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545" tabRatio="500" activeTab="1"/>
  </bookViews>
  <sheets>
    <sheet name="Лист2" sheetId="1" r:id="rId1"/>
    <sheet name="на сайт" sheetId="2" r:id="rId2"/>
  </sheets>
  <definedNames/>
  <calcPr fullCalcOnLoad="1"/>
</workbook>
</file>

<file path=xl/sharedStrings.xml><?xml version="1.0" encoding="utf-8"?>
<sst xmlns="http://schemas.openxmlformats.org/spreadsheetml/2006/main" count="1117" uniqueCount="231">
  <si>
    <t>Расчет потерь в сети 0,4кВ лето 2020</t>
  </si>
  <si>
    <t>Наименование ПС</t>
  </si>
  <si>
    <t>Наименование ВЛ-10кВ ,ТП, КТП</t>
  </si>
  <si>
    <t>Наименование населенного пункта</t>
  </si>
  <si>
    <t>Мощность ТМ (кВА)</t>
  </si>
  <si>
    <t xml:space="preserve">  Марка основ.пров.</t>
  </si>
  <si>
    <t xml:space="preserve">  Марка нул.пров.</t>
  </si>
  <si>
    <t xml:space="preserve">   Iа,А</t>
  </si>
  <si>
    <t xml:space="preserve">   Ib,А</t>
  </si>
  <si>
    <t xml:space="preserve">    Ic,А</t>
  </si>
  <si>
    <t xml:space="preserve">   Uн,В</t>
  </si>
  <si>
    <r>
      <rPr>
        <sz val="9"/>
        <rFont val="Arial Cyr"/>
        <family val="0"/>
      </rPr>
      <t xml:space="preserve">  U</t>
    </r>
    <r>
      <rPr>
        <sz val="9"/>
        <rFont val="Arial"/>
        <family val="2"/>
      </rPr>
      <t>к1,В</t>
    </r>
  </si>
  <si>
    <t>ПС 35/10кВ Кр. Октябрь</t>
  </si>
  <si>
    <t>ВЛ 10кВ Кр.Октябрь-Комплекс</t>
  </si>
  <si>
    <t>Арка</t>
  </si>
  <si>
    <t>А-25</t>
  </si>
  <si>
    <t>Ф-2</t>
  </si>
  <si>
    <t>А-35</t>
  </si>
  <si>
    <t>ВЛ 10кВ Кр.Октябрь-Ц.Усадьба</t>
  </si>
  <si>
    <t>Ф-3</t>
  </si>
  <si>
    <t xml:space="preserve">СИП4 </t>
  </si>
  <si>
    <t xml:space="preserve">Ф-3 </t>
  </si>
  <si>
    <t>Ф-4</t>
  </si>
  <si>
    <t>СИП 4</t>
  </si>
  <si>
    <t>ПС 110/35/10кВ Камышное</t>
  </si>
  <si>
    <t>ВЛ-10кВ Камышное- РЦ-1</t>
  </si>
  <si>
    <t>Камысты</t>
  </si>
  <si>
    <t xml:space="preserve">ВЛ-10кВ Камышное- РЦ-2 </t>
  </si>
  <si>
    <t>АС-35</t>
  </si>
  <si>
    <t>А-16</t>
  </si>
  <si>
    <t>СИП 4*35</t>
  </si>
  <si>
    <t>ВЛ-10кВ Камышное- РЦ-3</t>
  </si>
  <si>
    <t>ВЛ-10кВ Камышное- РЦ-4</t>
  </si>
  <si>
    <t>ВЛ-10кВ Камышное-Производство</t>
  </si>
  <si>
    <t>АВВГ 50</t>
  </si>
  <si>
    <t>ВЛ-10кВ Камышное-АЗС-Маяк</t>
  </si>
  <si>
    <t>А-26</t>
  </si>
  <si>
    <t>ВЛ-10кВ Камышное-Кр. Армейка</t>
  </si>
  <si>
    <t>Мечетное</t>
  </si>
  <si>
    <t xml:space="preserve">ПС 35/10кВ Ливановка </t>
  </si>
  <si>
    <t xml:space="preserve">ВЛ-10кВ Ливановка- Ц.У. </t>
  </si>
  <si>
    <t>Ливановка</t>
  </si>
  <si>
    <t>ВЛ-10кВ Ливановка- Зерно- ток</t>
  </si>
  <si>
    <t xml:space="preserve">ПС 35/10кВ Ворошиловка </t>
  </si>
  <si>
    <t>ВЛ-10кВ Ворошиловка- Базы</t>
  </si>
  <si>
    <t xml:space="preserve">Карабатыр </t>
  </si>
  <si>
    <t xml:space="preserve">ВЛ-10кВ Ворошиловка- Ц.У. </t>
  </si>
  <si>
    <t>ПС 35/10кВ Бестобе</t>
  </si>
  <si>
    <t>ВЛ-10кВ Бестобе- Ц У.</t>
  </si>
  <si>
    <t>Бестобе</t>
  </si>
  <si>
    <t>ВЛ-10кВ Бестобе- Посёлок</t>
  </si>
  <si>
    <t>ВЛ-10кВ Бестобе- Производство</t>
  </si>
  <si>
    <t>ПС 35/10кВ Талдыколь</t>
  </si>
  <si>
    <t>ВЛ-10кВ Талдыколь- Ц.У.</t>
  </si>
  <si>
    <t>Талдыколь</t>
  </si>
  <si>
    <t>ПС 35/10кВ Островская</t>
  </si>
  <si>
    <t>ВЛ-10кВ Островская Ц.У.</t>
  </si>
  <si>
    <t>Островский</t>
  </si>
  <si>
    <t>ВЛ-10кВ Островская-Зерно Ток</t>
  </si>
  <si>
    <t>ПС 110/35кв Жаильма</t>
  </si>
  <si>
    <t>ВЛ-10кВ Жаильма Ц.У.</t>
  </si>
  <si>
    <t>Жаильма</t>
  </si>
  <si>
    <t>Фидер №1</t>
  </si>
  <si>
    <t>Фидер №2</t>
  </si>
  <si>
    <t>ВЛ-10кВ Жаильма-Островская</t>
  </si>
  <si>
    <t>ПС 35/10кВ Сахаровка</t>
  </si>
  <si>
    <t>ВЛ-10кВ Сахаровка-Поселок</t>
  </si>
  <si>
    <t>Сахаровка</t>
  </si>
  <si>
    <t>ПС 35/10кВ Клочково</t>
  </si>
  <si>
    <t xml:space="preserve">ВЛ-10кВ Клочково- Ц.У. </t>
  </si>
  <si>
    <t>Клочково</t>
  </si>
  <si>
    <t xml:space="preserve">ВЛ-10кВ Клочково- Школа </t>
  </si>
  <si>
    <t xml:space="preserve">ВЛ-10кВ Клочково- МТМ </t>
  </si>
  <si>
    <t>ВЛ-10кВ Клочково- Школа</t>
  </si>
  <si>
    <t xml:space="preserve">ПС 35/10кВ Свободный </t>
  </si>
  <si>
    <t>ВЛ-10кВ Свободный — Ц.У.</t>
  </si>
  <si>
    <t>Свободный</t>
  </si>
  <si>
    <t>ВЛ-10кВ Свободный - Живот-во</t>
  </si>
  <si>
    <t>ПС 35/10 кВ Алтынсарино</t>
  </si>
  <si>
    <t>ВЛ-10кВ Алтынсарино -  Ц.У.</t>
  </si>
  <si>
    <t>Алтынсарино</t>
  </si>
  <si>
    <t>ВЛ-10кВ Алтынсарино -  Базы</t>
  </si>
  <si>
    <t>ВЛ-10кВ Алтынсарино — Копланды</t>
  </si>
  <si>
    <t>ВЛ-10кВ Алтынсарино — 3 отд</t>
  </si>
  <si>
    <t>ВЛ-10кВ Алтынсарино -  Филиповка</t>
  </si>
  <si>
    <t>ПС 110/35/10кВ Фрунзе</t>
  </si>
  <si>
    <t>ВЛ-10кВ Фрунзе-Ц.У.</t>
  </si>
  <si>
    <t>Фрунзе</t>
  </si>
  <si>
    <t>ВЛ-10кВ Фрунзе-МТМ</t>
  </si>
  <si>
    <t>ВЛ-10кВ Фрунзе-Водозабор</t>
  </si>
  <si>
    <t>ВЛ-10кВ Фрунзе-Богд-ка</t>
  </si>
  <si>
    <t>Богдановка</t>
  </si>
  <si>
    <t>ПС 35/10кВ Адаевка</t>
  </si>
  <si>
    <t xml:space="preserve">ВЛ-10кВ Адаевка-Ц.У. </t>
  </si>
  <si>
    <t>Адаевка</t>
  </si>
  <si>
    <t>ВЛ-10кВ Адаевка-Базы</t>
  </si>
  <si>
    <t xml:space="preserve"> Начальник Камыстинског РЭС                                                      Р.М. Юсупов</t>
  </si>
  <si>
    <t>Коэффицент загрузки, %</t>
  </si>
  <si>
    <t>Свободная мощность, кВА</t>
  </si>
  <si>
    <t>КТП№306-20 Ф-1</t>
  </si>
  <si>
    <t>КТП№ 306-12 ф-1</t>
  </si>
  <si>
    <t>КТП №306-18 Ф-1</t>
  </si>
  <si>
    <t>КТП №306-07 Ф-1</t>
  </si>
  <si>
    <t>КТП №306-17 Ф-1</t>
  </si>
  <si>
    <t>КТП №306-38 Ф-1</t>
  </si>
  <si>
    <t>КТП №306-01 Ф-1</t>
  </si>
  <si>
    <t>КТП №306-03 Ф-1</t>
  </si>
  <si>
    <t>КТП №306-04 Ф-1</t>
  </si>
  <si>
    <t>КТП №306-0 Ф-15</t>
  </si>
  <si>
    <t>КТП №306-06 Ф-1</t>
  </si>
  <si>
    <t>КТП № 101-75 Ф-1</t>
  </si>
  <si>
    <t>КТП № 101-60 Ф-1</t>
  </si>
  <si>
    <t>КТП № 101-61 Ф-1</t>
  </si>
  <si>
    <t>КТП № 101-62 Ф-1</t>
  </si>
  <si>
    <t>КТП № 101-48 Ф-1</t>
  </si>
  <si>
    <t>КТП № 101-64 Ф-1</t>
  </si>
  <si>
    <t>КТП № 101-49 Ф-1</t>
  </si>
  <si>
    <t>КТП № 101-53 Ф-1</t>
  </si>
  <si>
    <t>КТП № 101-41 Ф-1</t>
  </si>
  <si>
    <t>КТП № 101-42 Ф-1</t>
  </si>
  <si>
    <t>КТП № 101-46 Ф-1</t>
  </si>
  <si>
    <t>КТП № 101-10 Ф-1</t>
  </si>
  <si>
    <t>КТП № 101-06 Ф-1</t>
  </si>
  <si>
    <t>КТП № 101-08 Ф-1</t>
  </si>
  <si>
    <t>КТП № 101-16 Ф-1</t>
  </si>
  <si>
    <t>КТП № 101-17 Ф-1</t>
  </si>
  <si>
    <t>КТП № 101-25 Ф-1</t>
  </si>
  <si>
    <t>КТП № 101-29 Ф-1</t>
  </si>
  <si>
    <t>КТП № 101-33 Ф-1</t>
  </si>
  <si>
    <t>ТП № 101-54 Ф-1</t>
  </si>
  <si>
    <t>ТП № 101-32 Ф-1</t>
  </si>
  <si>
    <t>КТП № 101-28 Ф-1</t>
  </si>
  <si>
    <t>КТП № 101-56 Ф-1</t>
  </si>
  <si>
    <t>ВКТП № 101-81 Ф-1</t>
  </si>
  <si>
    <t>КТП № 101-82 Ф-1</t>
  </si>
  <si>
    <t>КТП № 102-94 Ф-1</t>
  </si>
  <si>
    <t>КТП № 102-76 Ф-1</t>
  </si>
  <si>
    <t>КТП № 102-117 Ф-1</t>
  </si>
  <si>
    <t>КТП № 102-110 Ф-1</t>
  </si>
  <si>
    <t>КТП № 102-125 Ф-1</t>
  </si>
  <si>
    <t>КТП № 317-06 Ф-1</t>
  </si>
  <si>
    <t>КТП № 317-02 Ф-1</t>
  </si>
  <si>
    <t>КТП № 317-05 Ф-1</t>
  </si>
  <si>
    <t>КТП № 317-13 Ф-1</t>
  </si>
  <si>
    <t>КТП № 307-06 Ф-1</t>
  </si>
  <si>
    <t>КТП № 307-15 Ф-1</t>
  </si>
  <si>
    <t xml:space="preserve">КТП №307-04 Ф-1 </t>
  </si>
  <si>
    <t>КТП № 307-21 Ф-1</t>
  </si>
  <si>
    <t>КТП № 307-05 Ф-1</t>
  </si>
  <si>
    <t xml:space="preserve">КТП №307-03 Ф-1 </t>
  </si>
  <si>
    <t>КТП № 101-74 Ф-1</t>
  </si>
  <si>
    <t>КТП № 101-18 Ф-1</t>
  </si>
  <si>
    <t xml:space="preserve">КТП №307-07 Ф-1 </t>
  </si>
  <si>
    <t>КТП №307-08 Ф-1</t>
  </si>
  <si>
    <t>КТП № 716-14 Ф-1</t>
  </si>
  <si>
    <t>КТП № 716-13 Ф-1</t>
  </si>
  <si>
    <t>КТП № 716-10 Ф-1</t>
  </si>
  <si>
    <t>КТП № 716-07 Ф-1</t>
  </si>
  <si>
    <t>КТП № 716-26 Ф-1</t>
  </si>
  <si>
    <t>КТП № 716-23 Ф-1</t>
  </si>
  <si>
    <t>КТП № 716-18 Ф-1</t>
  </si>
  <si>
    <t>КТП № 716-12 Ф-1</t>
  </si>
  <si>
    <t>КТП № 716-21 Ф-1</t>
  </si>
  <si>
    <t>КТП № 410-08 Ф-1</t>
  </si>
  <si>
    <t>КТП № 410-10 Ф-1</t>
  </si>
  <si>
    <t>КТП № 410-24 Ф-1</t>
  </si>
  <si>
    <t>КТП № 409-17 Ф-1</t>
  </si>
  <si>
    <t>КТП № 409-21 Ф-1</t>
  </si>
  <si>
    <t>КТП № 409-09 Ф-1</t>
  </si>
  <si>
    <t>КТП № 408-09 Ф-1</t>
  </si>
  <si>
    <t>КТП № 408-07 Ф-1</t>
  </si>
  <si>
    <t>КТП № 408-03 Ф-1</t>
  </si>
  <si>
    <t>КТП № 408-14 Ф-1</t>
  </si>
  <si>
    <t>КТП № 408-26 Ф-1</t>
  </si>
  <si>
    <t>КТП № 205-01 Ф-1</t>
  </si>
  <si>
    <t>КТП № 205-02 Ф-1</t>
  </si>
  <si>
    <t>КТП № 205-03 Ф-1</t>
  </si>
  <si>
    <t>КТП № 205-05 Ф-1</t>
  </si>
  <si>
    <t>КТП № 205-07 Ф-1</t>
  </si>
  <si>
    <t>КТП № 205-08 Ф-1</t>
  </si>
  <si>
    <t>КТП № 205-09 Ф-1</t>
  </si>
  <si>
    <t>КТП № 205-11 Ф-1</t>
  </si>
  <si>
    <t>КТП № 205-13 Ф-1</t>
  </si>
  <si>
    <t>КТП № 512-08 Ф-1</t>
  </si>
  <si>
    <t>КТП № 512-09 Ф-1</t>
  </si>
  <si>
    <t>КТП № 512-10 Ф-1</t>
  </si>
  <si>
    <t>КТП № 512-14 Ф-1</t>
  </si>
  <si>
    <t>КТП № 511-01 Ф-1</t>
  </si>
  <si>
    <t>КТП № 511-02 Ф-1</t>
  </si>
  <si>
    <t>КТП № 511-03 Ф-1</t>
  </si>
  <si>
    <t>КТП № 511-04 Ф-1</t>
  </si>
  <si>
    <t>КТП № 511-05 Ф-1</t>
  </si>
  <si>
    <t>КТП № 511-06 Ф-1</t>
  </si>
  <si>
    <t>КТП № 511-07 Ф-1</t>
  </si>
  <si>
    <t>КТП № 511-09 Ф-1</t>
  </si>
  <si>
    <t>КТП № 511-10 Ф-1</t>
  </si>
  <si>
    <t>КТП № 511-11 ф-1</t>
  </si>
  <si>
    <t>КТП № 511-14 ф-1</t>
  </si>
  <si>
    <t>КТП № 511-15 ф-1</t>
  </si>
  <si>
    <t>КТП № 511-17 ф-1</t>
  </si>
  <si>
    <t>КТП № 511-22 ф-1</t>
  </si>
  <si>
    <t>КТП № 511-19 Ф-1</t>
  </si>
  <si>
    <t>КТП № 511-08 Ф-1</t>
  </si>
  <si>
    <t>КТП № 103-01 Ф-1</t>
  </si>
  <si>
    <t>КТП № 103-07-Ф-1</t>
  </si>
  <si>
    <t>КТП № 103-29 Ф-1</t>
  </si>
  <si>
    <t>КТП № 103-15 Ф-1</t>
  </si>
  <si>
    <t>КТП № 103-18 Ф-1</t>
  </si>
  <si>
    <t>КТП № 103-32 Ф-1</t>
  </si>
  <si>
    <t>КТП № 103-16 Ф-1</t>
  </si>
  <si>
    <t>КТП № 103-26 Ф-1</t>
  </si>
  <si>
    <t>КТП № 204-13 Ф-1</t>
  </si>
  <si>
    <t>КТП № 204-06 Ф-1</t>
  </si>
  <si>
    <t>КТП № 204-04 Ф-1</t>
  </si>
  <si>
    <t>КТП № 204-10 Ф-1</t>
  </si>
  <si>
    <t>КТП № 204-05 Ф-1</t>
  </si>
  <si>
    <t>КТП № 204-01 Ф-1</t>
  </si>
  <si>
    <t>КТП № 204-21 Ф-1</t>
  </si>
  <si>
    <t>КТП № 204-03 Ф-1</t>
  </si>
  <si>
    <t>КТП № 204-09 Ф-1</t>
  </si>
  <si>
    <t>КТП № 204-02 Ф-1</t>
  </si>
  <si>
    <t>ТП № 101-55 Ф-1</t>
  </si>
  <si>
    <t>КТП № 101-65 Ф-1</t>
  </si>
  <si>
    <t>КТП № 716-34 Ф-1</t>
  </si>
  <si>
    <t>КТП №511-27  ф1</t>
  </si>
  <si>
    <t>КТП № 204-11 Ф-1</t>
  </si>
  <si>
    <t>КТП №306-0 Ф-1</t>
  </si>
  <si>
    <t>Начальник ОБЭЭ</t>
  </si>
  <si>
    <t>Федосеенко О.В.</t>
  </si>
  <si>
    <t>исп. Мельничук О.И. 34-85</t>
  </si>
  <si>
    <t xml:space="preserve"> Информация о загрузке оборудования электрических сетей (III квартал 2020 года)</t>
  </si>
</sst>
</file>

<file path=xl/styles.xml><?xml version="1.0" encoding="utf-8"?>
<styleSheet xmlns="http://schemas.openxmlformats.org/spreadsheetml/2006/main">
  <numFmts count="21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0.0"/>
    <numFmt numFmtId="173" formatCode="0.000000"/>
    <numFmt numFmtId="174" formatCode="0.00000"/>
    <numFmt numFmtId="175" formatCode="0.0000"/>
    <numFmt numFmtId="176" formatCode="0.000"/>
  </numFmts>
  <fonts count="57">
    <font>
      <sz val="10"/>
      <name val="Arial"/>
      <family val="0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name val="Times New Roman"/>
      <family val="1"/>
    </font>
    <font>
      <sz val="9"/>
      <name val="Arial Cyr"/>
      <family val="0"/>
    </font>
    <font>
      <sz val="9"/>
      <name val="Arial"/>
      <family val="2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0" fillId="22" borderId="0" applyNumberFormat="0" applyBorder="0" applyAlignment="0" applyProtection="0"/>
    <xf numFmtId="0" fontId="8" fillId="23" borderId="0" applyNumberFormat="0" applyBorder="0" applyAlignment="0" applyProtection="0"/>
    <xf numFmtId="0" fontId="9" fillId="24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5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26" borderId="0" applyNumberFormat="0" applyBorder="0" applyAlignment="0" applyProtection="0"/>
    <xf numFmtId="0" fontId="4" fillId="26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3" borderId="2" applyNumberFormat="0" applyAlignment="0" applyProtection="0"/>
    <xf numFmtId="0" fontId="43" fillId="34" borderId="3" applyNumberFormat="0" applyAlignment="0" applyProtection="0"/>
    <xf numFmtId="0" fontId="44" fillId="34" borderId="2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9" fillId="35" borderId="8" applyNumberFormat="0" applyAlignment="0" applyProtection="0"/>
    <xf numFmtId="0" fontId="50" fillId="0" borderId="0" applyNumberFormat="0" applyFill="0" applyBorder="0" applyAlignment="0" applyProtection="0"/>
    <xf numFmtId="0" fontId="51" fillId="36" borderId="0" applyNumberFormat="0" applyBorder="0" applyAlignment="0" applyProtection="0"/>
    <xf numFmtId="0" fontId="52" fillId="37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0" fillId="0" borderId="0" applyFill="0" applyBorder="0" applyAlignment="0" applyProtection="0"/>
    <xf numFmtId="0" fontId="54" fillId="0" borderId="10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56" fillId="39" borderId="0" applyNumberFormat="0" applyBorder="0" applyAlignment="0" applyProtection="0"/>
  </cellStyleXfs>
  <cellXfs count="118">
    <xf numFmtId="0" fontId="0" fillId="0" borderId="0" xfId="0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5" fillId="0" borderId="0" xfId="0" applyFont="1" applyAlignment="1">
      <alignment/>
    </xf>
    <xf numFmtId="0" fontId="16" fillId="0" borderId="0" xfId="0" applyFont="1" applyAlignment="1">
      <alignment horizontal="left"/>
    </xf>
    <xf numFmtId="0" fontId="17" fillId="40" borderId="11" xfId="0" applyFont="1" applyFill="1" applyBorder="1" applyAlignment="1">
      <alignment horizontal="left" vertical="center" wrapText="1"/>
    </xf>
    <xf numFmtId="0" fontId="17" fillId="40" borderId="11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vertical="center" wrapText="1"/>
    </xf>
    <xf numFmtId="0" fontId="13" fillId="0" borderId="13" xfId="0" applyFont="1" applyFill="1" applyBorder="1" applyAlignment="1">
      <alignment vertical="center" wrapText="1"/>
    </xf>
    <xf numFmtId="0" fontId="13" fillId="0" borderId="14" xfId="0" applyFont="1" applyFill="1" applyBorder="1" applyAlignment="1">
      <alignment vertical="center" wrapText="1"/>
    </xf>
    <xf numFmtId="0" fontId="13" fillId="0" borderId="15" xfId="0" applyFont="1" applyFill="1" applyBorder="1" applyAlignment="1">
      <alignment vertical="center" wrapText="1"/>
    </xf>
    <xf numFmtId="0" fontId="13" fillId="0" borderId="16" xfId="0" applyFont="1" applyFill="1" applyBorder="1" applyAlignment="1">
      <alignment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7" fillId="40" borderId="17" xfId="0" applyFont="1" applyFill="1" applyBorder="1" applyAlignment="1">
      <alignment horizontal="left" vertical="top" wrapText="1"/>
    </xf>
    <xf numFmtId="0" fontId="17" fillId="40" borderId="11" xfId="0" applyFont="1" applyFill="1" applyBorder="1" applyAlignment="1">
      <alignment vertical="top" wrapText="1"/>
    </xf>
    <xf numFmtId="0" fontId="17" fillId="40" borderId="11" xfId="0" applyFont="1" applyFill="1" applyBorder="1" applyAlignment="1">
      <alignment horizontal="center" vertical="top" wrapText="1"/>
    </xf>
    <xf numFmtId="0" fontId="13" fillId="40" borderId="18" xfId="0" applyFont="1" applyFill="1" applyBorder="1" applyAlignment="1">
      <alignment horizontal="center" vertical="center"/>
    </xf>
    <xf numFmtId="0" fontId="13" fillId="40" borderId="16" xfId="0" applyFont="1" applyFill="1" applyBorder="1" applyAlignment="1">
      <alignment horizontal="right" vertical="center"/>
    </xf>
    <xf numFmtId="0" fontId="13" fillId="40" borderId="16" xfId="0" applyFont="1" applyFill="1" applyBorder="1" applyAlignment="1">
      <alignment horizontal="center" vertical="center"/>
    </xf>
    <xf numFmtId="0" fontId="16" fillId="40" borderId="17" xfId="0" applyFont="1" applyFill="1" applyBorder="1" applyAlignment="1">
      <alignment horizontal="center" vertical="center" wrapText="1"/>
    </xf>
    <xf numFmtId="0" fontId="16" fillId="40" borderId="19" xfId="0" applyFont="1" applyFill="1" applyBorder="1" applyAlignment="1">
      <alignment vertical="top" wrapText="1"/>
    </xf>
    <xf numFmtId="0" fontId="16" fillId="40" borderId="11" xfId="0" applyFont="1" applyFill="1" applyBorder="1" applyAlignment="1">
      <alignment horizontal="center" vertical="top" wrapText="1"/>
    </xf>
    <xf numFmtId="0" fontId="13" fillId="40" borderId="11" xfId="0" applyFont="1" applyFill="1" applyBorder="1" applyAlignment="1">
      <alignment horizontal="center" vertical="center"/>
    </xf>
    <xf numFmtId="0" fontId="13" fillId="40" borderId="11" xfId="0" applyFont="1" applyFill="1" applyBorder="1" applyAlignment="1">
      <alignment horizontal="right" vertical="center"/>
    </xf>
    <xf numFmtId="0" fontId="16" fillId="40" borderId="20" xfId="0" applyFont="1" applyFill="1" applyBorder="1" applyAlignment="1">
      <alignment horizontal="left" vertical="top" wrapText="1"/>
    </xf>
    <xf numFmtId="172" fontId="12" fillId="40" borderId="11" xfId="0" applyNumberFormat="1" applyFont="1" applyFill="1" applyBorder="1" applyAlignment="1">
      <alignment horizontal="center" vertical="center"/>
    </xf>
    <xf numFmtId="0" fontId="12" fillId="40" borderId="11" xfId="0" applyFont="1" applyFill="1" applyBorder="1" applyAlignment="1">
      <alignment horizontal="center" vertical="center"/>
    </xf>
    <xf numFmtId="0" fontId="17" fillId="40" borderId="19" xfId="0" applyFont="1" applyFill="1" applyBorder="1" applyAlignment="1">
      <alignment vertical="top" wrapText="1"/>
    </xf>
    <xf numFmtId="0" fontId="0" fillId="40" borderId="0" xfId="0" applyFill="1" applyAlignment="1">
      <alignment/>
    </xf>
    <xf numFmtId="2" fontId="12" fillId="40" borderId="11" xfId="0" applyNumberFormat="1" applyFont="1" applyFill="1" applyBorder="1" applyAlignment="1">
      <alignment horizontal="center" vertical="center"/>
    </xf>
    <xf numFmtId="0" fontId="16" fillId="40" borderId="18" xfId="0" applyFont="1" applyFill="1" applyBorder="1" applyAlignment="1">
      <alignment horizontal="center" vertical="center" wrapText="1"/>
    </xf>
    <xf numFmtId="0" fontId="17" fillId="40" borderId="20" xfId="0" applyFont="1" applyFill="1" applyBorder="1" applyAlignment="1">
      <alignment horizontal="left" vertical="top" wrapText="1"/>
    </xf>
    <xf numFmtId="0" fontId="12" fillId="40" borderId="11" xfId="0" applyFont="1" applyFill="1" applyBorder="1" applyAlignment="1">
      <alignment/>
    </xf>
    <xf numFmtId="0" fontId="13" fillId="40" borderId="18" xfId="0" applyFont="1" applyFill="1" applyBorder="1" applyAlignment="1">
      <alignment horizontal="center" vertical="center"/>
    </xf>
    <xf numFmtId="0" fontId="13" fillId="40" borderId="11" xfId="0" applyFont="1" applyFill="1" applyBorder="1" applyAlignment="1">
      <alignment horizontal="center" vertical="center"/>
    </xf>
    <xf numFmtId="0" fontId="13" fillId="40" borderId="21" xfId="0" applyFont="1" applyFill="1" applyBorder="1" applyAlignment="1">
      <alignment horizontal="center" vertical="center"/>
    </xf>
    <xf numFmtId="0" fontId="13" fillId="40" borderId="17" xfId="0" applyFont="1" applyFill="1" applyBorder="1" applyAlignment="1">
      <alignment horizontal="center" vertical="center"/>
    </xf>
    <xf numFmtId="0" fontId="13" fillId="40" borderId="22" xfId="0" applyFont="1" applyFill="1" applyBorder="1" applyAlignment="1">
      <alignment horizontal="center" vertical="center"/>
    </xf>
    <xf numFmtId="0" fontId="17" fillId="40" borderId="20" xfId="0" applyFont="1" applyFill="1" applyBorder="1" applyAlignment="1">
      <alignment horizontal="center" vertical="center" wrapText="1"/>
    </xf>
    <xf numFmtId="0" fontId="16" fillId="40" borderId="20" xfId="0" applyFont="1" applyFill="1" applyBorder="1" applyAlignment="1">
      <alignment horizontal="center" vertical="center" wrapText="1"/>
    </xf>
    <xf numFmtId="0" fontId="16" fillId="40" borderId="18" xfId="0" applyFont="1" applyFill="1" applyBorder="1" applyAlignment="1">
      <alignment horizontal="left" vertical="top" wrapText="1"/>
    </xf>
    <xf numFmtId="172" fontId="18" fillId="40" borderId="11" xfId="0" applyNumberFormat="1" applyFont="1" applyFill="1" applyBorder="1" applyAlignment="1">
      <alignment horizontal="center" vertical="center"/>
    </xf>
    <xf numFmtId="0" fontId="18" fillId="40" borderId="11" xfId="0" applyFont="1" applyFill="1" applyBorder="1" applyAlignment="1">
      <alignment/>
    </xf>
    <xf numFmtId="0" fontId="18" fillId="0" borderId="0" xfId="0" applyFont="1" applyAlignment="1">
      <alignment/>
    </xf>
    <xf numFmtId="0" fontId="17" fillId="40" borderId="18" xfId="0" applyFont="1" applyFill="1" applyBorder="1" applyAlignment="1">
      <alignment horizontal="left" vertical="top" wrapText="1"/>
    </xf>
    <xf numFmtId="0" fontId="16" fillId="40" borderId="11" xfId="0" applyFont="1" applyFill="1" applyBorder="1" applyAlignment="1">
      <alignment vertical="top" wrapText="1"/>
    </xf>
    <xf numFmtId="0" fontId="13" fillId="40" borderId="23" xfId="0" applyFont="1" applyFill="1" applyBorder="1" applyAlignment="1">
      <alignment horizontal="center" vertical="center"/>
    </xf>
    <xf numFmtId="0" fontId="16" fillId="40" borderId="19" xfId="0" applyFont="1" applyFill="1" applyBorder="1" applyAlignment="1">
      <alignment wrapText="1"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 horizontal="center" wrapText="1"/>
    </xf>
    <xf numFmtId="0" fontId="13" fillId="40" borderId="24" xfId="0" applyFont="1" applyFill="1" applyBorder="1" applyAlignment="1">
      <alignment horizontal="center" vertical="center"/>
    </xf>
    <xf numFmtId="0" fontId="13" fillId="40" borderId="25" xfId="0" applyFont="1" applyFill="1" applyBorder="1" applyAlignment="1">
      <alignment horizontal="center" vertical="center"/>
    </xf>
    <xf numFmtId="0" fontId="13" fillId="40" borderId="25" xfId="0" applyFont="1" applyFill="1" applyBorder="1" applyAlignment="1">
      <alignment horizontal="center" vertical="center"/>
    </xf>
    <xf numFmtId="0" fontId="13" fillId="40" borderId="26" xfId="0" applyFont="1" applyFill="1" applyBorder="1" applyAlignment="1">
      <alignment horizontal="center" vertical="center"/>
    </xf>
    <xf numFmtId="0" fontId="13" fillId="40" borderId="27" xfId="0" applyFont="1" applyFill="1" applyBorder="1" applyAlignment="1">
      <alignment horizontal="center" vertical="center"/>
    </xf>
    <xf numFmtId="0" fontId="12" fillId="0" borderId="28" xfId="0" applyFont="1" applyBorder="1" applyAlignment="1">
      <alignment horizontal="center" vertical="center" wrapText="1"/>
    </xf>
    <xf numFmtId="0" fontId="12" fillId="0" borderId="28" xfId="0" applyFont="1" applyBorder="1" applyAlignment="1">
      <alignment/>
    </xf>
    <xf numFmtId="0" fontId="18" fillId="0" borderId="28" xfId="0" applyFont="1" applyBorder="1" applyAlignment="1">
      <alignment/>
    </xf>
    <xf numFmtId="0" fontId="16" fillId="0" borderId="19" xfId="0" applyFont="1" applyFill="1" applyBorder="1" applyAlignment="1">
      <alignment vertical="top" wrapText="1"/>
    </xf>
    <xf numFmtId="0" fontId="16" fillId="0" borderId="19" xfId="0" applyFont="1" applyFill="1" applyBorder="1" applyAlignment="1">
      <alignment wrapText="1"/>
    </xf>
    <xf numFmtId="172" fontId="12" fillId="0" borderId="28" xfId="0" applyNumberFormat="1" applyFont="1" applyBorder="1" applyAlignment="1">
      <alignment/>
    </xf>
    <xf numFmtId="172" fontId="18" fillId="0" borderId="28" xfId="0" applyNumberFormat="1" applyFont="1" applyBorder="1" applyAlignment="1">
      <alignment/>
    </xf>
    <xf numFmtId="172" fontId="12" fillId="41" borderId="28" xfId="0" applyNumberFormat="1" applyFont="1" applyFill="1" applyBorder="1" applyAlignment="1">
      <alignment/>
    </xf>
    <xf numFmtId="172" fontId="12" fillId="0" borderId="28" xfId="0" applyNumberFormat="1" applyFont="1" applyFill="1" applyBorder="1" applyAlignment="1">
      <alignment/>
    </xf>
    <xf numFmtId="0" fontId="16" fillId="42" borderId="19" xfId="0" applyFont="1" applyFill="1" applyBorder="1" applyAlignment="1">
      <alignment vertical="top" wrapText="1"/>
    </xf>
    <xf numFmtId="0" fontId="16" fillId="42" borderId="11" xfId="0" applyFont="1" applyFill="1" applyBorder="1" applyAlignment="1">
      <alignment horizontal="center" vertical="top" wrapText="1"/>
    </xf>
    <xf numFmtId="0" fontId="13" fillId="42" borderId="18" xfId="0" applyFont="1" applyFill="1" applyBorder="1" applyAlignment="1">
      <alignment horizontal="center" vertical="center"/>
    </xf>
    <xf numFmtId="0" fontId="13" fillId="42" borderId="11" xfId="0" applyFont="1" applyFill="1" applyBorder="1" applyAlignment="1">
      <alignment horizontal="center" vertical="center"/>
    </xf>
    <xf numFmtId="0" fontId="13" fillId="42" borderId="25" xfId="0" applyFont="1" applyFill="1" applyBorder="1" applyAlignment="1">
      <alignment horizontal="center" vertical="center"/>
    </xf>
    <xf numFmtId="0" fontId="16" fillId="41" borderId="19" xfId="0" applyFont="1" applyFill="1" applyBorder="1" applyAlignment="1">
      <alignment vertical="top" wrapText="1"/>
    </xf>
    <xf numFmtId="0" fontId="0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 vertical="center"/>
    </xf>
    <xf numFmtId="0" fontId="21" fillId="0" borderId="0" xfId="0" applyFont="1" applyAlignment="1">
      <alignment horizontal="left"/>
    </xf>
    <xf numFmtId="0" fontId="10" fillId="40" borderId="17" xfId="0" applyFont="1" applyFill="1" applyBorder="1" applyAlignment="1">
      <alignment horizontal="left" vertical="center" wrapText="1"/>
    </xf>
    <xf numFmtId="0" fontId="10" fillId="40" borderId="17" xfId="0" applyFont="1" applyFill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0" fillId="40" borderId="28" xfId="0" applyFont="1" applyFill="1" applyBorder="1" applyAlignment="1">
      <alignment horizontal="left" vertical="top" wrapText="1"/>
    </xf>
    <xf numFmtId="0" fontId="10" fillId="40" borderId="28" xfId="0" applyFont="1" applyFill="1" applyBorder="1" applyAlignment="1">
      <alignment vertical="top" wrapText="1"/>
    </xf>
    <xf numFmtId="0" fontId="10" fillId="40" borderId="28" xfId="0" applyFont="1" applyFill="1" applyBorder="1" applyAlignment="1">
      <alignment horizontal="center" vertical="top" wrapText="1"/>
    </xf>
    <xf numFmtId="0" fontId="10" fillId="40" borderId="28" xfId="0" applyFont="1" applyFill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21" fillId="40" borderId="28" xfId="0" applyFont="1" applyFill="1" applyBorder="1" applyAlignment="1">
      <alignment horizontal="center" vertical="center" wrapText="1"/>
    </xf>
    <xf numFmtId="0" fontId="21" fillId="40" borderId="28" xfId="0" applyFont="1" applyFill="1" applyBorder="1" applyAlignment="1">
      <alignment vertical="top" wrapText="1"/>
    </xf>
    <xf numFmtId="0" fontId="21" fillId="40" borderId="28" xfId="0" applyFont="1" applyFill="1" applyBorder="1" applyAlignment="1">
      <alignment horizontal="center" vertical="top" wrapText="1"/>
    </xf>
    <xf numFmtId="172" fontId="0" fillId="0" borderId="28" xfId="0" applyNumberFormat="1" applyFont="1" applyBorder="1" applyAlignment="1">
      <alignment/>
    </xf>
    <xf numFmtId="0" fontId="0" fillId="0" borderId="28" xfId="0" applyFont="1" applyBorder="1" applyAlignment="1">
      <alignment/>
    </xf>
    <xf numFmtId="0" fontId="21" fillId="40" borderId="28" xfId="0" applyFont="1" applyFill="1" applyBorder="1" applyAlignment="1">
      <alignment horizontal="left" vertical="top" wrapText="1"/>
    </xf>
    <xf numFmtId="0" fontId="21" fillId="40" borderId="28" xfId="0" applyFont="1" applyFill="1" applyBorder="1" applyAlignment="1">
      <alignment vertical="center" wrapText="1"/>
    </xf>
    <xf numFmtId="0" fontId="21" fillId="0" borderId="28" xfId="0" applyFont="1" applyFill="1" applyBorder="1" applyAlignment="1">
      <alignment vertical="top" wrapText="1"/>
    </xf>
    <xf numFmtId="172" fontId="0" fillId="0" borderId="28" xfId="0" applyNumberFormat="1" applyFont="1" applyFill="1" applyBorder="1" applyAlignment="1">
      <alignment/>
    </xf>
    <xf numFmtId="172" fontId="20" fillId="0" borderId="28" xfId="0" applyNumberFormat="1" applyFont="1" applyBorder="1" applyAlignment="1">
      <alignment/>
    </xf>
    <xf numFmtId="0" fontId="20" fillId="0" borderId="0" xfId="0" applyFont="1" applyAlignment="1">
      <alignment/>
    </xf>
    <xf numFmtId="0" fontId="14" fillId="40" borderId="28" xfId="0" applyFont="1" applyFill="1" applyBorder="1" applyAlignment="1">
      <alignment horizontal="center" vertical="center"/>
    </xf>
    <xf numFmtId="0" fontId="21" fillId="40" borderId="28" xfId="0" applyFont="1" applyFill="1" applyBorder="1" applyAlignment="1">
      <alignment wrapText="1"/>
    </xf>
    <xf numFmtId="0" fontId="21" fillId="0" borderId="28" xfId="0" applyFont="1" applyFill="1" applyBorder="1" applyAlignment="1">
      <alignment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6" fillId="40" borderId="17" xfId="0" applyFont="1" applyFill="1" applyBorder="1" applyAlignment="1">
      <alignment horizontal="center" vertical="center" wrapText="1"/>
    </xf>
    <xf numFmtId="0" fontId="16" fillId="40" borderId="18" xfId="0" applyFont="1" applyFill="1" applyBorder="1" applyAlignment="1">
      <alignment horizontal="center" vertical="center" wrapText="1"/>
    </xf>
    <xf numFmtId="0" fontId="16" fillId="40" borderId="20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/>
    </xf>
    <xf numFmtId="0" fontId="21" fillId="40" borderId="28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2" fillId="0" borderId="0" xfId="0" applyFont="1" applyAlignment="1">
      <alignment horizontal="center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Footnote" xfId="39"/>
    <cellStyle name="Good" xfId="40"/>
    <cellStyle name="Heading" xfId="41"/>
    <cellStyle name="Heading 1" xfId="42"/>
    <cellStyle name="Heading 2" xfId="43"/>
    <cellStyle name="Neutral" xfId="44"/>
    <cellStyle name="Note" xfId="45"/>
    <cellStyle name="Status" xfId="46"/>
    <cellStyle name="Text" xfId="47"/>
    <cellStyle name="Warning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11"/>
  <sheetViews>
    <sheetView zoomScalePageLayoutView="0" workbookViewId="0" topLeftCell="A184">
      <selection activeCell="L7" sqref="L7"/>
    </sheetView>
  </sheetViews>
  <sheetFormatPr defaultColWidth="9.00390625" defaultRowHeight="12.75"/>
  <cols>
    <col min="1" max="1" width="17.140625" style="1" customWidth="1"/>
    <col min="2" max="2" width="28.00390625" style="2" customWidth="1"/>
    <col min="3" max="3" width="10.7109375" style="3" customWidth="1"/>
    <col min="4" max="4" width="11.421875" style="3" customWidth="1"/>
    <col min="5" max="5" width="10.28125" style="2" customWidth="1"/>
    <col min="6" max="6" width="10.7109375" style="2" customWidth="1"/>
    <col min="7" max="7" width="7.8515625" style="2" customWidth="1"/>
    <col min="8" max="8" width="7.421875" style="2" customWidth="1"/>
    <col min="9" max="9" width="7.57421875" style="2" customWidth="1"/>
    <col min="10" max="10" width="7.7109375" style="2" customWidth="1"/>
    <col min="11" max="11" width="6.57421875" style="2" customWidth="1"/>
    <col min="12" max="13" width="11.00390625" style="2" customWidth="1"/>
    <col min="14" max="16384" width="9.00390625" style="2" customWidth="1"/>
  </cols>
  <sheetData>
    <row r="1" ht="12.75">
      <c r="D1" s="4"/>
    </row>
    <row r="2" spans="2:11" ht="15.75">
      <c r="B2" s="6" t="s">
        <v>0</v>
      </c>
      <c r="E2" s="5"/>
      <c r="F2" s="5"/>
      <c r="G2" s="5"/>
      <c r="H2" s="5"/>
      <c r="I2" s="5"/>
      <c r="J2" s="5"/>
      <c r="K2" s="5"/>
    </row>
    <row r="3" spans="1:11" ht="12.75">
      <c r="A3" s="7"/>
      <c r="E3" s="5"/>
      <c r="F3" s="5"/>
      <c r="G3" s="5"/>
      <c r="H3" s="5"/>
      <c r="I3" s="5"/>
      <c r="J3" s="5"/>
      <c r="K3" s="5"/>
    </row>
    <row r="4" spans="1:11" ht="3" customHeight="1" thickBot="1">
      <c r="A4" s="7"/>
      <c r="E4" s="5"/>
      <c r="F4" s="5"/>
      <c r="G4" s="5"/>
      <c r="H4" s="5"/>
      <c r="I4" s="5"/>
      <c r="J4" s="5"/>
      <c r="K4" s="5"/>
    </row>
    <row r="5" spans="1:13" s="17" customFormat="1" ht="50.25" customHeight="1" thickBot="1">
      <c r="A5" s="8" t="s">
        <v>1</v>
      </c>
      <c r="B5" s="9" t="s">
        <v>2</v>
      </c>
      <c r="C5" s="9" t="s">
        <v>3</v>
      </c>
      <c r="D5" s="9" t="s">
        <v>4</v>
      </c>
      <c r="E5" s="10" t="s">
        <v>5</v>
      </c>
      <c r="F5" s="11" t="s">
        <v>6</v>
      </c>
      <c r="G5" s="12" t="s">
        <v>7</v>
      </c>
      <c r="H5" s="13" t="s">
        <v>8</v>
      </c>
      <c r="I5" s="14" t="s">
        <v>9</v>
      </c>
      <c r="J5" s="16" t="s">
        <v>10</v>
      </c>
      <c r="K5" s="15" t="s">
        <v>11</v>
      </c>
      <c r="L5" s="61" t="s">
        <v>97</v>
      </c>
      <c r="M5" s="61" t="s">
        <v>98</v>
      </c>
    </row>
    <row r="6" spans="1:13" s="17" customFormat="1" ht="13.5" customHeight="1">
      <c r="A6" s="18" t="s">
        <v>12</v>
      </c>
      <c r="B6" s="19" t="s">
        <v>13</v>
      </c>
      <c r="C6" s="20" t="s">
        <v>14</v>
      </c>
      <c r="D6" s="9"/>
      <c r="E6" s="21"/>
      <c r="F6" s="21"/>
      <c r="G6" s="22"/>
      <c r="H6" s="22"/>
      <c r="I6" s="22"/>
      <c r="J6" s="23"/>
      <c r="K6" s="56"/>
      <c r="L6" s="61"/>
      <c r="M6" s="61"/>
    </row>
    <row r="7" spans="1:13" ht="15" customHeight="1">
      <c r="A7" s="111"/>
      <c r="B7" s="25" t="s">
        <v>99</v>
      </c>
      <c r="C7" s="26"/>
      <c r="D7" s="26">
        <v>250</v>
      </c>
      <c r="E7" s="27" t="s">
        <v>15</v>
      </c>
      <c r="F7" s="27" t="s">
        <v>15</v>
      </c>
      <c r="G7" s="28">
        <v>24.8</v>
      </c>
      <c r="H7" s="28">
        <v>2.1</v>
      </c>
      <c r="I7" s="28">
        <v>10</v>
      </c>
      <c r="J7" s="27">
        <v>226</v>
      </c>
      <c r="K7" s="57">
        <v>221</v>
      </c>
      <c r="L7" s="66">
        <f>100*(J7*(G7+H7+I7)+J8*(G8+H8+I8))/(D7*1000)</f>
        <v>4.613760000000001</v>
      </c>
      <c r="M7" s="62"/>
    </row>
    <row r="8" spans="1:13" ht="15" customHeight="1">
      <c r="A8" s="111"/>
      <c r="B8" s="25" t="s">
        <v>16</v>
      </c>
      <c r="C8" s="26"/>
      <c r="D8" s="26"/>
      <c r="E8" s="27" t="s">
        <v>15</v>
      </c>
      <c r="F8" s="27" t="s">
        <v>15</v>
      </c>
      <c r="G8" s="28">
        <v>14.2</v>
      </c>
      <c r="H8" s="28">
        <v>0</v>
      </c>
      <c r="I8" s="28">
        <v>0</v>
      </c>
      <c r="J8" s="27">
        <v>225</v>
      </c>
      <c r="K8" s="57">
        <v>223</v>
      </c>
      <c r="L8" s="66"/>
      <c r="M8" s="62"/>
    </row>
    <row r="9" spans="1:13" ht="15" customHeight="1">
      <c r="A9" s="29"/>
      <c r="B9" s="25" t="s">
        <v>100</v>
      </c>
      <c r="C9" s="26"/>
      <c r="D9" s="26">
        <v>400</v>
      </c>
      <c r="E9" s="30" t="s">
        <v>17</v>
      </c>
      <c r="F9" s="30" t="s">
        <v>17</v>
      </c>
      <c r="G9" s="28">
        <v>32.1</v>
      </c>
      <c r="H9" s="28">
        <v>37.9</v>
      </c>
      <c r="I9" s="28">
        <v>53.1</v>
      </c>
      <c r="J9" s="27">
        <v>222</v>
      </c>
      <c r="K9" s="57">
        <v>220</v>
      </c>
      <c r="L9" s="66">
        <f>100*(J9*(G9+H9+I9)+J10*(G10+H10+I10))/(D9*1000)</f>
        <v>18.310975</v>
      </c>
      <c r="M9" s="62"/>
    </row>
    <row r="10" spans="1:13" ht="15" customHeight="1">
      <c r="A10" s="29"/>
      <c r="B10" s="25" t="s">
        <v>16</v>
      </c>
      <c r="C10" s="26"/>
      <c r="D10" s="26"/>
      <c r="E10" s="30" t="s">
        <v>17</v>
      </c>
      <c r="F10" s="30" t="s">
        <v>17</v>
      </c>
      <c r="G10" s="28">
        <v>74.1</v>
      </c>
      <c r="H10" s="28">
        <v>99.4</v>
      </c>
      <c r="I10" s="28">
        <v>32.4</v>
      </c>
      <c r="J10" s="27">
        <v>223</v>
      </c>
      <c r="K10" s="57">
        <v>220</v>
      </c>
      <c r="L10" s="66"/>
      <c r="M10" s="62"/>
    </row>
    <row r="11" spans="1:13" ht="15" customHeight="1">
      <c r="A11" s="29"/>
      <c r="B11" s="32" t="s">
        <v>18</v>
      </c>
      <c r="C11" s="20" t="s">
        <v>14</v>
      </c>
      <c r="D11" s="26"/>
      <c r="E11" s="33"/>
      <c r="F11" s="33"/>
      <c r="G11" s="28"/>
      <c r="H11" s="28"/>
      <c r="I11" s="28"/>
      <c r="J11" s="27"/>
      <c r="K11" s="57"/>
      <c r="L11" s="66"/>
      <c r="M11" s="62"/>
    </row>
    <row r="12" spans="1:13" ht="15" customHeight="1">
      <c r="A12" s="29"/>
      <c r="B12" s="25" t="s">
        <v>103</v>
      </c>
      <c r="C12" s="26"/>
      <c r="D12" s="26">
        <v>25</v>
      </c>
      <c r="E12" s="30" t="s">
        <v>15</v>
      </c>
      <c r="F12" s="30" t="s">
        <v>15</v>
      </c>
      <c r="G12" s="28">
        <v>5.71</v>
      </c>
      <c r="H12" s="28">
        <v>2.66</v>
      </c>
      <c r="I12" s="28">
        <v>2.17</v>
      </c>
      <c r="J12" s="27">
        <v>225</v>
      </c>
      <c r="K12" s="57">
        <v>222</v>
      </c>
      <c r="L12" s="66">
        <f>100*(J12*(G12+H12+I12)+J13*(G13+H13+I13)+J14*(G14+H14+I14))/(D12*1000)</f>
        <v>24.00184</v>
      </c>
      <c r="M12" s="62"/>
    </row>
    <row r="13" spans="1:13" ht="15" customHeight="1">
      <c r="A13" s="29"/>
      <c r="B13" s="25" t="s">
        <v>16</v>
      </c>
      <c r="C13" s="26"/>
      <c r="D13" s="26"/>
      <c r="E13" s="30" t="s">
        <v>15</v>
      </c>
      <c r="F13" s="30" t="s">
        <v>15</v>
      </c>
      <c r="G13" s="28">
        <v>6.12</v>
      </c>
      <c r="H13" s="28">
        <v>2.61</v>
      </c>
      <c r="I13" s="28">
        <v>2.67</v>
      </c>
      <c r="J13" s="27">
        <v>226</v>
      </c>
      <c r="K13" s="57">
        <v>224</v>
      </c>
      <c r="L13" s="66"/>
      <c r="M13" s="62"/>
    </row>
    <row r="14" spans="1:13" ht="15" customHeight="1">
      <c r="A14" s="29"/>
      <c r="B14" s="25" t="s">
        <v>19</v>
      </c>
      <c r="C14" s="26"/>
      <c r="D14" s="26"/>
      <c r="E14" s="30" t="s">
        <v>20</v>
      </c>
      <c r="F14" s="30"/>
      <c r="G14" s="28">
        <v>0.17</v>
      </c>
      <c r="H14" s="28">
        <v>2.27</v>
      </c>
      <c r="I14" s="28">
        <v>2.2800000000000002</v>
      </c>
      <c r="J14" s="27">
        <v>223</v>
      </c>
      <c r="K14" s="57">
        <v>221</v>
      </c>
      <c r="L14" s="66"/>
      <c r="M14" s="62"/>
    </row>
    <row r="15" spans="1:13" ht="15" customHeight="1">
      <c r="A15" s="29"/>
      <c r="B15" s="25" t="s">
        <v>102</v>
      </c>
      <c r="C15" s="26"/>
      <c r="D15" s="26">
        <v>63</v>
      </c>
      <c r="E15" s="34" t="s">
        <v>15</v>
      </c>
      <c r="F15" s="31" t="s">
        <v>15</v>
      </c>
      <c r="G15" s="28">
        <v>0.4</v>
      </c>
      <c r="H15" s="28">
        <v>0.1</v>
      </c>
      <c r="I15" s="28">
        <v>0.2</v>
      </c>
      <c r="J15" s="27">
        <v>228</v>
      </c>
      <c r="K15" s="57">
        <v>223</v>
      </c>
      <c r="L15" s="66">
        <f>100*(J15*(G15+H15+I15)+J16*(G16+H16+I16))/(D15*1000)</f>
        <v>0.25333333333333335</v>
      </c>
      <c r="M15" s="62"/>
    </row>
    <row r="16" spans="1:13" ht="15" customHeight="1">
      <c r="A16" s="29"/>
      <c r="B16" s="25" t="s">
        <v>16</v>
      </c>
      <c r="C16" s="26"/>
      <c r="D16" s="26"/>
      <c r="E16" s="34" t="s">
        <v>15</v>
      </c>
      <c r="F16" s="31" t="s">
        <v>15</v>
      </c>
      <c r="G16" s="28">
        <v>0</v>
      </c>
      <c r="H16" s="28">
        <v>0</v>
      </c>
      <c r="I16" s="28">
        <v>0</v>
      </c>
      <c r="J16" s="27">
        <v>227</v>
      </c>
      <c r="K16" s="57">
        <v>226</v>
      </c>
      <c r="L16" s="66"/>
      <c r="M16" s="62"/>
    </row>
    <row r="17" spans="1:13" ht="15" customHeight="1">
      <c r="A17" s="29"/>
      <c r="B17" s="25" t="s">
        <v>101</v>
      </c>
      <c r="C17" s="26"/>
      <c r="D17" s="26">
        <v>100</v>
      </c>
      <c r="E17" s="30" t="s">
        <v>15</v>
      </c>
      <c r="F17" s="31" t="s">
        <v>15</v>
      </c>
      <c r="G17" s="28">
        <v>0.8</v>
      </c>
      <c r="H17" s="28">
        <v>1.5</v>
      </c>
      <c r="I17" s="28">
        <v>6.4</v>
      </c>
      <c r="J17" s="27">
        <v>231</v>
      </c>
      <c r="K17" s="57">
        <v>228</v>
      </c>
      <c r="L17" s="66">
        <f>100*(J17*(G17+H17+I17)+J18*(G18+H18+I18)+J19*(G19+H19+I19)+J20*(I20+H20+G20))/(D17*1000)</f>
        <v>11.6533</v>
      </c>
      <c r="M17" s="62"/>
    </row>
    <row r="18" spans="1:13" ht="15" customHeight="1">
      <c r="A18" s="29"/>
      <c r="B18" s="25" t="s">
        <v>16</v>
      </c>
      <c r="C18" s="26"/>
      <c r="D18" s="26"/>
      <c r="E18" s="30" t="s">
        <v>15</v>
      </c>
      <c r="F18" s="31" t="s">
        <v>15</v>
      </c>
      <c r="G18" s="28">
        <v>5.7</v>
      </c>
      <c r="H18" s="28">
        <v>4.6</v>
      </c>
      <c r="I18" s="28">
        <v>0.2</v>
      </c>
      <c r="J18" s="27">
        <v>232</v>
      </c>
      <c r="K18" s="57">
        <v>227</v>
      </c>
      <c r="L18" s="66"/>
      <c r="M18" s="62"/>
    </row>
    <row r="19" spans="1:13" ht="15" customHeight="1">
      <c r="A19" s="29"/>
      <c r="B19" s="25" t="s">
        <v>21</v>
      </c>
      <c r="C19" s="26"/>
      <c r="D19" s="26"/>
      <c r="E19" s="30" t="s">
        <v>15</v>
      </c>
      <c r="F19" s="31" t="s">
        <v>15</v>
      </c>
      <c r="G19" s="28">
        <v>7.9</v>
      </c>
      <c r="H19" s="28">
        <v>2.8</v>
      </c>
      <c r="I19" s="28">
        <v>5.1</v>
      </c>
      <c r="J19" s="27">
        <v>232</v>
      </c>
      <c r="K19" s="57">
        <v>227</v>
      </c>
      <c r="L19" s="66"/>
      <c r="M19" s="62"/>
    </row>
    <row r="20" spans="1:13" ht="15" customHeight="1">
      <c r="A20" s="29"/>
      <c r="B20" s="25" t="s">
        <v>22</v>
      </c>
      <c r="C20" s="26"/>
      <c r="D20" s="26"/>
      <c r="E20" s="30" t="s">
        <v>15</v>
      </c>
      <c r="F20" s="31" t="s">
        <v>15</v>
      </c>
      <c r="G20" s="28">
        <v>5.4</v>
      </c>
      <c r="H20" s="28">
        <v>5.4</v>
      </c>
      <c r="I20" s="28">
        <v>4.6</v>
      </c>
      <c r="J20" s="27">
        <v>230</v>
      </c>
      <c r="K20" s="57">
        <v>227</v>
      </c>
      <c r="L20" s="66"/>
      <c r="M20" s="62"/>
    </row>
    <row r="21" spans="1:13" ht="15" customHeight="1">
      <c r="A21" s="29"/>
      <c r="B21" s="25" t="s">
        <v>104</v>
      </c>
      <c r="C21" s="26"/>
      <c r="D21" s="26">
        <v>160</v>
      </c>
      <c r="E21" s="30" t="s">
        <v>15</v>
      </c>
      <c r="F21" s="31" t="s">
        <v>15</v>
      </c>
      <c r="G21" s="28">
        <v>7.8</v>
      </c>
      <c r="H21" s="28">
        <v>16</v>
      </c>
      <c r="I21" s="28">
        <v>12</v>
      </c>
      <c r="J21" s="27">
        <v>235</v>
      </c>
      <c r="K21" s="57">
        <v>228</v>
      </c>
      <c r="L21" s="66">
        <f>100*(J21*(G21+H21+I21)+J22*(G22+H22+I22))/(D21*1000)</f>
        <v>7.314375</v>
      </c>
      <c r="M21" s="62"/>
    </row>
    <row r="22" spans="1:13" ht="15" customHeight="1">
      <c r="A22" s="29"/>
      <c r="B22" s="25" t="s">
        <v>16</v>
      </c>
      <c r="C22" s="26"/>
      <c r="D22" s="26"/>
      <c r="E22" s="30" t="s">
        <v>15</v>
      </c>
      <c r="F22" s="31" t="s">
        <v>15</v>
      </c>
      <c r="G22" s="28">
        <v>6.8</v>
      </c>
      <c r="H22" s="28">
        <v>3.1</v>
      </c>
      <c r="I22" s="28">
        <v>4.1</v>
      </c>
      <c r="J22" s="27">
        <v>235</v>
      </c>
      <c r="K22" s="57">
        <v>227</v>
      </c>
      <c r="L22" s="66"/>
      <c r="M22" s="62"/>
    </row>
    <row r="23" spans="1:13" ht="15" customHeight="1">
      <c r="A23" s="29"/>
      <c r="B23" s="25" t="s">
        <v>105</v>
      </c>
      <c r="C23" s="26"/>
      <c r="D23" s="26">
        <v>160</v>
      </c>
      <c r="E23" s="30" t="s">
        <v>15</v>
      </c>
      <c r="F23" s="31" t="s">
        <v>15</v>
      </c>
      <c r="G23" s="28">
        <v>1.1</v>
      </c>
      <c r="H23" s="28">
        <v>3.8</v>
      </c>
      <c r="I23" s="28">
        <v>19.8</v>
      </c>
      <c r="J23" s="27">
        <v>224</v>
      </c>
      <c r="K23" s="57">
        <v>221</v>
      </c>
      <c r="L23" s="66">
        <f>100*(J23*(G23+H23+I23)+J24*(G24+H24+I24)+J25*(G25+H25+I25))/(D23*1000)</f>
        <v>7.862</v>
      </c>
      <c r="M23" s="62"/>
    </row>
    <row r="24" spans="1:13" ht="15" customHeight="1">
      <c r="A24" s="29"/>
      <c r="B24" s="25" t="s">
        <v>16</v>
      </c>
      <c r="C24" s="26"/>
      <c r="D24" s="26"/>
      <c r="E24" s="30" t="s">
        <v>15</v>
      </c>
      <c r="F24" s="31" t="s">
        <v>15</v>
      </c>
      <c r="G24" s="28">
        <v>10.3</v>
      </c>
      <c r="H24" s="28">
        <v>1.7000000000000002</v>
      </c>
      <c r="I24" s="28">
        <v>1.2</v>
      </c>
      <c r="J24" s="27">
        <v>227</v>
      </c>
      <c r="K24" s="57">
        <v>223</v>
      </c>
      <c r="L24" s="66"/>
      <c r="M24" s="62"/>
    </row>
    <row r="25" spans="1:13" ht="15" customHeight="1">
      <c r="A25" s="29"/>
      <c r="B25" s="25" t="s">
        <v>19</v>
      </c>
      <c r="C25" s="26"/>
      <c r="D25" s="26"/>
      <c r="E25" s="30" t="s">
        <v>15</v>
      </c>
      <c r="F25" s="31" t="s">
        <v>15</v>
      </c>
      <c r="G25" s="28">
        <v>4.5</v>
      </c>
      <c r="H25" s="28">
        <v>0.8</v>
      </c>
      <c r="I25" s="28">
        <v>12.7</v>
      </c>
      <c r="J25" s="27">
        <v>225</v>
      </c>
      <c r="K25" s="57">
        <v>222</v>
      </c>
      <c r="L25" s="66"/>
      <c r="M25" s="62"/>
    </row>
    <row r="26" spans="1:13" ht="15" customHeight="1">
      <c r="A26" s="29"/>
      <c r="B26" s="25" t="s">
        <v>106</v>
      </c>
      <c r="C26" s="26"/>
      <c r="D26" s="26">
        <v>250</v>
      </c>
      <c r="E26" s="30" t="s">
        <v>15</v>
      </c>
      <c r="F26" s="30" t="s">
        <v>15</v>
      </c>
      <c r="G26" s="28">
        <v>1.8</v>
      </c>
      <c r="H26" s="28">
        <v>2.9</v>
      </c>
      <c r="I26" s="28">
        <v>1.7000000000000002</v>
      </c>
      <c r="J26" s="27">
        <v>223</v>
      </c>
      <c r="K26" s="57">
        <v>220</v>
      </c>
      <c r="L26" s="66">
        <f>100*(J26*(G26+H26+I26)+J27*(G27+H27+I27)+J28*(G28+H28+I28)+J29*(I29+H29+G29))/(D26*1000)</f>
        <v>3.55596</v>
      </c>
      <c r="M26" s="62"/>
    </row>
    <row r="27" spans="1:13" ht="15" customHeight="1">
      <c r="A27" s="29"/>
      <c r="B27" s="25" t="s">
        <v>16</v>
      </c>
      <c r="C27" s="26"/>
      <c r="D27" s="26"/>
      <c r="E27" s="30" t="s">
        <v>15</v>
      </c>
      <c r="F27" s="30" t="s">
        <v>15</v>
      </c>
      <c r="G27" s="28">
        <v>4.6</v>
      </c>
      <c r="H27" s="28">
        <v>9.3</v>
      </c>
      <c r="I27" s="28">
        <v>4.8</v>
      </c>
      <c r="J27" s="27">
        <v>221</v>
      </c>
      <c r="K27" s="57">
        <v>220</v>
      </c>
      <c r="L27" s="66"/>
      <c r="M27" s="62"/>
    </row>
    <row r="28" spans="1:13" ht="15" customHeight="1">
      <c r="A28" s="29"/>
      <c r="B28" s="25" t="s">
        <v>19</v>
      </c>
      <c r="C28" s="26"/>
      <c r="D28" s="26"/>
      <c r="E28" s="30" t="s">
        <v>15</v>
      </c>
      <c r="F28" s="30" t="s">
        <v>15</v>
      </c>
      <c r="G28" s="28">
        <v>7.2</v>
      </c>
      <c r="H28" s="28">
        <v>6.1</v>
      </c>
      <c r="I28" s="28">
        <v>1.7000000000000002</v>
      </c>
      <c r="J28" s="27">
        <v>222</v>
      </c>
      <c r="K28" s="57">
        <v>221</v>
      </c>
      <c r="L28" s="66"/>
      <c r="M28" s="62"/>
    </row>
    <row r="29" spans="1:13" ht="15" customHeight="1">
      <c r="A29" s="29"/>
      <c r="B29" s="25" t="s">
        <v>22</v>
      </c>
      <c r="C29" s="26"/>
      <c r="D29" s="26"/>
      <c r="E29" s="30" t="s">
        <v>23</v>
      </c>
      <c r="F29" s="30"/>
      <c r="G29" s="28">
        <v>0</v>
      </c>
      <c r="H29" s="28">
        <v>0</v>
      </c>
      <c r="I29" s="28">
        <v>0</v>
      </c>
      <c r="J29" s="27">
        <v>223</v>
      </c>
      <c r="K29" s="57">
        <v>223</v>
      </c>
      <c r="L29" s="66"/>
      <c r="M29" s="62"/>
    </row>
    <row r="30" spans="1:13" ht="15" customHeight="1">
      <c r="A30" s="29"/>
      <c r="B30" s="25" t="s">
        <v>107</v>
      </c>
      <c r="C30" s="26"/>
      <c r="D30" s="26">
        <v>160</v>
      </c>
      <c r="E30" s="30" t="s">
        <v>15</v>
      </c>
      <c r="F30" s="31" t="s">
        <v>15</v>
      </c>
      <c r="G30" s="28">
        <v>2.2</v>
      </c>
      <c r="H30" s="28">
        <v>2.4</v>
      </c>
      <c r="I30" s="28">
        <v>2.8</v>
      </c>
      <c r="J30" s="27">
        <v>224</v>
      </c>
      <c r="K30" s="57">
        <v>221</v>
      </c>
      <c r="L30" s="66">
        <f>100*(J30*(G30+H30+I30)+J31*(G31+H31+I31)+J32*(G32+H32+I32))/(D30*1000)</f>
        <v>3.7563125</v>
      </c>
      <c r="M30" s="62"/>
    </row>
    <row r="31" spans="1:13" ht="15" customHeight="1">
      <c r="A31" s="29"/>
      <c r="B31" s="25" t="s">
        <v>16</v>
      </c>
      <c r="C31" s="26"/>
      <c r="D31" s="26"/>
      <c r="E31" s="30" t="s">
        <v>15</v>
      </c>
      <c r="F31" s="31" t="s">
        <v>15</v>
      </c>
      <c r="G31" s="28">
        <v>2.4</v>
      </c>
      <c r="H31" s="28">
        <v>1.2</v>
      </c>
      <c r="I31" s="28">
        <v>3.3</v>
      </c>
      <c r="J31" s="27">
        <v>225</v>
      </c>
      <c r="K31" s="57">
        <v>222</v>
      </c>
      <c r="L31" s="66"/>
      <c r="M31" s="62"/>
    </row>
    <row r="32" spans="1:13" ht="15" customHeight="1">
      <c r="A32" s="29"/>
      <c r="B32" s="25" t="s">
        <v>19</v>
      </c>
      <c r="C32" s="26"/>
      <c r="D32" s="26"/>
      <c r="E32" s="30" t="s">
        <v>15</v>
      </c>
      <c r="F32" s="31" t="s">
        <v>15</v>
      </c>
      <c r="G32" s="28">
        <v>2.7</v>
      </c>
      <c r="H32" s="28">
        <v>3.3</v>
      </c>
      <c r="I32" s="28">
        <v>6.5</v>
      </c>
      <c r="J32" s="27">
        <v>224</v>
      </c>
      <c r="K32" s="57">
        <v>221</v>
      </c>
      <c r="L32" s="66"/>
      <c r="M32" s="62"/>
    </row>
    <row r="33" spans="1:13" ht="15" customHeight="1">
      <c r="A33" s="29"/>
      <c r="B33" s="25" t="s">
        <v>226</v>
      </c>
      <c r="C33" s="26"/>
      <c r="D33" s="26">
        <v>250</v>
      </c>
      <c r="E33" s="30" t="s">
        <v>17</v>
      </c>
      <c r="F33" s="30" t="s">
        <v>15</v>
      </c>
      <c r="G33" s="28">
        <v>22.4</v>
      </c>
      <c r="H33" s="28">
        <v>64.7</v>
      </c>
      <c r="I33" s="28">
        <v>44.8</v>
      </c>
      <c r="J33" s="27">
        <v>226</v>
      </c>
      <c r="K33" s="57">
        <v>223</v>
      </c>
      <c r="L33" s="66">
        <f>100*(J33*(G33+H33+I33)+J34*(G34+H34+I34))/(D33*1000)</f>
        <v>12.390919999999998</v>
      </c>
      <c r="M33" s="62"/>
    </row>
    <row r="34" spans="1:13" ht="15" customHeight="1">
      <c r="A34" s="29"/>
      <c r="B34" s="25" t="s">
        <v>16</v>
      </c>
      <c r="C34" s="26"/>
      <c r="D34" s="26"/>
      <c r="E34" s="30" t="s">
        <v>17</v>
      </c>
      <c r="F34" s="30" t="s">
        <v>15</v>
      </c>
      <c r="G34" s="28">
        <v>0.7</v>
      </c>
      <c r="H34" s="28">
        <v>4.2</v>
      </c>
      <c r="I34" s="28">
        <v>0.2</v>
      </c>
      <c r="J34" s="27">
        <v>229</v>
      </c>
      <c r="K34" s="57">
        <v>224</v>
      </c>
      <c r="L34" s="66"/>
      <c r="M34" s="62"/>
    </row>
    <row r="35" spans="1:13" ht="15" customHeight="1">
      <c r="A35" s="112"/>
      <c r="B35" s="25" t="s">
        <v>109</v>
      </c>
      <c r="C35" s="26"/>
      <c r="D35" s="26">
        <v>250</v>
      </c>
      <c r="E35" s="31" t="s">
        <v>17</v>
      </c>
      <c r="F35" s="31" t="s">
        <v>15</v>
      </c>
      <c r="G35" s="28">
        <v>9.2</v>
      </c>
      <c r="H35" s="28">
        <v>10.6</v>
      </c>
      <c r="I35" s="28">
        <v>4</v>
      </c>
      <c r="J35" s="27">
        <v>232</v>
      </c>
      <c r="K35" s="57">
        <v>228</v>
      </c>
      <c r="L35" s="66">
        <f>100*(J35*(G35+H35+I35)+J36*(G36+H36+I36)+J37*(G37+H37+I37))/(D35*1000)</f>
        <v>8.5402</v>
      </c>
      <c r="M35" s="62"/>
    </row>
    <row r="36" spans="1:13" ht="15" customHeight="1">
      <c r="A36" s="112"/>
      <c r="B36" s="25" t="s">
        <v>16</v>
      </c>
      <c r="C36" s="26"/>
      <c r="D36" s="26"/>
      <c r="E36" s="31" t="s">
        <v>17</v>
      </c>
      <c r="F36" s="31" t="s">
        <v>15</v>
      </c>
      <c r="G36" s="28">
        <v>20.4</v>
      </c>
      <c r="H36" s="28">
        <v>3.4</v>
      </c>
      <c r="I36" s="28">
        <v>12.5</v>
      </c>
      <c r="J36" s="27">
        <v>233</v>
      </c>
      <c r="K36" s="57">
        <v>225</v>
      </c>
      <c r="L36" s="66"/>
      <c r="M36" s="62"/>
    </row>
    <row r="37" spans="1:13" ht="15" customHeight="1">
      <c r="A37" s="112"/>
      <c r="B37" s="25" t="s">
        <v>19</v>
      </c>
      <c r="C37" s="26"/>
      <c r="D37" s="26"/>
      <c r="E37" s="31" t="s">
        <v>15</v>
      </c>
      <c r="F37" s="31" t="s">
        <v>15</v>
      </c>
      <c r="G37" s="28">
        <v>7.8</v>
      </c>
      <c r="H37" s="28">
        <v>11.1</v>
      </c>
      <c r="I37" s="28">
        <v>12.6</v>
      </c>
      <c r="J37" s="27">
        <v>234</v>
      </c>
      <c r="K37" s="57">
        <v>227</v>
      </c>
      <c r="L37" s="66"/>
      <c r="M37" s="62"/>
    </row>
    <row r="38" spans="1:13" ht="15" customHeight="1">
      <c r="A38" s="36" t="s">
        <v>24</v>
      </c>
      <c r="B38" s="19" t="s">
        <v>25</v>
      </c>
      <c r="C38" s="20" t="s">
        <v>26</v>
      </c>
      <c r="D38" s="26"/>
      <c r="E38" s="31"/>
      <c r="F38" s="37"/>
      <c r="G38" s="28"/>
      <c r="H38" s="28"/>
      <c r="I38" s="28"/>
      <c r="J38" s="27"/>
      <c r="K38" s="57"/>
      <c r="L38" s="66"/>
      <c r="M38" s="62"/>
    </row>
    <row r="39" spans="1:13" ht="15" customHeight="1">
      <c r="A39" s="111"/>
      <c r="B39" s="25" t="s">
        <v>110</v>
      </c>
      <c r="C39" s="26"/>
      <c r="D39" s="26">
        <v>100</v>
      </c>
      <c r="E39" s="31" t="s">
        <v>17</v>
      </c>
      <c r="F39" s="31" t="s">
        <v>15</v>
      </c>
      <c r="G39" s="28">
        <v>28.1</v>
      </c>
      <c r="H39" s="28">
        <v>14.1</v>
      </c>
      <c r="I39" s="28">
        <v>33.2</v>
      </c>
      <c r="J39" s="27">
        <v>232</v>
      </c>
      <c r="K39" s="57">
        <v>225</v>
      </c>
      <c r="L39" s="66">
        <f>100*(J39*(G39+H39+I39)+J40*(G40+H40+I40))/(D39*1000)</f>
        <v>21.599200000000003</v>
      </c>
      <c r="M39" s="62"/>
    </row>
    <row r="40" spans="1:13" ht="15" customHeight="1">
      <c r="A40" s="111"/>
      <c r="B40" s="25" t="s">
        <v>16</v>
      </c>
      <c r="C40" s="26"/>
      <c r="D40" s="26"/>
      <c r="E40" s="31" t="s">
        <v>17</v>
      </c>
      <c r="F40" s="31" t="s">
        <v>15</v>
      </c>
      <c r="G40" s="28">
        <v>10.6</v>
      </c>
      <c r="H40" s="28">
        <v>4.4</v>
      </c>
      <c r="I40" s="28">
        <v>2.7</v>
      </c>
      <c r="J40" s="27">
        <v>232</v>
      </c>
      <c r="K40" s="57">
        <v>228</v>
      </c>
      <c r="L40" s="66"/>
      <c r="M40" s="62"/>
    </row>
    <row r="41" spans="1:13" ht="15" customHeight="1">
      <c r="A41" s="111"/>
      <c r="B41" s="25" t="s">
        <v>111</v>
      </c>
      <c r="C41" s="26"/>
      <c r="D41" s="26">
        <v>160</v>
      </c>
      <c r="E41" s="31" t="s">
        <v>17</v>
      </c>
      <c r="F41" s="31" t="s">
        <v>15</v>
      </c>
      <c r="G41" s="28">
        <v>15.1</v>
      </c>
      <c r="H41" s="28">
        <v>10.9</v>
      </c>
      <c r="I41" s="28">
        <v>22.6</v>
      </c>
      <c r="J41" s="27">
        <v>231</v>
      </c>
      <c r="K41" s="57">
        <v>224</v>
      </c>
      <c r="L41" s="66">
        <f>100*(J41*(G41+H41+I41)+J42*(G42+H42+I42))/(D41*1000)</f>
        <v>11.113499999999998</v>
      </c>
      <c r="M41" s="62"/>
    </row>
    <row r="42" spans="1:13" ht="15" customHeight="1">
      <c r="A42" s="111"/>
      <c r="B42" s="25" t="s">
        <v>16</v>
      </c>
      <c r="C42" s="26"/>
      <c r="D42" s="26"/>
      <c r="E42" s="31" t="s">
        <v>17</v>
      </c>
      <c r="F42" s="31" t="s">
        <v>15</v>
      </c>
      <c r="G42" s="28">
        <v>13.9</v>
      </c>
      <c r="H42" s="28">
        <v>8.9</v>
      </c>
      <c r="I42" s="28">
        <v>5.7</v>
      </c>
      <c r="J42" s="27">
        <v>230</v>
      </c>
      <c r="K42" s="57">
        <v>226</v>
      </c>
      <c r="L42" s="66"/>
      <c r="M42" s="62"/>
    </row>
    <row r="43" spans="1:13" ht="15" customHeight="1">
      <c r="A43" s="111"/>
      <c r="B43" s="25" t="s">
        <v>150</v>
      </c>
      <c r="C43" s="26"/>
      <c r="D43" s="26">
        <v>100</v>
      </c>
      <c r="E43" s="31" t="s">
        <v>15</v>
      </c>
      <c r="F43" s="31" t="s">
        <v>15</v>
      </c>
      <c r="G43" s="28">
        <v>4.5</v>
      </c>
      <c r="H43" s="28">
        <v>22.1</v>
      </c>
      <c r="I43" s="28">
        <v>7.4</v>
      </c>
      <c r="J43" s="27">
        <v>228</v>
      </c>
      <c r="K43" s="57">
        <v>223</v>
      </c>
      <c r="L43" s="66">
        <f>100*(J43*(G43+H43+I43)+J44*(G44+H44+I44))/(D43*1000)</f>
        <v>12.354900000000002</v>
      </c>
      <c r="M43" s="62"/>
    </row>
    <row r="44" spans="1:13" ht="15" customHeight="1">
      <c r="A44" s="111"/>
      <c r="B44" s="25" t="s">
        <v>16</v>
      </c>
      <c r="C44" s="26"/>
      <c r="D44" s="26"/>
      <c r="E44" s="31" t="s">
        <v>15</v>
      </c>
      <c r="F44" s="31" t="s">
        <v>15</v>
      </c>
      <c r="G44" s="28">
        <v>1.8</v>
      </c>
      <c r="H44" s="28">
        <v>13.8</v>
      </c>
      <c r="I44" s="28">
        <v>4.5</v>
      </c>
      <c r="J44" s="27">
        <v>229</v>
      </c>
      <c r="K44" s="57">
        <v>225</v>
      </c>
      <c r="L44" s="66"/>
      <c r="M44" s="62"/>
    </row>
    <row r="45" spans="1:13" ht="15" customHeight="1">
      <c r="A45" s="111"/>
      <c r="B45" s="25" t="s">
        <v>112</v>
      </c>
      <c r="C45" s="26"/>
      <c r="D45" s="26">
        <v>250</v>
      </c>
      <c r="E45" s="38" t="s">
        <v>17</v>
      </c>
      <c r="F45" s="38" t="s">
        <v>15</v>
      </c>
      <c r="G45" s="38">
        <v>11.7</v>
      </c>
      <c r="H45" s="38">
        <v>13.7</v>
      </c>
      <c r="I45" s="38">
        <v>1.7</v>
      </c>
      <c r="J45" s="38">
        <v>236</v>
      </c>
      <c r="K45" s="40">
        <v>224</v>
      </c>
      <c r="L45" s="66">
        <f>100*(J45*(G45+H45+I45)+J46*(G46+H46+I46)+J47*(G47+H47+I47))/(D45*1000)</f>
        <v>8.42764</v>
      </c>
      <c r="M45" s="62"/>
    </row>
    <row r="46" spans="1:13" ht="15" customHeight="1">
      <c r="A46" s="111"/>
      <c r="B46" s="25" t="s">
        <v>16</v>
      </c>
      <c r="C46" s="26"/>
      <c r="D46" s="26"/>
      <c r="E46" s="38" t="s">
        <v>17</v>
      </c>
      <c r="F46" s="38" t="s">
        <v>15</v>
      </c>
      <c r="G46" s="38">
        <v>8.4</v>
      </c>
      <c r="H46" s="38">
        <v>11.1</v>
      </c>
      <c r="I46" s="38">
        <v>13.5</v>
      </c>
      <c r="J46" s="39">
        <v>236</v>
      </c>
      <c r="K46" s="58">
        <v>222</v>
      </c>
      <c r="L46" s="66"/>
      <c r="M46" s="62"/>
    </row>
    <row r="47" spans="1:13" ht="15" customHeight="1">
      <c r="A47" s="111"/>
      <c r="B47" s="25" t="s">
        <v>19</v>
      </c>
      <c r="C47" s="26"/>
      <c r="D47" s="26"/>
      <c r="E47" s="38" t="s">
        <v>17</v>
      </c>
      <c r="F47" s="38" t="s">
        <v>15</v>
      </c>
      <c r="G47" s="39">
        <v>12.1</v>
      </c>
      <c r="H47" s="39">
        <v>9.8</v>
      </c>
      <c r="I47" s="39">
        <v>7.4</v>
      </c>
      <c r="J47" s="39">
        <v>235</v>
      </c>
      <c r="K47" s="58">
        <v>220</v>
      </c>
      <c r="L47" s="66"/>
      <c r="M47" s="62"/>
    </row>
    <row r="48" spans="1:13" ht="15" customHeight="1">
      <c r="A48" s="111"/>
      <c r="B48" s="25" t="s">
        <v>113</v>
      </c>
      <c r="C48" s="26"/>
      <c r="D48" s="26">
        <v>160</v>
      </c>
      <c r="E48" s="39" t="s">
        <v>17</v>
      </c>
      <c r="F48" s="39" t="s">
        <v>17</v>
      </c>
      <c r="G48" s="39">
        <v>5.1</v>
      </c>
      <c r="H48" s="39">
        <v>4.2</v>
      </c>
      <c r="I48" s="39">
        <v>5.2</v>
      </c>
      <c r="J48" s="39">
        <v>235</v>
      </c>
      <c r="K48" s="58">
        <v>223</v>
      </c>
      <c r="L48" s="66">
        <f>100*(J48*(G48+H48+I48)+J49*(G49+H49+I49)+J50*(G50+H50+I50))/(D48*1000)</f>
        <v>8.526625</v>
      </c>
      <c r="M48" s="62"/>
    </row>
    <row r="49" spans="1:13" ht="15" customHeight="1">
      <c r="A49" s="111"/>
      <c r="B49" s="25" t="s">
        <v>16</v>
      </c>
      <c r="C49" s="26"/>
      <c r="D49" s="26"/>
      <c r="E49" s="39" t="s">
        <v>17</v>
      </c>
      <c r="F49" s="39" t="s">
        <v>17</v>
      </c>
      <c r="G49" s="39">
        <v>9.1</v>
      </c>
      <c r="H49" s="39">
        <v>12.8</v>
      </c>
      <c r="I49" s="39">
        <v>5.2</v>
      </c>
      <c r="J49" s="39">
        <v>233</v>
      </c>
      <c r="K49" s="58">
        <v>224</v>
      </c>
      <c r="L49" s="66"/>
      <c r="M49" s="62"/>
    </row>
    <row r="50" spans="1:13" ht="15" customHeight="1">
      <c r="A50" s="111"/>
      <c r="B50" s="25" t="s">
        <v>19</v>
      </c>
      <c r="C50" s="26"/>
      <c r="D50" s="26"/>
      <c r="E50" s="38" t="s">
        <v>17</v>
      </c>
      <c r="F50" s="40" t="s">
        <v>17</v>
      </c>
      <c r="G50" s="39">
        <v>3.2</v>
      </c>
      <c r="H50" s="39">
        <v>3.5</v>
      </c>
      <c r="I50" s="39">
        <v>10.2</v>
      </c>
      <c r="J50" s="39">
        <v>232</v>
      </c>
      <c r="K50" s="58">
        <v>225</v>
      </c>
      <c r="L50" s="66"/>
      <c r="M50" s="62"/>
    </row>
    <row r="51" spans="1:13" ht="15" customHeight="1">
      <c r="A51" s="111"/>
      <c r="B51" s="32" t="s">
        <v>27</v>
      </c>
      <c r="C51" s="20" t="s">
        <v>26</v>
      </c>
      <c r="D51" s="26"/>
      <c r="E51" s="30"/>
      <c r="F51" s="37"/>
      <c r="G51" s="28"/>
      <c r="H51" s="28"/>
      <c r="I51" s="28"/>
      <c r="J51" s="27"/>
      <c r="K51" s="57"/>
      <c r="L51" s="66"/>
      <c r="M51" s="62"/>
    </row>
    <row r="52" spans="1:13" ht="15" customHeight="1">
      <c r="A52" s="111"/>
      <c r="B52" s="25" t="s">
        <v>114</v>
      </c>
      <c r="C52" s="26"/>
      <c r="D52" s="26">
        <v>250</v>
      </c>
      <c r="E52" s="38" t="s">
        <v>17</v>
      </c>
      <c r="F52" s="38" t="s">
        <v>28</v>
      </c>
      <c r="G52" s="39">
        <v>8.4</v>
      </c>
      <c r="H52" s="39">
        <v>2.8</v>
      </c>
      <c r="I52" s="39">
        <v>3.9</v>
      </c>
      <c r="J52" s="39">
        <v>240</v>
      </c>
      <c r="K52" s="58">
        <v>221</v>
      </c>
      <c r="L52" s="66">
        <f>100*(J52*(G52+H52+I52)+J53*(G53+H53+I53)+J54*(G54+H54+I54))/(D52*1000)</f>
        <v>12.22436</v>
      </c>
      <c r="M52" s="62"/>
    </row>
    <row r="53" spans="1:13" ht="15" customHeight="1">
      <c r="A53" s="111"/>
      <c r="B53" s="25" t="s">
        <v>16</v>
      </c>
      <c r="C53" s="26"/>
      <c r="D53" s="26"/>
      <c r="E53" s="38" t="s">
        <v>17</v>
      </c>
      <c r="F53" s="38" t="s">
        <v>15</v>
      </c>
      <c r="G53" s="39">
        <v>3</v>
      </c>
      <c r="H53" s="39">
        <v>10.2</v>
      </c>
      <c r="I53" s="39">
        <v>12.3</v>
      </c>
      <c r="J53" s="39">
        <v>240</v>
      </c>
      <c r="K53" s="58">
        <v>220</v>
      </c>
      <c r="L53" s="66"/>
      <c r="M53" s="62"/>
    </row>
    <row r="54" spans="1:13" ht="15" customHeight="1">
      <c r="A54" s="111"/>
      <c r="B54" s="25" t="s">
        <v>19</v>
      </c>
      <c r="C54" s="26"/>
      <c r="D54" s="26"/>
      <c r="E54" s="38" t="s">
        <v>17</v>
      </c>
      <c r="F54" s="40" t="s">
        <v>17</v>
      </c>
      <c r="G54" s="39">
        <v>27.5</v>
      </c>
      <c r="H54" s="39">
        <v>23.8</v>
      </c>
      <c r="I54" s="39">
        <v>35.8</v>
      </c>
      <c r="J54" s="39">
        <v>239</v>
      </c>
      <c r="K54" s="58">
        <v>222</v>
      </c>
      <c r="L54" s="66"/>
      <c r="M54" s="62"/>
    </row>
    <row r="55" spans="1:13" ht="15" customHeight="1">
      <c r="A55" s="111"/>
      <c r="B55" s="25" t="s">
        <v>115</v>
      </c>
      <c r="C55" s="26"/>
      <c r="D55" s="26">
        <v>160</v>
      </c>
      <c r="E55" s="38" t="s">
        <v>17</v>
      </c>
      <c r="F55" s="38" t="s">
        <v>17</v>
      </c>
      <c r="G55" s="39">
        <v>4</v>
      </c>
      <c r="H55" s="39">
        <v>30.8</v>
      </c>
      <c r="I55" s="39">
        <v>24.8</v>
      </c>
      <c r="J55" s="39">
        <v>228</v>
      </c>
      <c r="K55" s="58">
        <v>222</v>
      </c>
      <c r="L55" s="66">
        <f>100*(J55*(G55+H55+I55)+J56*(G56+H56+I56))/(D55*1000)</f>
        <v>27.810375000000004</v>
      </c>
      <c r="M55" s="62"/>
    </row>
    <row r="56" spans="1:13" ht="15" customHeight="1">
      <c r="A56" s="111"/>
      <c r="B56" s="25" t="s">
        <v>16</v>
      </c>
      <c r="C56" s="26"/>
      <c r="D56" s="26"/>
      <c r="E56" s="38" t="s">
        <v>17</v>
      </c>
      <c r="F56" s="38" t="s">
        <v>15</v>
      </c>
      <c r="G56" s="39">
        <v>66.4</v>
      </c>
      <c r="H56" s="39">
        <v>28.2</v>
      </c>
      <c r="I56" s="39">
        <v>39.2</v>
      </c>
      <c r="J56" s="39">
        <v>231</v>
      </c>
      <c r="K56" s="58">
        <v>224</v>
      </c>
      <c r="L56" s="66"/>
      <c r="M56" s="62"/>
    </row>
    <row r="57" spans="1:13" ht="15" customHeight="1">
      <c r="A57" s="111"/>
      <c r="B57" s="25" t="s">
        <v>116</v>
      </c>
      <c r="C57" s="26"/>
      <c r="D57" s="26">
        <v>160</v>
      </c>
      <c r="E57" s="38" t="s">
        <v>17</v>
      </c>
      <c r="F57" s="38" t="s">
        <v>15</v>
      </c>
      <c r="G57" s="39">
        <v>11.6</v>
      </c>
      <c r="H57" s="39">
        <v>10.3</v>
      </c>
      <c r="I57" s="39">
        <v>1.5</v>
      </c>
      <c r="J57" s="39">
        <v>232</v>
      </c>
      <c r="K57" s="58">
        <v>221</v>
      </c>
      <c r="L57" s="66">
        <f>100*(J57*(G57+H57+I57)+J58*(G58+H58+I58))/(D57*1000)</f>
        <v>9.8150625</v>
      </c>
      <c r="M57" s="62"/>
    </row>
    <row r="58" spans="1:13" ht="15" customHeight="1">
      <c r="A58" s="111"/>
      <c r="B58" s="25" t="s">
        <v>16</v>
      </c>
      <c r="C58" s="26"/>
      <c r="D58" s="26"/>
      <c r="E58" s="38" t="s">
        <v>17</v>
      </c>
      <c r="F58" s="38" t="s">
        <v>15</v>
      </c>
      <c r="G58" s="39">
        <v>7.8</v>
      </c>
      <c r="H58" s="39">
        <v>15.8</v>
      </c>
      <c r="I58" s="39">
        <v>20.5</v>
      </c>
      <c r="J58" s="39">
        <v>233</v>
      </c>
      <c r="K58" s="58">
        <v>222</v>
      </c>
      <c r="L58" s="66"/>
      <c r="M58" s="62"/>
    </row>
    <row r="59" spans="1:13" ht="15" customHeight="1">
      <c r="A59" s="111"/>
      <c r="B59" s="25" t="s">
        <v>117</v>
      </c>
      <c r="C59" s="26"/>
      <c r="D59" s="26">
        <v>100</v>
      </c>
      <c r="E59" s="38" t="s">
        <v>17</v>
      </c>
      <c r="F59" s="38" t="s">
        <v>17</v>
      </c>
      <c r="G59" s="39">
        <v>5.1</v>
      </c>
      <c r="H59" s="39">
        <v>4.2</v>
      </c>
      <c r="I59" s="39">
        <v>5.2</v>
      </c>
      <c r="J59" s="39">
        <v>235</v>
      </c>
      <c r="K59" s="58">
        <v>224</v>
      </c>
      <c r="L59" s="66">
        <f>100*(J59*(G59+H59+I59)+J60*(G60+H60+I60)+J61*(G61+H61+I61))/(D59*1000)</f>
        <v>10.752900000000002</v>
      </c>
      <c r="M59" s="62"/>
    </row>
    <row r="60" spans="1:13" ht="15" customHeight="1">
      <c r="A60" s="111"/>
      <c r="B60" s="25" t="s">
        <v>16</v>
      </c>
      <c r="C60" s="26"/>
      <c r="D60" s="26"/>
      <c r="E60" s="38" t="s">
        <v>15</v>
      </c>
      <c r="F60" s="38" t="s">
        <v>29</v>
      </c>
      <c r="G60" s="39">
        <v>9.1</v>
      </c>
      <c r="H60" s="39">
        <v>5.2</v>
      </c>
      <c r="I60" s="39">
        <v>4.4</v>
      </c>
      <c r="J60" s="39">
        <v>234</v>
      </c>
      <c r="K60" s="58">
        <v>221</v>
      </c>
      <c r="L60" s="66"/>
      <c r="M60" s="62"/>
    </row>
    <row r="61" spans="1:13" ht="15" customHeight="1">
      <c r="A61" s="111"/>
      <c r="B61" s="25" t="s">
        <v>19</v>
      </c>
      <c r="C61" s="26"/>
      <c r="D61" s="26"/>
      <c r="E61" s="38" t="s">
        <v>17</v>
      </c>
      <c r="F61" s="40" t="s">
        <v>17</v>
      </c>
      <c r="G61" s="39">
        <v>3.2</v>
      </c>
      <c r="H61" s="39">
        <v>3.5</v>
      </c>
      <c r="I61" s="39">
        <v>6.1</v>
      </c>
      <c r="J61" s="39">
        <v>232</v>
      </c>
      <c r="K61" s="58">
        <v>224</v>
      </c>
      <c r="L61" s="66"/>
      <c r="M61" s="62"/>
    </row>
    <row r="62" spans="1:13" ht="15" customHeight="1">
      <c r="A62" s="111"/>
      <c r="B62" s="25" t="s">
        <v>118</v>
      </c>
      <c r="C62" s="26"/>
      <c r="D62" s="26">
        <v>160</v>
      </c>
      <c r="E62" s="38" t="s">
        <v>30</v>
      </c>
      <c r="F62" s="38" t="s">
        <v>30</v>
      </c>
      <c r="G62" s="39">
        <v>5.4</v>
      </c>
      <c r="H62" s="39">
        <v>6.9</v>
      </c>
      <c r="I62" s="39">
        <v>18.1</v>
      </c>
      <c r="J62" s="39">
        <v>232</v>
      </c>
      <c r="K62" s="58">
        <v>221</v>
      </c>
      <c r="L62" s="66">
        <f>100*(J62*(G62+H62+I62)+J63*(G63+H63+I63)+J64*(G64+H64+I64))/(D62*1000)</f>
        <v>11.710374999999999</v>
      </c>
      <c r="M62" s="62"/>
    </row>
    <row r="63" spans="1:13" ht="15" customHeight="1">
      <c r="A63" s="111"/>
      <c r="B63" s="25" t="s">
        <v>16</v>
      </c>
      <c r="C63" s="26"/>
      <c r="D63" s="26"/>
      <c r="E63" s="38" t="s">
        <v>30</v>
      </c>
      <c r="F63" s="38" t="s">
        <v>30</v>
      </c>
      <c r="G63" s="39">
        <v>6.1</v>
      </c>
      <c r="H63" s="39">
        <v>9.2</v>
      </c>
      <c r="I63" s="39">
        <v>0.6</v>
      </c>
      <c r="J63" s="39">
        <v>234</v>
      </c>
      <c r="K63" s="58">
        <v>223</v>
      </c>
      <c r="L63" s="66"/>
      <c r="M63" s="62"/>
    </row>
    <row r="64" spans="1:13" ht="15" customHeight="1">
      <c r="A64" s="111"/>
      <c r="B64" s="25" t="s">
        <v>19</v>
      </c>
      <c r="C64" s="26"/>
      <c r="D64" s="26"/>
      <c r="E64" s="38" t="s">
        <v>30</v>
      </c>
      <c r="F64" s="38" t="s">
        <v>30</v>
      </c>
      <c r="G64" s="39">
        <v>4.1</v>
      </c>
      <c r="H64" s="39">
        <v>19.2</v>
      </c>
      <c r="I64" s="39">
        <v>10.3</v>
      </c>
      <c r="J64" s="39">
        <v>237</v>
      </c>
      <c r="K64" s="58">
        <v>222</v>
      </c>
      <c r="L64" s="66"/>
      <c r="M64" s="62"/>
    </row>
    <row r="65" spans="1:13" ht="15" customHeight="1">
      <c r="A65" s="111"/>
      <c r="B65" s="25" t="s">
        <v>119</v>
      </c>
      <c r="C65" s="26"/>
      <c r="D65" s="26">
        <v>100</v>
      </c>
      <c r="E65" s="38" t="s">
        <v>17</v>
      </c>
      <c r="F65" s="40" t="s">
        <v>15</v>
      </c>
      <c r="G65" s="39">
        <v>9.8</v>
      </c>
      <c r="H65" s="39">
        <v>11</v>
      </c>
      <c r="I65" s="39">
        <v>3.9</v>
      </c>
      <c r="J65" s="39">
        <v>235</v>
      </c>
      <c r="K65" s="58">
        <v>224</v>
      </c>
      <c r="L65" s="66">
        <f>100*(J65*(G65+H65+I65)+J66*(G66+H66+I66)+J67*(G67+H67+I67))/(D65*1000)</f>
        <v>17.6222</v>
      </c>
      <c r="M65" s="62"/>
    </row>
    <row r="66" spans="1:13" ht="15" customHeight="1">
      <c r="A66" s="111"/>
      <c r="B66" s="25" t="s">
        <v>16</v>
      </c>
      <c r="C66" s="26"/>
      <c r="D66" s="26"/>
      <c r="E66" s="38" t="s">
        <v>15</v>
      </c>
      <c r="F66" s="40" t="s">
        <v>29</v>
      </c>
      <c r="G66" s="39">
        <v>7.2</v>
      </c>
      <c r="H66" s="39">
        <v>8</v>
      </c>
      <c r="I66" s="39">
        <v>7.5</v>
      </c>
      <c r="J66" s="39">
        <v>233</v>
      </c>
      <c r="K66" s="58">
        <v>220</v>
      </c>
      <c r="L66" s="66"/>
      <c r="M66" s="62"/>
    </row>
    <row r="67" spans="1:13" ht="15" customHeight="1">
      <c r="A67" s="111"/>
      <c r="B67" s="25" t="s">
        <v>19</v>
      </c>
      <c r="C67" s="26"/>
      <c r="D67" s="26"/>
      <c r="E67" s="38" t="s">
        <v>17</v>
      </c>
      <c r="F67" s="40" t="s">
        <v>15</v>
      </c>
      <c r="G67" s="39">
        <v>17.6</v>
      </c>
      <c r="H67" s="39">
        <v>6.1</v>
      </c>
      <c r="I67" s="39">
        <v>4.2</v>
      </c>
      <c r="J67" s="39">
        <v>234</v>
      </c>
      <c r="K67" s="58">
        <v>220</v>
      </c>
      <c r="L67" s="66"/>
      <c r="M67" s="62"/>
    </row>
    <row r="68" spans="1:13" ht="15" customHeight="1">
      <c r="A68" s="111"/>
      <c r="B68" s="25" t="s">
        <v>120</v>
      </c>
      <c r="C68" s="26"/>
      <c r="D68" s="26">
        <v>160</v>
      </c>
      <c r="E68" s="38" t="s">
        <v>17</v>
      </c>
      <c r="F68" s="38" t="s">
        <v>15</v>
      </c>
      <c r="G68" s="39">
        <v>8.9</v>
      </c>
      <c r="H68" s="39">
        <v>20.6</v>
      </c>
      <c r="I68" s="39">
        <v>20.1</v>
      </c>
      <c r="J68" s="39">
        <v>227</v>
      </c>
      <c r="K68" s="58">
        <v>223</v>
      </c>
      <c r="L68" s="66">
        <f>100*(J68*(G68+H68+I68)+J69*(G69+H69+I69))/(D68*1000)</f>
        <v>23.012125</v>
      </c>
      <c r="M68" s="62"/>
    </row>
    <row r="69" spans="1:13" ht="15" customHeight="1">
      <c r="A69" s="111"/>
      <c r="B69" s="25" t="s">
        <v>16</v>
      </c>
      <c r="C69" s="26"/>
      <c r="D69" s="26"/>
      <c r="E69" s="38" t="s">
        <v>17</v>
      </c>
      <c r="F69" s="38" t="s">
        <v>17</v>
      </c>
      <c r="G69" s="39">
        <v>59.3</v>
      </c>
      <c r="H69" s="39">
        <v>20.1</v>
      </c>
      <c r="I69" s="39">
        <v>33.2</v>
      </c>
      <c r="J69" s="39">
        <v>227</v>
      </c>
      <c r="K69" s="58">
        <v>224</v>
      </c>
      <c r="L69" s="66"/>
      <c r="M69" s="62"/>
    </row>
    <row r="70" spans="1:13" ht="15" customHeight="1">
      <c r="A70" s="111"/>
      <c r="B70" s="32" t="s">
        <v>31</v>
      </c>
      <c r="C70" s="20" t="s">
        <v>26</v>
      </c>
      <c r="D70" s="26"/>
      <c r="E70" s="30"/>
      <c r="F70" s="37"/>
      <c r="G70" s="28"/>
      <c r="H70" s="28"/>
      <c r="I70" s="28"/>
      <c r="J70" s="27"/>
      <c r="K70" s="57"/>
      <c r="L70" s="66"/>
      <c r="M70" s="62"/>
    </row>
    <row r="71" spans="1:13" ht="15" customHeight="1">
      <c r="A71" s="111"/>
      <c r="B71" s="25" t="s">
        <v>121</v>
      </c>
      <c r="C71" s="26"/>
      <c r="D71" s="26">
        <v>250</v>
      </c>
      <c r="E71" s="38" t="s">
        <v>30</v>
      </c>
      <c r="F71" s="38" t="s">
        <v>30</v>
      </c>
      <c r="G71" s="39">
        <v>15</v>
      </c>
      <c r="H71" s="39">
        <v>16.3</v>
      </c>
      <c r="I71" s="39">
        <v>12.8</v>
      </c>
      <c r="J71" s="39">
        <v>234</v>
      </c>
      <c r="K71" s="58">
        <v>225</v>
      </c>
      <c r="L71" s="66">
        <f>100*(J71*(G71+H71+I71)+J72*(G72+H72+I72)+J73*(G73+H73+I73))/(D71*1000)</f>
        <v>11.34128</v>
      </c>
      <c r="M71" s="62"/>
    </row>
    <row r="72" spans="1:13" ht="15" customHeight="1">
      <c r="A72" s="111"/>
      <c r="B72" s="25" t="s">
        <v>16</v>
      </c>
      <c r="C72" s="26"/>
      <c r="D72" s="26"/>
      <c r="E72" s="38" t="s">
        <v>30</v>
      </c>
      <c r="F72" s="38" t="s">
        <v>30</v>
      </c>
      <c r="G72" s="39">
        <v>7.9</v>
      </c>
      <c r="H72" s="39">
        <v>16.6</v>
      </c>
      <c r="I72" s="39">
        <v>1.1</v>
      </c>
      <c r="J72" s="39">
        <v>236</v>
      </c>
      <c r="K72" s="58">
        <v>223</v>
      </c>
      <c r="L72" s="66"/>
      <c r="M72" s="62"/>
    </row>
    <row r="73" spans="1:13" ht="15" customHeight="1">
      <c r="A73" s="111"/>
      <c r="B73" s="25" t="s">
        <v>19</v>
      </c>
      <c r="C73" s="26"/>
      <c r="D73" s="26"/>
      <c r="E73" s="38" t="s">
        <v>30</v>
      </c>
      <c r="F73" s="38" t="s">
        <v>30</v>
      </c>
      <c r="G73" s="41">
        <v>4.1</v>
      </c>
      <c r="H73" s="41">
        <v>31.5</v>
      </c>
      <c r="I73" s="41">
        <v>15</v>
      </c>
      <c r="J73" s="41">
        <v>237</v>
      </c>
      <c r="K73" s="59">
        <v>223</v>
      </c>
      <c r="L73" s="66"/>
      <c r="M73" s="62"/>
    </row>
    <row r="74" spans="1:13" ht="15" customHeight="1">
      <c r="A74" s="111"/>
      <c r="B74" s="25" t="s">
        <v>122</v>
      </c>
      <c r="C74" s="26"/>
      <c r="D74" s="26">
        <v>250</v>
      </c>
      <c r="E74" s="38" t="s">
        <v>17</v>
      </c>
      <c r="F74" s="38" t="s">
        <v>17</v>
      </c>
      <c r="G74" s="39">
        <v>36.3</v>
      </c>
      <c r="H74" s="39">
        <v>24.6</v>
      </c>
      <c r="I74" s="39">
        <v>15.2</v>
      </c>
      <c r="J74" s="39">
        <v>243</v>
      </c>
      <c r="K74" s="58">
        <v>223</v>
      </c>
      <c r="L74" s="66">
        <f>100*(J74*(G74+H74+I74)+J75*(G75+H75+I75)+J76*(G76+H76+I76))/(D74*1000)</f>
        <v>19.13972</v>
      </c>
      <c r="M74" s="62"/>
    </row>
    <row r="75" spans="1:13" ht="15" customHeight="1">
      <c r="A75" s="111"/>
      <c r="B75" s="25" t="s">
        <v>16</v>
      </c>
      <c r="C75" s="26"/>
      <c r="D75" s="26"/>
      <c r="E75" s="38" t="s">
        <v>17</v>
      </c>
      <c r="F75" s="38" t="s">
        <v>17</v>
      </c>
      <c r="G75" s="39">
        <v>9.3</v>
      </c>
      <c r="H75" s="39">
        <v>19.1</v>
      </c>
      <c r="I75" s="39">
        <v>14.6</v>
      </c>
      <c r="J75" s="39">
        <v>244</v>
      </c>
      <c r="K75" s="58">
        <v>225</v>
      </c>
      <c r="L75" s="66"/>
      <c r="M75" s="62"/>
    </row>
    <row r="76" spans="1:13" ht="15" customHeight="1">
      <c r="A76" s="111"/>
      <c r="B76" s="25" t="s">
        <v>19</v>
      </c>
      <c r="C76" s="26"/>
      <c r="D76" s="26"/>
      <c r="E76" s="38" t="s">
        <v>17</v>
      </c>
      <c r="F76" s="38" t="s">
        <v>17</v>
      </c>
      <c r="G76" s="39">
        <v>27.6</v>
      </c>
      <c r="H76" s="39">
        <v>15.9</v>
      </c>
      <c r="I76" s="39">
        <v>33.5</v>
      </c>
      <c r="J76" s="39">
        <v>245</v>
      </c>
      <c r="K76" s="58">
        <v>223</v>
      </c>
      <c r="L76" s="66"/>
      <c r="M76" s="62"/>
    </row>
    <row r="77" spans="1:13" ht="15" customHeight="1">
      <c r="A77" s="111"/>
      <c r="B77" s="25" t="s">
        <v>123</v>
      </c>
      <c r="C77" s="26"/>
      <c r="D77" s="26">
        <v>250</v>
      </c>
      <c r="E77" s="38" t="s">
        <v>17</v>
      </c>
      <c r="F77" s="38" t="s">
        <v>15</v>
      </c>
      <c r="G77" s="39">
        <v>23.6</v>
      </c>
      <c r="H77" s="39">
        <v>15.3</v>
      </c>
      <c r="I77" s="39">
        <v>4.1</v>
      </c>
      <c r="J77" s="39">
        <v>236</v>
      </c>
      <c r="K77" s="58">
        <v>222</v>
      </c>
      <c r="L77" s="66">
        <f>100*(J77*(G77+H77+I77)+J78*(G78+H78+I78)+J79*(G79+H79+I79)+J80*(I80+H80+G80))/(D77*1000)</f>
        <v>12.31172</v>
      </c>
      <c r="M77" s="62"/>
    </row>
    <row r="78" spans="1:13" ht="15" customHeight="1">
      <c r="A78" s="111"/>
      <c r="B78" s="25" t="s">
        <v>16</v>
      </c>
      <c r="C78" s="26"/>
      <c r="D78" s="26"/>
      <c r="E78" s="38" t="s">
        <v>17</v>
      </c>
      <c r="F78" s="38" t="s">
        <v>15</v>
      </c>
      <c r="G78" s="39">
        <v>8.2</v>
      </c>
      <c r="H78" s="39">
        <v>13.6</v>
      </c>
      <c r="I78" s="39">
        <v>7.2</v>
      </c>
      <c r="J78" s="39">
        <v>235</v>
      </c>
      <c r="K78" s="58">
        <v>220</v>
      </c>
      <c r="L78" s="66"/>
      <c r="M78" s="62"/>
    </row>
    <row r="79" spans="1:13" ht="15" customHeight="1">
      <c r="A79" s="111"/>
      <c r="B79" s="25" t="s">
        <v>19</v>
      </c>
      <c r="C79" s="26"/>
      <c r="D79" s="26"/>
      <c r="E79" s="38" t="s">
        <v>17</v>
      </c>
      <c r="F79" s="38" t="s">
        <v>15</v>
      </c>
      <c r="G79" s="39">
        <v>2.5</v>
      </c>
      <c r="H79" s="39">
        <v>3.2</v>
      </c>
      <c r="I79" s="39">
        <v>7.6</v>
      </c>
      <c r="J79" s="39">
        <v>235</v>
      </c>
      <c r="K79" s="58">
        <v>221</v>
      </c>
      <c r="L79" s="66"/>
      <c r="M79" s="62"/>
    </row>
    <row r="80" spans="1:13" ht="15" customHeight="1">
      <c r="A80" s="111"/>
      <c r="B80" s="25" t="s">
        <v>22</v>
      </c>
      <c r="C80" s="26"/>
      <c r="D80" s="26"/>
      <c r="E80" s="38" t="s">
        <v>17</v>
      </c>
      <c r="F80" s="38" t="s">
        <v>15</v>
      </c>
      <c r="G80" s="39">
        <v>13.8</v>
      </c>
      <c r="H80" s="39">
        <v>17.5</v>
      </c>
      <c r="I80" s="39">
        <v>14</v>
      </c>
      <c r="J80" s="39">
        <v>236</v>
      </c>
      <c r="K80" s="58">
        <v>224</v>
      </c>
      <c r="L80" s="66"/>
      <c r="M80" s="62"/>
    </row>
    <row r="81" spans="1:13" ht="15" customHeight="1">
      <c r="A81" s="111"/>
      <c r="B81" s="32" t="s">
        <v>32</v>
      </c>
      <c r="C81" s="20" t="s">
        <v>26</v>
      </c>
      <c r="D81" s="26"/>
      <c r="E81" s="30"/>
      <c r="F81" s="37"/>
      <c r="G81" s="28"/>
      <c r="H81" s="28"/>
      <c r="I81" s="28"/>
      <c r="J81" s="27"/>
      <c r="K81" s="57"/>
      <c r="L81" s="66"/>
      <c r="M81" s="62"/>
    </row>
    <row r="82" spans="1:13" ht="15" customHeight="1">
      <c r="A82" s="111"/>
      <c r="B82" s="25" t="s">
        <v>124</v>
      </c>
      <c r="C82" s="26"/>
      <c r="D82" s="26">
        <v>250</v>
      </c>
      <c r="E82" s="38" t="s">
        <v>17</v>
      </c>
      <c r="F82" s="38" t="s">
        <v>15</v>
      </c>
      <c r="G82" s="39">
        <v>11</v>
      </c>
      <c r="H82" s="39">
        <v>3.7</v>
      </c>
      <c r="I82" s="39">
        <v>22.4</v>
      </c>
      <c r="J82" s="39">
        <v>237</v>
      </c>
      <c r="K82" s="58">
        <v>224</v>
      </c>
      <c r="L82" s="66">
        <f>100*(J82*(G82+H82+I82)+J83*(G83+H83+I83)+J84*(G84+H84+I84)+J85*(I85+H85+G85))/(D82*1000)</f>
        <v>15.81344</v>
      </c>
      <c r="M82" s="62"/>
    </row>
    <row r="83" spans="1:13" ht="15" customHeight="1">
      <c r="A83" s="111"/>
      <c r="B83" s="25" t="s">
        <v>16</v>
      </c>
      <c r="C83" s="26"/>
      <c r="D83" s="26"/>
      <c r="E83" s="38" t="s">
        <v>17</v>
      </c>
      <c r="F83" s="38" t="s">
        <v>15</v>
      </c>
      <c r="G83" s="39">
        <v>6.8</v>
      </c>
      <c r="H83" s="39">
        <v>7.8</v>
      </c>
      <c r="I83" s="39">
        <v>8.1</v>
      </c>
      <c r="J83" s="39">
        <v>235</v>
      </c>
      <c r="K83" s="58">
        <v>227</v>
      </c>
      <c r="L83" s="66"/>
      <c r="M83" s="62"/>
    </row>
    <row r="84" spans="1:13" ht="15" customHeight="1">
      <c r="A84" s="111"/>
      <c r="B84" s="25" t="s">
        <v>19</v>
      </c>
      <c r="C84" s="26"/>
      <c r="D84" s="26"/>
      <c r="E84" s="38" t="s">
        <v>17</v>
      </c>
      <c r="F84" s="38" t="s">
        <v>15</v>
      </c>
      <c r="G84" s="39">
        <v>12.1</v>
      </c>
      <c r="H84" s="39">
        <v>13.1</v>
      </c>
      <c r="I84" s="39">
        <v>15</v>
      </c>
      <c r="J84" s="39">
        <v>237</v>
      </c>
      <c r="K84" s="58">
        <v>226</v>
      </c>
      <c r="L84" s="66"/>
      <c r="M84" s="62"/>
    </row>
    <row r="85" spans="1:13" ht="15" customHeight="1">
      <c r="A85" s="111"/>
      <c r="B85" s="25" t="s">
        <v>22</v>
      </c>
      <c r="C85" s="26"/>
      <c r="D85" s="26"/>
      <c r="E85" s="38" t="s">
        <v>17</v>
      </c>
      <c r="F85" s="38" t="s">
        <v>15</v>
      </c>
      <c r="G85" s="39">
        <v>25.7</v>
      </c>
      <c r="H85" s="39">
        <v>18</v>
      </c>
      <c r="I85" s="39">
        <v>23.3</v>
      </c>
      <c r="J85" s="39">
        <v>237</v>
      </c>
      <c r="K85" s="58">
        <v>225</v>
      </c>
      <c r="L85" s="66"/>
      <c r="M85" s="62"/>
    </row>
    <row r="86" spans="1:13" ht="15" customHeight="1">
      <c r="A86" s="111"/>
      <c r="B86" s="25" t="s">
        <v>125</v>
      </c>
      <c r="C86" s="26"/>
      <c r="D86" s="26">
        <v>160</v>
      </c>
      <c r="E86" s="38" t="s">
        <v>17</v>
      </c>
      <c r="F86" s="38" t="s">
        <v>15</v>
      </c>
      <c r="G86" s="39">
        <v>10.3</v>
      </c>
      <c r="H86" s="39">
        <v>9.1</v>
      </c>
      <c r="I86" s="39">
        <v>9</v>
      </c>
      <c r="J86" s="39">
        <v>235</v>
      </c>
      <c r="K86" s="58">
        <v>224</v>
      </c>
      <c r="L86" s="66">
        <f>100*(J86*(G86+H86+I86)+J87*(G87+H87+I87))/(D86*1000)</f>
        <v>9.7084375</v>
      </c>
      <c r="M86" s="62"/>
    </row>
    <row r="87" spans="1:13" ht="15" customHeight="1">
      <c r="A87" s="111"/>
      <c r="B87" s="25" t="s">
        <v>16</v>
      </c>
      <c r="C87" s="26"/>
      <c r="D87" s="26"/>
      <c r="E87" s="38" t="s">
        <v>17</v>
      </c>
      <c r="F87" s="38" t="s">
        <v>15</v>
      </c>
      <c r="G87" s="39">
        <v>6.8</v>
      </c>
      <c r="H87" s="39">
        <v>17.8</v>
      </c>
      <c r="I87" s="39">
        <v>13.1</v>
      </c>
      <c r="J87" s="39">
        <v>235</v>
      </c>
      <c r="K87" s="58">
        <v>223</v>
      </c>
      <c r="L87" s="66"/>
      <c r="M87" s="62"/>
    </row>
    <row r="88" spans="1:13" ht="15" customHeight="1">
      <c r="A88" s="111"/>
      <c r="B88" s="25" t="s">
        <v>151</v>
      </c>
      <c r="C88" s="26"/>
      <c r="D88" s="26">
        <v>160</v>
      </c>
      <c r="E88" s="38" t="s">
        <v>17</v>
      </c>
      <c r="F88" s="38" t="s">
        <v>17</v>
      </c>
      <c r="G88" s="39">
        <v>14.1</v>
      </c>
      <c r="H88" s="39">
        <v>4.6</v>
      </c>
      <c r="I88" s="39">
        <v>15.6</v>
      </c>
      <c r="J88" s="39">
        <v>236</v>
      </c>
      <c r="K88" s="58">
        <v>221</v>
      </c>
      <c r="L88" s="66">
        <f>100*(J88*(G88+H88+I88)+J89*(G89+H89+I89))/(D88*1000)</f>
        <v>10.6554125</v>
      </c>
      <c r="M88" s="62"/>
    </row>
    <row r="89" spans="1:13" ht="15" customHeight="1">
      <c r="A89" s="111"/>
      <c r="B89" s="25" t="s">
        <v>16</v>
      </c>
      <c r="C89" s="26"/>
      <c r="D89" s="26"/>
      <c r="E89" s="38" t="s">
        <v>17</v>
      </c>
      <c r="F89" s="38" t="s">
        <v>17</v>
      </c>
      <c r="G89" s="39">
        <v>7.78</v>
      </c>
      <c r="H89" s="39">
        <v>16.3</v>
      </c>
      <c r="I89" s="39">
        <v>13.7</v>
      </c>
      <c r="J89" s="39">
        <v>237</v>
      </c>
      <c r="K89" s="58">
        <v>223</v>
      </c>
      <c r="L89" s="66"/>
      <c r="M89" s="62"/>
    </row>
    <row r="90" spans="1:13" ht="18" customHeight="1">
      <c r="A90" s="111"/>
      <c r="B90" s="32" t="s">
        <v>33</v>
      </c>
      <c r="C90" s="20" t="s">
        <v>26</v>
      </c>
      <c r="D90" s="26"/>
      <c r="E90" s="30"/>
      <c r="F90" s="37"/>
      <c r="G90" s="28"/>
      <c r="H90" s="28"/>
      <c r="I90" s="28"/>
      <c r="J90" s="27"/>
      <c r="K90" s="57"/>
      <c r="L90" s="66"/>
      <c r="M90" s="62"/>
    </row>
    <row r="91" spans="1:13" ht="15" customHeight="1">
      <c r="A91" s="111"/>
      <c r="B91" s="25" t="s">
        <v>126</v>
      </c>
      <c r="C91" s="26"/>
      <c r="D91" s="26">
        <v>250</v>
      </c>
      <c r="E91" s="38" t="s">
        <v>17</v>
      </c>
      <c r="F91" s="38" t="s">
        <v>15</v>
      </c>
      <c r="G91" s="39">
        <v>2.2</v>
      </c>
      <c r="H91" s="39">
        <v>1.8</v>
      </c>
      <c r="I91" s="39">
        <v>2.3</v>
      </c>
      <c r="J91" s="39">
        <v>238</v>
      </c>
      <c r="K91" s="58">
        <v>230</v>
      </c>
      <c r="L91" s="66">
        <f>100*(J91*(G91+H91+I91)+J92*(G92+H92+I92)+J93*(G93+H93+I93)+J94*(I94+H94+G94))/(D91*1000)</f>
        <v>10.46784</v>
      </c>
      <c r="M91" s="62"/>
    </row>
    <row r="92" spans="1:13" ht="15" customHeight="1">
      <c r="A92" s="111"/>
      <c r="B92" s="25" t="s">
        <v>16</v>
      </c>
      <c r="C92" s="26"/>
      <c r="D92" s="26"/>
      <c r="E92" s="38" t="s">
        <v>17</v>
      </c>
      <c r="F92" s="38" t="s">
        <v>15</v>
      </c>
      <c r="G92" s="39">
        <v>0.1</v>
      </c>
      <c r="H92" s="39">
        <v>1.3</v>
      </c>
      <c r="I92" s="39">
        <v>6</v>
      </c>
      <c r="J92" s="39">
        <v>240</v>
      </c>
      <c r="K92" s="58">
        <v>235</v>
      </c>
      <c r="L92" s="66"/>
      <c r="M92" s="62"/>
    </row>
    <row r="93" spans="1:13" ht="15" customHeight="1">
      <c r="A93" s="111"/>
      <c r="B93" s="25" t="s">
        <v>19</v>
      </c>
      <c r="C93" s="26"/>
      <c r="D93" s="26"/>
      <c r="E93" s="38" t="s">
        <v>17</v>
      </c>
      <c r="F93" s="38" t="s">
        <v>15</v>
      </c>
      <c r="G93" s="39">
        <v>5</v>
      </c>
      <c r="H93" s="39">
        <v>0.7</v>
      </c>
      <c r="I93" s="39">
        <v>0</v>
      </c>
      <c r="J93" s="39">
        <v>237</v>
      </c>
      <c r="K93" s="58">
        <v>229</v>
      </c>
      <c r="L93" s="66"/>
      <c r="M93" s="62"/>
    </row>
    <row r="94" spans="1:13" ht="15" customHeight="1">
      <c r="A94" s="111"/>
      <c r="B94" s="25" t="s">
        <v>22</v>
      </c>
      <c r="C94" s="26"/>
      <c r="D94" s="26"/>
      <c r="E94" s="38" t="s">
        <v>17</v>
      </c>
      <c r="F94" s="38" t="s">
        <v>15</v>
      </c>
      <c r="G94" s="39">
        <v>29.4</v>
      </c>
      <c r="H94" s="39">
        <v>31.4</v>
      </c>
      <c r="I94" s="39">
        <v>30.1</v>
      </c>
      <c r="J94" s="39">
        <v>237</v>
      </c>
      <c r="K94" s="58">
        <v>233</v>
      </c>
      <c r="L94" s="66"/>
      <c r="M94" s="62"/>
    </row>
    <row r="95" spans="1:13" ht="15" customHeight="1">
      <c r="A95" s="111"/>
      <c r="B95" s="25" t="s">
        <v>127</v>
      </c>
      <c r="C95" s="26"/>
      <c r="D95" s="26">
        <v>160</v>
      </c>
      <c r="E95" s="38" t="s">
        <v>17</v>
      </c>
      <c r="F95" s="38" t="s">
        <v>17</v>
      </c>
      <c r="G95" s="39">
        <v>0</v>
      </c>
      <c r="H95" s="39">
        <v>2.5</v>
      </c>
      <c r="I95" s="39">
        <v>0</v>
      </c>
      <c r="J95" s="39">
        <v>236</v>
      </c>
      <c r="K95" s="58">
        <v>229</v>
      </c>
      <c r="L95" s="66">
        <f>100*(J95*(G95+H95+I95)+J96*(G96+H96+I96))/(D95*1000)</f>
        <v>43.25625</v>
      </c>
      <c r="M95" s="62"/>
    </row>
    <row r="96" spans="1:13" ht="15" customHeight="1">
      <c r="A96" s="111"/>
      <c r="B96" s="25" t="s">
        <v>16</v>
      </c>
      <c r="C96" s="26"/>
      <c r="D96" s="26"/>
      <c r="E96" s="38" t="s">
        <v>17</v>
      </c>
      <c r="F96" s="38" t="s">
        <v>17</v>
      </c>
      <c r="G96" s="39">
        <v>86.1</v>
      </c>
      <c r="H96" s="39">
        <v>92.2</v>
      </c>
      <c r="I96" s="39">
        <v>113.7</v>
      </c>
      <c r="J96" s="39">
        <v>235</v>
      </c>
      <c r="K96" s="58">
        <v>228</v>
      </c>
      <c r="L96" s="66"/>
      <c r="M96" s="62"/>
    </row>
    <row r="97" spans="1:13" ht="15" customHeight="1">
      <c r="A97" s="111"/>
      <c r="B97" s="25" t="s">
        <v>128</v>
      </c>
      <c r="C97" s="26"/>
      <c r="D97" s="26">
        <v>100</v>
      </c>
      <c r="E97" s="38" t="s">
        <v>17</v>
      </c>
      <c r="F97" s="38" t="s">
        <v>17</v>
      </c>
      <c r="G97" s="39">
        <v>7.2</v>
      </c>
      <c r="H97" s="39">
        <v>18.7</v>
      </c>
      <c r="I97" s="39">
        <v>2.8</v>
      </c>
      <c r="J97" s="39">
        <v>234</v>
      </c>
      <c r="K97" s="58">
        <v>221</v>
      </c>
      <c r="L97" s="66">
        <f>100*(J97*(G97+H97+I97)+J98*(G98+H98+I98)+J99*(G99+H99+I99))/(D97*1000)</f>
        <v>17.290599999999998</v>
      </c>
      <c r="M97" s="62"/>
    </row>
    <row r="98" spans="1:13" ht="15" customHeight="1">
      <c r="A98" s="111"/>
      <c r="B98" s="25" t="s">
        <v>16</v>
      </c>
      <c r="C98" s="26"/>
      <c r="D98" s="26"/>
      <c r="E98" s="38" t="s">
        <v>17</v>
      </c>
      <c r="F98" s="38" t="s">
        <v>17</v>
      </c>
      <c r="G98" s="39">
        <v>3.9</v>
      </c>
      <c r="H98" s="39">
        <v>2.2</v>
      </c>
      <c r="I98" s="39">
        <v>6.1</v>
      </c>
      <c r="J98" s="39">
        <v>230</v>
      </c>
      <c r="K98" s="58">
        <v>220</v>
      </c>
      <c r="L98" s="66"/>
      <c r="M98" s="62"/>
    </row>
    <row r="99" spans="1:13" ht="15" customHeight="1">
      <c r="A99" s="111"/>
      <c r="B99" s="25" t="s">
        <v>19</v>
      </c>
      <c r="C99" s="26"/>
      <c r="D99" s="26"/>
      <c r="E99" s="38" t="s">
        <v>17</v>
      </c>
      <c r="F99" s="38" t="s">
        <v>15</v>
      </c>
      <c r="G99" s="39">
        <v>11.3</v>
      </c>
      <c r="H99" s="39">
        <v>0.9</v>
      </c>
      <c r="I99" s="39">
        <v>21</v>
      </c>
      <c r="J99" s="39">
        <v>234</v>
      </c>
      <c r="K99" s="58">
        <v>222</v>
      </c>
      <c r="L99" s="66"/>
      <c r="M99" s="62"/>
    </row>
    <row r="100" spans="1:13" ht="15" customHeight="1">
      <c r="A100" s="111"/>
      <c r="B100" s="25" t="s">
        <v>129</v>
      </c>
      <c r="C100" s="26"/>
      <c r="D100" s="26">
        <v>250</v>
      </c>
      <c r="E100" s="38" t="s">
        <v>34</v>
      </c>
      <c r="F100" s="38" t="s">
        <v>34</v>
      </c>
      <c r="G100" s="39">
        <v>146</v>
      </c>
      <c r="H100" s="39">
        <v>120</v>
      </c>
      <c r="I100" s="39">
        <v>152</v>
      </c>
      <c r="J100" s="39">
        <v>222</v>
      </c>
      <c r="K100" s="58">
        <v>222</v>
      </c>
      <c r="L100" s="66">
        <f>100*(J100*(G100+H100+I100)+J101*(G101+H101+I101))/(D100*1000)</f>
        <v>37.52872</v>
      </c>
      <c r="M100" s="62"/>
    </row>
    <row r="101" spans="1:13" ht="15" customHeight="1">
      <c r="A101" s="111"/>
      <c r="B101" s="25" t="s">
        <v>16</v>
      </c>
      <c r="C101" s="26"/>
      <c r="D101" s="26"/>
      <c r="E101" s="38" t="s">
        <v>17</v>
      </c>
      <c r="F101" s="38" t="s">
        <v>17</v>
      </c>
      <c r="G101" s="39">
        <v>0</v>
      </c>
      <c r="H101" s="39">
        <v>0</v>
      </c>
      <c r="I101" s="39">
        <v>4.6</v>
      </c>
      <c r="J101" s="39">
        <v>223</v>
      </c>
      <c r="K101" s="58">
        <v>220</v>
      </c>
      <c r="L101" s="66"/>
      <c r="M101" s="62"/>
    </row>
    <row r="102" spans="1:13" ht="15" customHeight="1">
      <c r="A102" s="111"/>
      <c r="B102" s="25" t="s">
        <v>130</v>
      </c>
      <c r="C102" s="26"/>
      <c r="D102" s="26">
        <v>250</v>
      </c>
      <c r="E102" s="38" t="s">
        <v>17</v>
      </c>
      <c r="F102" s="38" t="s">
        <v>17</v>
      </c>
      <c r="G102" s="39">
        <v>66.3</v>
      </c>
      <c r="H102" s="39">
        <v>35.1</v>
      </c>
      <c r="I102" s="39">
        <v>51.1</v>
      </c>
      <c r="J102" s="39">
        <v>226</v>
      </c>
      <c r="K102" s="58">
        <v>221</v>
      </c>
      <c r="L102" s="66">
        <f>100*(J102*(G102+H102+I102)+J103*(G103+H103+I103)+J104*(G104+H104+I104)+J105*(I105+H105+G105))/(D102*1000)</f>
        <v>22.77012</v>
      </c>
      <c r="M102" s="62"/>
    </row>
    <row r="103" spans="1:13" ht="15" customHeight="1">
      <c r="A103" s="111"/>
      <c r="B103" s="25" t="s">
        <v>16</v>
      </c>
      <c r="C103" s="26"/>
      <c r="D103" s="26"/>
      <c r="E103" s="38" t="s">
        <v>17</v>
      </c>
      <c r="F103" s="38" t="s">
        <v>17</v>
      </c>
      <c r="G103" s="39">
        <v>12.3</v>
      </c>
      <c r="H103" s="39">
        <v>12.6</v>
      </c>
      <c r="I103" s="39">
        <v>11.7</v>
      </c>
      <c r="J103" s="39">
        <v>226</v>
      </c>
      <c r="K103" s="58">
        <v>224</v>
      </c>
      <c r="L103" s="66"/>
      <c r="M103" s="62"/>
    </row>
    <row r="104" spans="1:13" ht="15" customHeight="1">
      <c r="A104" s="111"/>
      <c r="B104" s="25" t="s">
        <v>19</v>
      </c>
      <c r="C104" s="26"/>
      <c r="D104" s="26"/>
      <c r="E104" s="38" t="s">
        <v>17</v>
      </c>
      <c r="F104" s="38" t="s">
        <v>17</v>
      </c>
      <c r="G104" s="39">
        <v>10</v>
      </c>
      <c r="H104" s="39">
        <v>11</v>
      </c>
      <c r="I104" s="39">
        <v>17.5</v>
      </c>
      <c r="J104" s="39">
        <v>227</v>
      </c>
      <c r="K104" s="58">
        <v>220</v>
      </c>
      <c r="L104" s="66"/>
      <c r="M104" s="62"/>
    </row>
    <row r="105" spans="1:13" ht="15" customHeight="1">
      <c r="A105" s="111"/>
      <c r="B105" s="25" t="s">
        <v>22</v>
      </c>
      <c r="C105" s="26"/>
      <c r="D105" s="26"/>
      <c r="E105" s="38" t="s">
        <v>15</v>
      </c>
      <c r="F105" s="38" t="s">
        <v>15</v>
      </c>
      <c r="G105" s="39">
        <v>7.4</v>
      </c>
      <c r="H105" s="39">
        <v>5.1</v>
      </c>
      <c r="I105" s="39">
        <v>11.4</v>
      </c>
      <c r="J105" s="39">
        <v>228</v>
      </c>
      <c r="K105" s="58">
        <v>223</v>
      </c>
      <c r="L105" s="66"/>
      <c r="M105" s="62"/>
    </row>
    <row r="106" spans="1:13" ht="15" customHeight="1">
      <c r="A106" s="111"/>
      <c r="B106" s="25" t="s">
        <v>131</v>
      </c>
      <c r="C106" s="26"/>
      <c r="D106" s="26">
        <v>250</v>
      </c>
      <c r="E106" s="38" t="s">
        <v>17</v>
      </c>
      <c r="F106" s="38" t="s">
        <v>15</v>
      </c>
      <c r="G106" s="39">
        <v>15.8</v>
      </c>
      <c r="H106" s="39">
        <v>0</v>
      </c>
      <c r="I106" s="39">
        <v>0</v>
      </c>
      <c r="J106" s="39">
        <v>246</v>
      </c>
      <c r="K106" s="58">
        <v>227</v>
      </c>
      <c r="L106" s="66">
        <f>100*(J106*(G106+H106+I106)+J107*(G107+H107+I107))/(D106*1000)</f>
        <v>2.32892</v>
      </c>
      <c r="M106" s="62"/>
    </row>
    <row r="107" spans="1:13" ht="15" customHeight="1">
      <c r="A107" s="111"/>
      <c r="B107" s="25" t="s">
        <v>16</v>
      </c>
      <c r="C107" s="26"/>
      <c r="D107" s="26"/>
      <c r="E107" s="38" t="s">
        <v>17</v>
      </c>
      <c r="F107" s="38" t="s">
        <v>15</v>
      </c>
      <c r="G107" s="39">
        <v>0.2</v>
      </c>
      <c r="H107" s="39">
        <v>6</v>
      </c>
      <c r="I107" s="39">
        <v>1.7</v>
      </c>
      <c r="J107" s="39">
        <v>245</v>
      </c>
      <c r="K107" s="58">
        <v>229</v>
      </c>
      <c r="L107" s="66"/>
      <c r="M107" s="62"/>
    </row>
    <row r="108" spans="1:13" ht="15" customHeight="1">
      <c r="A108" s="111"/>
      <c r="B108" s="25" t="s">
        <v>221</v>
      </c>
      <c r="C108" s="26"/>
      <c r="D108" s="26">
        <v>400</v>
      </c>
      <c r="E108" s="38" t="s">
        <v>17</v>
      </c>
      <c r="F108" s="38" t="s">
        <v>17</v>
      </c>
      <c r="G108" s="39">
        <v>48.1</v>
      </c>
      <c r="H108" s="39">
        <v>87</v>
      </c>
      <c r="I108" s="39">
        <v>103.8</v>
      </c>
      <c r="J108" s="39">
        <v>235</v>
      </c>
      <c r="K108" s="58">
        <v>230</v>
      </c>
      <c r="L108" s="66">
        <f>100*(J108*(G108+H108+I108)+J109*(G109+H109+I109)+J110*(G110+H110+I110)+J111*(I111+H111+G111))/(D108*1000)</f>
        <v>30.943775</v>
      </c>
      <c r="M108" s="62"/>
    </row>
    <row r="109" spans="1:13" ht="15" customHeight="1">
      <c r="A109" s="111"/>
      <c r="B109" s="25" t="s">
        <v>16</v>
      </c>
      <c r="C109" s="26"/>
      <c r="D109" s="26"/>
      <c r="E109" s="38" t="s">
        <v>17</v>
      </c>
      <c r="F109" s="38" t="s">
        <v>17</v>
      </c>
      <c r="G109" s="39">
        <v>35.1</v>
      </c>
      <c r="H109" s="39">
        <v>41.6</v>
      </c>
      <c r="I109" s="39">
        <v>33.7</v>
      </c>
      <c r="J109" s="39">
        <v>235</v>
      </c>
      <c r="K109" s="58">
        <v>230</v>
      </c>
      <c r="L109" s="66"/>
      <c r="M109" s="62"/>
    </row>
    <row r="110" spans="1:13" ht="15" customHeight="1">
      <c r="A110" s="111"/>
      <c r="B110" s="25" t="s">
        <v>19</v>
      </c>
      <c r="C110" s="26"/>
      <c r="D110" s="26"/>
      <c r="E110" s="38" t="s">
        <v>17</v>
      </c>
      <c r="F110" s="38" t="s">
        <v>17</v>
      </c>
      <c r="G110" s="39">
        <v>2.1</v>
      </c>
      <c r="H110" s="39">
        <v>26.8</v>
      </c>
      <c r="I110" s="39">
        <v>30.3</v>
      </c>
      <c r="J110" s="39">
        <v>237</v>
      </c>
      <c r="K110" s="58">
        <v>231</v>
      </c>
      <c r="L110" s="66"/>
      <c r="M110" s="62"/>
    </row>
    <row r="111" spans="1:13" ht="15" customHeight="1">
      <c r="A111" s="111"/>
      <c r="B111" s="25" t="s">
        <v>22</v>
      </c>
      <c r="C111" s="26"/>
      <c r="D111" s="26"/>
      <c r="E111" s="38" t="s">
        <v>15</v>
      </c>
      <c r="F111" s="38" t="s">
        <v>15</v>
      </c>
      <c r="G111" s="39">
        <v>88.9</v>
      </c>
      <c r="H111" s="39">
        <v>19.8</v>
      </c>
      <c r="I111" s="39">
        <v>8.5</v>
      </c>
      <c r="J111" s="39">
        <v>236</v>
      </c>
      <c r="K111" s="58">
        <v>227</v>
      </c>
      <c r="L111" s="66"/>
      <c r="M111" s="62"/>
    </row>
    <row r="112" spans="1:13" ht="15" customHeight="1">
      <c r="A112" s="111"/>
      <c r="B112" s="25" t="s">
        <v>132</v>
      </c>
      <c r="C112" s="26"/>
      <c r="D112" s="26">
        <v>160</v>
      </c>
      <c r="E112" s="38" t="s">
        <v>17</v>
      </c>
      <c r="F112" s="38" t="s">
        <v>17</v>
      </c>
      <c r="G112" s="39">
        <v>1.1</v>
      </c>
      <c r="H112" s="39">
        <v>2</v>
      </c>
      <c r="I112" s="39">
        <v>14.5</v>
      </c>
      <c r="J112" s="39">
        <v>241</v>
      </c>
      <c r="K112" s="58">
        <v>229</v>
      </c>
      <c r="L112" s="66">
        <f>100*(J112*(G112+H112+I112)+J113*(G113+H113+I113))/(D112*1000)</f>
        <v>34.3876875</v>
      </c>
      <c r="M112" s="62"/>
    </row>
    <row r="113" spans="1:13" ht="15" customHeight="1">
      <c r="A113" s="111"/>
      <c r="B113" s="25" t="s">
        <v>16</v>
      </c>
      <c r="C113" s="26"/>
      <c r="D113" s="26"/>
      <c r="E113" s="38" t="s">
        <v>17</v>
      </c>
      <c r="F113" s="38" t="s">
        <v>17</v>
      </c>
      <c r="G113" s="39">
        <v>73.2</v>
      </c>
      <c r="H113" s="39">
        <v>73.8</v>
      </c>
      <c r="I113" s="39">
        <v>63.7</v>
      </c>
      <c r="J113" s="39">
        <v>241</v>
      </c>
      <c r="K113" s="58">
        <v>224</v>
      </c>
      <c r="L113" s="66"/>
      <c r="M113" s="62"/>
    </row>
    <row r="114" spans="1:13" ht="15" customHeight="1">
      <c r="A114" s="111"/>
      <c r="B114" s="32" t="s">
        <v>35</v>
      </c>
      <c r="C114" s="20" t="s">
        <v>26</v>
      </c>
      <c r="D114" s="26"/>
      <c r="E114" s="30"/>
      <c r="F114" s="37"/>
      <c r="G114" s="28"/>
      <c r="H114" s="28"/>
      <c r="I114" s="28"/>
      <c r="J114" s="27"/>
      <c r="K114" s="57"/>
      <c r="L114" s="66"/>
      <c r="M114" s="62"/>
    </row>
    <row r="115" spans="1:13" ht="15" customHeight="1">
      <c r="A115" s="111"/>
      <c r="B115" s="25" t="s">
        <v>133</v>
      </c>
      <c r="C115" s="26"/>
      <c r="D115" s="26">
        <v>100</v>
      </c>
      <c r="E115" s="38" t="s">
        <v>15</v>
      </c>
      <c r="F115" s="40" t="s">
        <v>15</v>
      </c>
      <c r="G115" s="39">
        <v>5.1</v>
      </c>
      <c r="H115" s="39">
        <v>13.5</v>
      </c>
      <c r="I115" s="39">
        <v>2.5</v>
      </c>
      <c r="J115" s="39">
        <v>232</v>
      </c>
      <c r="K115" s="58">
        <v>221</v>
      </c>
      <c r="L115" s="66">
        <f>100*(J115*(G115+H115+I115)+J116*(G116+H116+I116))/(D115*1000)</f>
        <v>14.7088</v>
      </c>
      <c r="M115" s="62"/>
    </row>
    <row r="116" spans="1:13" ht="15" customHeight="1">
      <c r="A116" s="111"/>
      <c r="B116" s="25" t="s">
        <v>16</v>
      </c>
      <c r="C116" s="26"/>
      <c r="D116" s="26"/>
      <c r="E116" s="38" t="s">
        <v>36</v>
      </c>
      <c r="F116" s="40" t="s">
        <v>36</v>
      </c>
      <c r="G116" s="39">
        <v>5.5</v>
      </c>
      <c r="H116" s="39">
        <v>18.1</v>
      </c>
      <c r="I116" s="39">
        <v>18.7</v>
      </c>
      <c r="J116" s="39">
        <v>232</v>
      </c>
      <c r="K116" s="58">
        <v>222</v>
      </c>
      <c r="L116" s="66"/>
      <c r="M116" s="62"/>
    </row>
    <row r="117" spans="1:13" ht="15" customHeight="1">
      <c r="A117" s="111"/>
      <c r="B117" s="25" t="s">
        <v>134</v>
      </c>
      <c r="C117" s="26"/>
      <c r="D117" s="26">
        <v>100</v>
      </c>
      <c r="E117" s="38" t="s">
        <v>30</v>
      </c>
      <c r="F117" s="38" t="s">
        <v>30</v>
      </c>
      <c r="G117" s="39">
        <v>2.5</v>
      </c>
      <c r="H117" s="39">
        <v>12.3</v>
      </c>
      <c r="I117" s="39">
        <v>4.1</v>
      </c>
      <c r="J117" s="39">
        <v>236</v>
      </c>
      <c r="K117" s="58">
        <v>225</v>
      </c>
      <c r="L117" s="66">
        <f>100*(J117*(G117+H117+I117)+J118*(G118+H118+I118)+J119*(G119+H119+I119))/(D117*1000)</f>
        <v>9.202200000000001</v>
      </c>
      <c r="M117" s="62"/>
    </row>
    <row r="118" spans="1:13" ht="15" customHeight="1">
      <c r="A118" s="111"/>
      <c r="B118" s="25" t="s">
        <v>16</v>
      </c>
      <c r="C118" s="26"/>
      <c r="D118" s="26"/>
      <c r="E118" s="38" t="s">
        <v>30</v>
      </c>
      <c r="F118" s="38" t="s">
        <v>30</v>
      </c>
      <c r="G118" s="39">
        <v>1.1</v>
      </c>
      <c r="H118" s="39">
        <v>0.5</v>
      </c>
      <c r="I118" s="39">
        <v>0.2</v>
      </c>
      <c r="J118" s="39">
        <v>235</v>
      </c>
      <c r="K118" s="58">
        <v>226</v>
      </c>
      <c r="L118" s="66"/>
      <c r="M118" s="62"/>
    </row>
    <row r="119" spans="1:13" ht="15" customHeight="1">
      <c r="A119" s="111"/>
      <c r="B119" s="25" t="s">
        <v>19</v>
      </c>
      <c r="C119" s="26"/>
      <c r="D119" s="26"/>
      <c r="E119" s="38" t="s">
        <v>30</v>
      </c>
      <c r="F119" s="38" t="s">
        <v>30</v>
      </c>
      <c r="G119" s="39">
        <v>0.8</v>
      </c>
      <c r="H119" s="39">
        <v>9.3</v>
      </c>
      <c r="I119" s="39">
        <v>8.2</v>
      </c>
      <c r="J119" s="39">
        <v>236</v>
      </c>
      <c r="K119" s="58">
        <v>224</v>
      </c>
      <c r="L119" s="66"/>
      <c r="M119" s="62"/>
    </row>
    <row r="120" spans="1:13" ht="15" customHeight="1">
      <c r="A120" s="111"/>
      <c r="B120" s="25" t="s">
        <v>135</v>
      </c>
      <c r="C120" s="26"/>
      <c r="D120" s="26">
        <v>40</v>
      </c>
      <c r="E120" s="38" t="s">
        <v>17</v>
      </c>
      <c r="F120" s="38" t="s">
        <v>17</v>
      </c>
      <c r="G120" s="39">
        <v>2.2</v>
      </c>
      <c r="H120" s="39">
        <v>0.7</v>
      </c>
      <c r="I120" s="39">
        <v>1.4</v>
      </c>
      <c r="J120" s="39">
        <v>243</v>
      </c>
      <c r="K120" s="58">
        <v>225</v>
      </c>
      <c r="L120" s="66">
        <f>100*(J120*(G120+H120+I120)+J121*(G121+H121+I121))/(D120*1000)</f>
        <v>15.040249999999997</v>
      </c>
      <c r="M120" s="62"/>
    </row>
    <row r="121" spans="1:13" ht="15" customHeight="1">
      <c r="A121" s="111"/>
      <c r="B121" s="25" t="s">
        <v>16</v>
      </c>
      <c r="C121" s="26"/>
      <c r="D121" s="26"/>
      <c r="E121" s="38" t="s">
        <v>17</v>
      </c>
      <c r="F121" s="38" t="s">
        <v>17</v>
      </c>
      <c r="G121" s="39">
        <v>9.7</v>
      </c>
      <c r="H121" s="39">
        <v>9.7</v>
      </c>
      <c r="I121" s="39">
        <v>1.4</v>
      </c>
      <c r="J121" s="39">
        <v>239</v>
      </c>
      <c r="K121" s="58">
        <v>231</v>
      </c>
      <c r="L121" s="66"/>
      <c r="M121" s="62"/>
    </row>
    <row r="122" spans="1:13" ht="15" customHeight="1">
      <c r="A122" s="111"/>
      <c r="B122" s="25" t="s">
        <v>136</v>
      </c>
      <c r="C122" s="26"/>
      <c r="D122" s="26">
        <v>250</v>
      </c>
      <c r="E122" s="38" t="s">
        <v>17</v>
      </c>
      <c r="F122" s="38" t="s">
        <v>15</v>
      </c>
      <c r="G122" s="39">
        <v>5.7</v>
      </c>
      <c r="H122" s="39">
        <v>12</v>
      </c>
      <c r="I122" s="39">
        <v>9.7</v>
      </c>
      <c r="J122" s="39">
        <v>233</v>
      </c>
      <c r="K122" s="58">
        <v>224</v>
      </c>
      <c r="L122" s="66">
        <f>100*(J122*(G122+H122+I122)+J123*(G123+H123+I123))/(D122*1000)</f>
        <v>6.058</v>
      </c>
      <c r="M122" s="62"/>
    </row>
    <row r="123" spans="1:13" ht="15" customHeight="1">
      <c r="A123" s="111"/>
      <c r="B123" s="25" t="s">
        <v>16</v>
      </c>
      <c r="C123" s="26"/>
      <c r="D123" s="26"/>
      <c r="E123" s="38" t="s">
        <v>17</v>
      </c>
      <c r="F123" s="38" t="s">
        <v>15</v>
      </c>
      <c r="G123" s="39">
        <v>6.7</v>
      </c>
      <c r="H123" s="39">
        <v>17.3</v>
      </c>
      <c r="I123" s="39">
        <v>13.6</v>
      </c>
      <c r="J123" s="39">
        <v>233</v>
      </c>
      <c r="K123" s="58">
        <v>220</v>
      </c>
      <c r="L123" s="66"/>
      <c r="M123" s="62"/>
    </row>
    <row r="124" spans="1:13" ht="15" customHeight="1">
      <c r="A124" s="111"/>
      <c r="B124" s="64" t="s">
        <v>222</v>
      </c>
      <c r="C124" s="26"/>
      <c r="D124" s="26">
        <v>40</v>
      </c>
      <c r="E124" s="38" t="s">
        <v>17</v>
      </c>
      <c r="F124" s="38" t="s">
        <v>17</v>
      </c>
      <c r="G124" s="39">
        <v>0</v>
      </c>
      <c r="H124" s="39">
        <v>7.1</v>
      </c>
      <c r="I124" s="39">
        <v>4.1</v>
      </c>
      <c r="J124" s="39">
        <v>226</v>
      </c>
      <c r="K124" s="58">
        <v>223</v>
      </c>
      <c r="L124" s="66">
        <f>100*(J124*(G124+H124+I124)+J125*(G125+H125+I125))/(D124*1000)</f>
        <v>12.73825</v>
      </c>
      <c r="M124" s="62"/>
    </row>
    <row r="125" spans="1:13" ht="15" customHeight="1">
      <c r="A125" s="111"/>
      <c r="B125" s="25" t="s">
        <v>16</v>
      </c>
      <c r="C125" s="26"/>
      <c r="D125" s="26"/>
      <c r="E125" s="38" t="s">
        <v>17</v>
      </c>
      <c r="F125" s="38" t="s">
        <v>17</v>
      </c>
      <c r="G125" s="39">
        <v>2.3</v>
      </c>
      <c r="H125" s="39">
        <v>8.3</v>
      </c>
      <c r="I125" s="39">
        <v>0.5</v>
      </c>
      <c r="J125" s="39">
        <v>231</v>
      </c>
      <c r="K125" s="58">
        <v>225</v>
      </c>
      <c r="L125" s="66"/>
      <c r="M125" s="62"/>
    </row>
    <row r="126" spans="1:13" ht="15" customHeight="1">
      <c r="A126" s="111"/>
      <c r="B126" s="32" t="s">
        <v>37</v>
      </c>
      <c r="C126" s="20" t="s">
        <v>38</v>
      </c>
      <c r="D126" s="26"/>
      <c r="E126" s="30"/>
      <c r="F126" s="37"/>
      <c r="G126" s="28"/>
      <c r="H126" s="28"/>
      <c r="I126" s="28"/>
      <c r="J126" s="27"/>
      <c r="K126" s="57"/>
      <c r="L126" s="66"/>
      <c r="M126" s="62"/>
    </row>
    <row r="127" spans="1:13" ht="15" customHeight="1">
      <c r="A127" s="111"/>
      <c r="B127" s="25" t="s">
        <v>137</v>
      </c>
      <c r="C127" s="26"/>
      <c r="D127" s="26">
        <v>40</v>
      </c>
      <c r="E127" s="38" t="s">
        <v>17</v>
      </c>
      <c r="F127" s="40" t="s">
        <v>17</v>
      </c>
      <c r="G127" s="39">
        <v>2.7</v>
      </c>
      <c r="H127" s="39">
        <v>0.7</v>
      </c>
      <c r="I127" s="39">
        <v>5</v>
      </c>
      <c r="J127" s="39">
        <v>239</v>
      </c>
      <c r="K127" s="60">
        <v>225</v>
      </c>
      <c r="L127" s="66">
        <f>100*(J127*(G127+H127+I127)+J128*(G128+H128+I128)+J129*(G129+H129+I129))/(D127*1000)</f>
        <v>12.428</v>
      </c>
      <c r="M127" s="62"/>
    </row>
    <row r="128" spans="1:13" ht="15" customHeight="1">
      <c r="A128" s="111"/>
      <c r="B128" s="25" t="s">
        <v>16</v>
      </c>
      <c r="C128" s="26"/>
      <c r="D128" s="26"/>
      <c r="E128" s="38" t="s">
        <v>17</v>
      </c>
      <c r="F128" s="38" t="s">
        <v>17</v>
      </c>
      <c r="G128" s="42">
        <v>5.3</v>
      </c>
      <c r="H128" s="38">
        <v>0</v>
      </c>
      <c r="I128" s="42">
        <v>0.8</v>
      </c>
      <c r="J128" s="38">
        <v>239</v>
      </c>
      <c r="K128" s="58">
        <v>223</v>
      </c>
      <c r="L128" s="66"/>
      <c r="M128" s="62"/>
    </row>
    <row r="129" spans="1:13" ht="15" customHeight="1">
      <c r="A129" s="111"/>
      <c r="B129" s="25" t="s">
        <v>19</v>
      </c>
      <c r="C129" s="26"/>
      <c r="D129" s="26"/>
      <c r="E129" s="38" t="s">
        <v>17</v>
      </c>
      <c r="F129" s="38" t="s">
        <v>17</v>
      </c>
      <c r="G129" s="42">
        <v>0</v>
      </c>
      <c r="H129" s="38">
        <v>3.6</v>
      </c>
      <c r="I129" s="42">
        <v>2.7</v>
      </c>
      <c r="J129" s="39">
        <v>239</v>
      </c>
      <c r="K129" s="58">
        <v>224</v>
      </c>
      <c r="L129" s="66"/>
      <c r="M129" s="62"/>
    </row>
    <row r="130" spans="1:13" ht="15" customHeight="1">
      <c r="A130" s="111"/>
      <c r="B130" s="25" t="s">
        <v>138</v>
      </c>
      <c r="C130" s="26"/>
      <c r="D130" s="26">
        <v>160</v>
      </c>
      <c r="E130" s="38" t="s">
        <v>17</v>
      </c>
      <c r="F130" s="38" t="s">
        <v>17</v>
      </c>
      <c r="G130" s="39">
        <v>0.2</v>
      </c>
      <c r="H130" s="39">
        <v>7.9</v>
      </c>
      <c r="I130" s="39">
        <v>0</v>
      </c>
      <c r="J130" s="39">
        <v>230</v>
      </c>
      <c r="K130" s="58">
        <v>220</v>
      </c>
      <c r="L130" s="66">
        <f>100*(J130*(G130+H130+I130)+J131*(G131+H131+I131)+J132*(G132+H132+I132))/(D130*1000)</f>
        <v>5.5896875</v>
      </c>
      <c r="M130" s="62"/>
    </row>
    <row r="131" spans="1:13" ht="15" customHeight="1">
      <c r="A131" s="111"/>
      <c r="B131" s="25" t="s">
        <v>16</v>
      </c>
      <c r="C131" s="26"/>
      <c r="D131" s="26"/>
      <c r="E131" s="38" t="s">
        <v>17</v>
      </c>
      <c r="F131" s="38" t="s">
        <v>17</v>
      </c>
      <c r="G131" s="41">
        <v>8.1</v>
      </c>
      <c r="H131" s="41">
        <v>7.8</v>
      </c>
      <c r="I131" s="41">
        <v>10.9</v>
      </c>
      <c r="J131" s="39">
        <v>230</v>
      </c>
      <c r="K131" s="58">
        <v>224</v>
      </c>
      <c r="L131" s="66"/>
      <c r="M131" s="62"/>
    </row>
    <row r="132" spans="1:13" ht="15" customHeight="1">
      <c r="A132" s="111"/>
      <c r="B132" s="25" t="s">
        <v>19</v>
      </c>
      <c r="C132" s="26"/>
      <c r="D132" s="26"/>
      <c r="E132" s="38" t="s">
        <v>17</v>
      </c>
      <c r="F132" s="38" t="s">
        <v>17</v>
      </c>
      <c r="G132" s="41">
        <v>2</v>
      </c>
      <c r="H132" s="41">
        <v>0</v>
      </c>
      <c r="I132" s="41">
        <v>1.9</v>
      </c>
      <c r="J132" s="39">
        <v>235</v>
      </c>
      <c r="K132" s="58">
        <v>224</v>
      </c>
      <c r="L132" s="66"/>
      <c r="M132" s="62"/>
    </row>
    <row r="133" spans="1:13" ht="15" customHeight="1">
      <c r="A133" s="24"/>
      <c r="B133" s="25" t="s">
        <v>139</v>
      </c>
      <c r="C133" s="26"/>
      <c r="D133" s="26">
        <v>40</v>
      </c>
      <c r="E133" s="38" t="s">
        <v>17</v>
      </c>
      <c r="F133" s="38" t="s">
        <v>17</v>
      </c>
      <c r="G133" s="39">
        <v>0.9</v>
      </c>
      <c r="H133" s="39">
        <v>0</v>
      </c>
      <c r="I133" s="39">
        <v>8.9</v>
      </c>
      <c r="J133" s="38">
        <v>235</v>
      </c>
      <c r="K133" s="40">
        <v>226</v>
      </c>
      <c r="L133" s="69">
        <f>100*(J133*(G133+H133+I133))/(D133*1000)</f>
        <v>5.7575</v>
      </c>
      <c r="M133" s="62"/>
    </row>
    <row r="134" spans="1:13" ht="15" customHeight="1">
      <c r="A134" s="43" t="s">
        <v>39</v>
      </c>
      <c r="B134" s="19" t="s">
        <v>40</v>
      </c>
      <c r="C134" s="20" t="s">
        <v>41</v>
      </c>
      <c r="D134" s="26"/>
      <c r="E134" s="30"/>
      <c r="F134" s="37"/>
      <c r="G134" s="28"/>
      <c r="H134" s="28"/>
      <c r="I134" s="28"/>
      <c r="J134" s="27"/>
      <c r="K134" s="57"/>
      <c r="L134" s="66"/>
      <c r="M134" s="62"/>
    </row>
    <row r="135" spans="1:13" ht="15" customHeight="1">
      <c r="A135" s="111"/>
      <c r="B135" s="25" t="s">
        <v>140</v>
      </c>
      <c r="C135" s="26"/>
      <c r="D135" s="26">
        <v>160</v>
      </c>
      <c r="E135" s="38" t="s">
        <v>15</v>
      </c>
      <c r="F135" s="38" t="s">
        <v>29</v>
      </c>
      <c r="G135" s="39">
        <v>11.9</v>
      </c>
      <c r="H135" s="39">
        <v>22.1</v>
      </c>
      <c r="I135" s="39">
        <v>13.1</v>
      </c>
      <c r="J135" s="39">
        <v>243</v>
      </c>
      <c r="K135" s="58">
        <v>232</v>
      </c>
      <c r="L135" s="66">
        <f>100*(J135*(G135+H135+I135)+J136*(G136+H136+I136)+J137*(G137+H137+I137))/(D135*1000)</f>
        <v>12.1740625</v>
      </c>
      <c r="M135" s="62"/>
    </row>
    <row r="136" spans="1:13" ht="15" customHeight="1">
      <c r="A136" s="111"/>
      <c r="B136" s="25" t="s">
        <v>16</v>
      </c>
      <c r="C136" s="26"/>
      <c r="D136" s="26"/>
      <c r="E136" s="38" t="s">
        <v>15</v>
      </c>
      <c r="F136" s="38" t="s">
        <v>29</v>
      </c>
      <c r="G136" s="39">
        <v>3.8</v>
      </c>
      <c r="H136" s="39">
        <v>3.7</v>
      </c>
      <c r="I136" s="39">
        <v>8.7</v>
      </c>
      <c r="J136" s="39">
        <v>240</v>
      </c>
      <c r="K136" s="58">
        <v>227</v>
      </c>
      <c r="L136" s="66"/>
      <c r="M136" s="62"/>
    </row>
    <row r="137" spans="1:13" ht="15" customHeight="1">
      <c r="A137" s="111"/>
      <c r="B137" s="25" t="s">
        <v>19</v>
      </c>
      <c r="C137" s="26"/>
      <c r="D137" s="26"/>
      <c r="E137" s="38" t="s">
        <v>15</v>
      </c>
      <c r="F137" s="38" t="s">
        <v>29</v>
      </c>
      <c r="G137" s="39">
        <v>10.2</v>
      </c>
      <c r="H137" s="39">
        <v>2.6</v>
      </c>
      <c r="I137" s="39">
        <v>4.4</v>
      </c>
      <c r="J137" s="39">
        <v>241</v>
      </c>
      <c r="K137" s="58">
        <v>232</v>
      </c>
      <c r="L137" s="66"/>
      <c r="M137" s="62"/>
    </row>
    <row r="138" spans="1:13" ht="15" customHeight="1">
      <c r="A138" s="29"/>
      <c r="B138" s="25" t="s">
        <v>141</v>
      </c>
      <c r="C138" s="26"/>
      <c r="D138" s="26">
        <v>100</v>
      </c>
      <c r="E138" s="38" t="s">
        <v>15</v>
      </c>
      <c r="F138" s="38" t="s">
        <v>29</v>
      </c>
      <c r="G138" s="39">
        <v>1.7</v>
      </c>
      <c r="H138" s="39">
        <v>2.7</v>
      </c>
      <c r="I138" s="39">
        <v>3</v>
      </c>
      <c r="J138" s="39">
        <v>232</v>
      </c>
      <c r="K138" s="58">
        <v>223</v>
      </c>
      <c r="L138" s="66">
        <f>100*(J138*(G138+H138+I138)+J139*(G139+H139+I139)+J140*(G140+H140+I140))/(D138*1000)</f>
        <v>4.927700000000001</v>
      </c>
      <c r="M138" s="62"/>
    </row>
    <row r="139" spans="1:13" ht="15" customHeight="1">
      <c r="A139" s="29"/>
      <c r="B139" s="25" t="s">
        <v>16</v>
      </c>
      <c r="C139" s="26"/>
      <c r="D139" s="26"/>
      <c r="E139" s="38" t="s">
        <v>15</v>
      </c>
      <c r="F139" s="38" t="s">
        <v>29</v>
      </c>
      <c r="G139" s="39">
        <v>4.6</v>
      </c>
      <c r="H139" s="39">
        <v>5.3</v>
      </c>
      <c r="I139" s="39">
        <v>0.9</v>
      </c>
      <c r="J139" s="39">
        <v>231</v>
      </c>
      <c r="K139" s="58">
        <v>224</v>
      </c>
      <c r="L139" s="66"/>
      <c r="M139" s="62"/>
    </row>
    <row r="140" spans="1:13" ht="15" customHeight="1">
      <c r="A140" s="29"/>
      <c r="B140" s="25" t="s">
        <v>19</v>
      </c>
      <c r="C140" s="26"/>
      <c r="D140" s="26"/>
      <c r="E140" s="38" t="s">
        <v>15</v>
      </c>
      <c r="F140" s="38" t="s">
        <v>29</v>
      </c>
      <c r="G140" s="39">
        <v>2.2</v>
      </c>
      <c r="H140" s="39">
        <v>0</v>
      </c>
      <c r="I140" s="39">
        <v>0.9</v>
      </c>
      <c r="J140" s="39">
        <v>231</v>
      </c>
      <c r="K140" s="58">
        <v>219</v>
      </c>
      <c r="L140" s="66"/>
      <c r="M140" s="62"/>
    </row>
    <row r="141" spans="1:13" ht="15" customHeight="1">
      <c r="A141" s="29"/>
      <c r="B141" s="25" t="s">
        <v>142</v>
      </c>
      <c r="C141" s="26"/>
      <c r="D141" s="26">
        <v>100</v>
      </c>
      <c r="E141" s="38" t="s">
        <v>15</v>
      </c>
      <c r="F141" s="38" t="s">
        <v>29</v>
      </c>
      <c r="G141" s="39">
        <v>0.6</v>
      </c>
      <c r="H141" s="39">
        <v>0.3</v>
      </c>
      <c r="I141" s="39">
        <v>2.9</v>
      </c>
      <c r="J141" s="39">
        <v>246</v>
      </c>
      <c r="K141" s="58">
        <v>231</v>
      </c>
      <c r="L141" s="66">
        <f>100*(J141*(G141+H141+I141)+J142*(G142+H142+I142)+J143*(G143+H143+I143))/(D141*1000)</f>
        <v>15.1947</v>
      </c>
      <c r="M141" s="62"/>
    </row>
    <row r="142" spans="1:13" ht="15" customHeight="1">
      <c r="A142" s="29"/>
      <c r="B142" s="25" t="s">
        <v>16</v>
      </c>
      <c r="C142" s="26"/>
      <c r="D142" s="26"/>
      <c r="E142" s="38" t="s">
        <v>15</v>
      </c>
      <c r="F142" s="38" t="s">
        <v>29</v>
      </c>
      <c r="G142" s="39">
        <v>1.5</v>
      </c>
      <c r="H142" s="39">
        <v>5</v>
      </c>
      <c r="I142" s="39">
        <v>3.6</v>
      </c>
      <c r="J142" s="39">
        <v>245</v>
      </c>
      <c r="K142" s="58">
        <v>230</v>
      </c>
      <c r="L142" s="66"/>
      <c r="M142" s="62"/>
    </row>
    <row r="143" spans="1:13" ht="15" customHeight="1">
      <c r="A143" s="113"/>
      <c r="B143" s="25" t="s">
        <v>19</v>
      </c>
      <c r="C143" s="26"/>
      <c r="D143" s="26"/>
      <c r="E143" s="38" t="s">
        <v>15</v>
      </c>
      <c r="F143" s="38" t="s">
        <v>29</v>
      </c>
      <c r="G143" s="39">
        <v>18.7</v>
      </c>
      <c r="H143" s="39">
        <v>17.7</v>
      </c>
      <c r="I143" s="39">
        <v>12.3</v>
      </c>
      <c r="J143" s="39">
        <v>242</v>
      </c>
      <c r="K143" s="58">
        <v>231</v>
      </c>
      <c r="L143" s="66"/>
      <c r="M143" s="62"/>
    </row>
    <row r="144" spans="1:13" ht="15" customHeight="1">
      <c r="A144" s="113"/>
      <c r="B144" s="32" t="s">
        <v>42</v>
      </c>
      <c r="C144" s="20" t="s">
        <v>41</v>
      </c>
      <c r="D144" s="26"/>
      <c r="E144" s="30"/>
      <c r="F144" s="37"/>
      <c r="G144" s="28"/>
      <c r="H144" s="28"/>
      <c r="I144" s="28"/>
      <c r="J144" s="27"/>
      <c r="K144" s="57"/>
      <c r="L144" s="66"/>
      <c r="M144" s="62"/>
    </row>
    <row r="145" spans="1:13" ht="15" customHeight="1">
      <c r="A145" s="45"/>
      <c r="B145" s="25" t="s">
        <v>143</v>
      </c>
      <c r="C145" s="26"/>
      <c r="D145" s="26">
        <v>160</v>
      </c>
      <c r="E145" s="38" t="s">
        <v>15</v>
      </c>
      <c r="F145" s="38" t="s">
        <v>15</v>
      </c>
      <c r="G145" s="39">
        <v>29.4</v>
      </c>
      <c r="H145" s="39">
        <v>31</v>
      </c>
      <c r="I145" s="39">
        <v>27.6</v>
      </c>
      <c r="J145" s="39">
        <v>231</v>
      </c>
      <c r="K145" s="58">
        <v>225</v>
      </c>
      <c r="L145" s="66">
        <f>100*(J145*(G145+H145+I145))/(D145*1000)</f>
        <v>12.705</v>
      </c>
      <c r="M145" s="62"/>
    </row>
    <row r="146" spans="1:13" ht="15" customHeight="1">
      <c r="A146" s="36" t="s">
        <v>43</v>
      </c>
      <c r="B146" s="19" t="s">
        <v>44</v>
      </c>
      <c r="C146" s="20" t="s">
        <v>45</v>
      </c>
      <c r="D146" s="26"/>
      <c r="E146" s="30"/>
      <c r="F146" s="37"/>
      <c r="G146" s="28"/>
      <c r="H146" s="28"/>
      <c r="I146" s="28"/>
      <c r="J146" s="27"/>
      <c r="K146" s="57"/>
      <c r="L146" s="66"/>
      <c r="M146" s="62"/>
    </row>
    <row r="147" spans="1:13" ht="15" customHeight="1">
      <c r="A147" s="111"/>
      <c r="B147" s="25" t="s">
        <v>144</v>
      </c>
      <c r="C147" s="26"/>
      <c r="D147" s="26">
        <v>160</v>
      </c>
      <c r="E147" s="38" t="s">
        <v>15</v>
      </c>
      <c r="F147" s="38" t="s">
        <v>15</v>
      </c>
      <c r="G147" s="39">
        <v>1.4</v>
      </c>
      <c r="H147" s="39">
        <v>0</v>
      </c>
      <c r="I147" s="39">
        <v>0</v>
      </c>
      <c r="J147" s="39">
        <v>230</v>
      </c>
      <c r="K147" s="58">
        <v>221</v>
      </c>
      <c r="L147" s="66">
        <f>100*(J147*(G147+H147+I147)+J148*(G148+H148+I148))/(D147*1000)</f>
        <v>10.7525</v>
      </c>
      <c r="M147" s="62"/>
    </row>
    <row r="148" spans="1:13" ht="15" customHeight="1">
      <c r="A148" s="111"/>
      <c r="B148" s="25" t="s">
        <v>16</v>
      </c>
      <c r="C148" s="26"/>
      <c r="D148" s="26"/>
      <c r="E148" s="38" t="s">
        <v>15</v>
      </c>
      <c r="F148" s="38" t="s">
        <v>15</v>
      </c>
      <c r="G148" s="39">
        <v>23.3</v>
      </c>
      <c r="H148" s="39">
        <v>28.7</v>
      </c>
      <c r="I148" s="39">
        <v>21.4</v>
      </c>
      <c r="J148" s="39">
        <v>230</v>
      </c>
      <c r="K148" s="58">
        <v>220</v>
      </c>
      <c r="L148" s="66"/>
      <c r="M148" s="62"/>
    </row>
    <row r="149" spans="1:13" ht="15" customHeight="1">
      <c r="A149" s="29"/>
      <c r="B149" s="25" t="s">
        <v>145</v>
      </c>
      <c r="C149" s="26"/>
      <c r="D149" s="26">
        <v>160</v>
      </c>
      <c r="E149" s="38" t="s">
        <v>15</v>
      </c>
      <c r="F149" s="38" t="s">
        <v>15</v>
      </c>
      <c r="G149" s="39">
        <v>22.4</v>
      </c>
      <c r="H149" s="39">
        <v>28.1</v>
      </c>
      <c r="I149" s="39">
        <v>26</v>
      </c>
      <c r="J149" s="39">
        <v>245</v>
      </c>
      <c r="K149" s="58">
        <v>230</v>
      </c>
      <c r="L149" s="66">
        <f>100*(J149*(G149+H149+I149)+J150*(G150+H150+I150))/(D149*1000)</f>
        <v>20.325375</v>
      </c>
      <c r="M149" s="62"/>
    </row>
    <row r="150" spans="1:13" ht="15" customHeight="1">
      <c r="A150" s="29"/>
      <c r="B150" s="25" t="s">
        <v>16</v>
      </c>
      <c r="C150" s="26"/>
      <c r="D150" s="26"/>
      <c r="E150" s="38" t="s">
        <v>15</v>
      </c>
      <c r="F150" s="38" t="s">
        <v>15</v>
      </c>
      <c r="G150" s="39">
        <v>15.6</v>
      </c>
      <c r="H150" s="39">
        <v>19.3</v>
      </c>
      <c r="I150" s="39">
        <v>21.8</v>
      </c>
      <c r="J150" s="39">
        <v>243</v>
      </c>
      <c r="K150" s="58">
        <v>231</v>
      </c>
      <c r="L150" s="66"/>
      <c r="M150" s="62"/>
    </row>
    <row r="151" spans="1:13" ht="15" customHeight="1">
      <c r="A151" s="29"/>
      <c r="B151" s="25" t="s">
        <v>146</v>
      </c>
      <c r="C151" s="26"/>
      <c r="D151" s="26">
        <v>160</v>
      </c>
      <c r="E151" s="38" t="s">
        <v>17</v>
      </c>
      <c r="F151" s="38" t="s">
        <v>29</v>
      </c>
      <c r="G151" s="39">
        <v>11.9</v>
      </c>
      <c r="H151" s="39">
        <v>14</v>
      </c>
      <c r="I151" s="39">
        <v>17.6</v>
      </c>
      <c r="J151" s="39">
        <v>243</v>
      </c>
      <c r="K151" s="58">
        <v>225</v>
      </c>
      <c r="L151" s="66">
        <f>100*(J151*(G151+H151+I151)+J152*(G152+H152+I152))/(D151*1000)</f>
        <v>9.5159375</v>
      </c>
      <c r="M151" s="62"/>
    </row>
    <row r="152" spans="1:13" ht="15" customHeight="1">
      <c r="A152" s="29"/>
      <c r="B152" s="25" t="s">
        <v>16</v>
      </c>
      <c r="C152" s="26"/>
      <c r="D152" s="26"/>
      <c r="E152" s="38" t="s">
        <v>17</v>
      </c>
      <c r="F152" s="38" t="s">
        <v>29</v>
      </c>
      <c r="G152" s="39">
        <v>0.5</v>
      </c>
      <c r="H152" s="39">
        <v>6</v>
      </c>
      <c r="I152" s="39">
        <v>12.5</v>
      </c>
      <c r="J152" s="39">
        <v>245</v>
      </c>
      <c r="K152" s="58">
        <v>234</v>
      </c>
      <c r="L152" s="66"/>
      <c r="M152" s="62"/>
    </row>
    <row r="153" spans="1:13" ht="15" customHeight="1">
      <c r="A153" s="29"/>
      <c r="B153" s="25" t="s">
        <v>147</v>
      </c>
      <c r="C153" s="26"/>
      <c r="D153" s="26">
        <v>160</v>
      </c>
      <c r="E153" s="38" t="s">
        <v>15</v>
      </c>
      <c r="F153" s="38" t="s">
        <v>15</v>
      </c>
      <c r="G153" s="39">
        <v>1.8</v>
      </c>
      <c r="H153" s="39">
        <v>8.4</v>
      </c>
      <c r="I153" s="39">
        <v>9.8</v>
      </c>
      <c r="J153" s="39">
        <v>235</v>
      </c>
      <c r="K153" s="58">
        <v>224</v>
      </c>
      <c r="L153" s="66">
        <f>100*(J153*(G153+H153+I153)+J154*(G154+H154+I154))/(D153*1000)</f>
        <v>5.01125</v>
      </c>
      <c r="M153" s="62"/>
    </row>
    <row r="154" spans="1:13" ht="15" customHeight="1">
      <c r="A154" s="29"/>
      <c r="B154" s="25" t="s">
        <v>16</v>
      </c>
      <c r="C154" s="26"/>
      <c r="D154" s="26"/>
      <c r="E154" s="38" t="s">
        <v>15</v>
      </c>
      <c r="F154" s="38" t="s">
        <v>15</v>
      </c>
      <c r="G154" s="39">
        <v>0.1</v>
      </c>
      <c r="H154" s="39">
        <v>3.7</v>
      </c>
      <c r="I154" s="39">
        <v>10.2</v>
      </c>
      <c r="J154" s="39">
        <v>237</v>
      </c>
      <c r="K154" s="58">
        <v>223</v>
      </c>
      <c r="L154" s="66"/>
      <c r="M154" s="62"/>
    </row>
    <row r="155" spans="1:13" ht="15" customHeight="1">
      <c r="A155" s="29"/>
      <c r="B155" s="32" t="s">
        <v>46</v>
      </c>
      <c r="C155" s="20" t="s">
        <v>45</v>
      </c>
      <c r="D155" s="26"/>
      <c r="E155" s="30"/>
      <c r="F155" s="37"/>
      <c r="G155" s="28"/>
      <c r="H155" s="28"/>
      <c r="I155" s="28"/>
      <c r="J155" s="27"/>
      <c r="K155" s="57"/>
      <c r="L155" s="66"/>
      <c r="M155" s="62"/>
    </row>
    <row r="156" spans="1:13" ht="15" customHeight="1">
      <c r="A156" s="29"/>
      <c r="B156" s="25" t="s">
        <v>148</v>
      </c>
      <c r="C156" s="26"/>
      <c r="D156" s="26">
        <v>100</v>
      </c>
      <c r="E156" s="38" t="s">
        <v>15</v>
      </c>
      <c r="F156" s="38" t="s">
        <v>15</v>
      </c>
      <c r="G156" s="28">
        <v>2.5</v>
      </c>
      <c r="H156" s="28">
        <v>2.2</v>
      </c>
      <c r="I156" s="28">
        <v>1.9</v>
      </c>
      <c r="J156" s="27">
        <v>239</v>
      </c>
      <c r="K156" s="57">
        <v>237</v>
      </c>
      <c r="L156" s="66">
        <f>100*(J156*(G156+H156+I156))/(D156*1000)</f>
        <v>1.5774</v>
      </c>
      <c r="M156" s="62"/>
    </row>
    <row r="157" spans="1:13" ht="15" customHeight="1">
      <c r="A157" s="29"/>
      <c r="B157" s="25" t="s">
        <v>149</v>
      </c>
      <c r="C157" s="26"/>
      <c r="D157" s="26">
        <v>100</v>
      </c>
      <c r="E157" s="38" t="s">
        <v>17</v>
      </c>
      <c r="F157" s="38" t="s">
        <v>29</v>
      </c>
      <c r="G157" s="39">
        <v>0</v>
      </c>
      <c r="H157" s="39">
        <v>1.3</v>
      </c>
      <c r="I157" s="39">
        <v>8</v>
      </c>
      <c r="J157" s="39">
        <v>228</v>
      </c>
      <c r="K157" s="58">
        <v>221</v>
      </c>
      <c r="L157" s="66">
        <f>100*(J157*(G157+H157+I157)+J158*(G158+H158+I158))/(D157*1000)</f>
        <v>7.25</v>
      </c>
      <c r="M157" s="62"/>
    </row>
    <row r="158" spans="1:13" ht="15" customHeight="1">
      <c r="A158" s="29"/>
      <c r="B158" s="25" t="s">
        <v>16</v>
      </c>
      <c r="C158" s="26"/>
      <c r="D158" s="26"/>
      <c r="E158" s="38" t="s">
        <v>17</v>
      </c>
      <c r="F158" s="38" t="s">
        <v>29</v>
      </c>
      <c r="G158" s="39">
        <v>10.4</v>
      </c>
      <c r="H158" s="39">
        <v>3.9</v>
      </c>
      <c r="I158" s="39">
        <v>8.1</v>
      </c>
      <c r="J158" s="39">
        <v>229</v>
      </c>
      <c r="K158" s="58">
        <v>220</v>
      </c>
      <c r="L158" s="66"/>
      <c r="M158" s="62"/>
    </row>
    <row r="159" spans="1:13" ht="15" customHeight="1">
      <c r="A159" s="113"/>
      <c r="B159" s="25" t="s">
        <v>152</v>
      </c>
      <c r="C159" s="26"/>
      <c r="D159" s="26">
        <v>100</v>
      </c>
      <c r="E159" s="38" t="s">
        <v>17</v>
      </c>
      <c r="F159" s="38" t="s">
        <v>29</v>
      </c>
      <c r="G159" s="39">
        <v>8.3</v>
      </c>
      <c r="H159" s="39">
        <v>10.7</v>
      </c>
      <c r="I159" s="39">
        <v>5.6</v>
      </c>
      <c r="J159" s="39">
        <v>233</v>
      </c>
      <c r="K159" s="58">
        <v>225</v>
      </c>
      <c r="L159" s="66">
        <f>100*(J159*(G159+H159+I159))/(D159*1000)</f>
        <v>5.7318</v>
      </c>
      <c r="M159" s="62"/>
    </row>
    <row r="160" spans="1:13" ht="15" customHeight="1">
      <c r="A160" s="113"/>
      <c r="B160" s="25" t="s">
        <v>153</v>
      </c>
      <c r="C160" s="26"/>
      <c r="D160" s="26">
        <v>160</v>
      </c>
      <c r="E160" s="38" t="s">
        <v>17</v>
      </c>
      <c r="F160" s="38" t="s">
        <v>29</v>
      </c>
      <c r="G160" s="39">
        <v>11.7</v>
      </c>
      <c r="H160" s="39">
        <v>4.4</v>
      </c>
      <c r="I160" s="39">
        <v>9.8</v>
      </c>
      <c r="J160" s="39">
        <v>235</v>
      </c>
      <c r="K160" s="58">
        <v>228</v>
      </c>
      <c r="L160" s="66">
        <f>100*(J160*(G160+H160+I160)+J161*(G161+H161+I161)+J162*(G162+H162+I162))/(D160*1000)</f>
        <v>12.0878125</v>
      </c>
      <c r="M160" s="62"/>
    </row>
    <row r="161" spans="1:13" ht="15" customHeight="1">
      <c r="A161" s="113"/>
      <c r="B161" s="25" t="s">
        <v>16</v>
      </c>
      <c r="C161" s="26"/>
      <c r="D161" s="26"/>
      <c r="E161" s="38" t="s">
        <v>17</v>
      </c>
      <c r="F161" s="38" t="s">
        <v>29</v>
      </c>
      <c r="G161" s="39">
        <v>7.3</v>
      </c>
      <c r="H161" s="39">
        <v>9.9</v>
      </c>
      <c r="I161" s="39">
        <v>10.1</v>
      </c>
      <c r="J161" s="39">
        <v>235</v>
      </c>
      <c r="K161" s="58">
        <v>225</v>
      </c>
      <c r="L161" s="66"/>
      <c r="M161" s="62"/>
    </row>
    <row r="162" spans="1:13" ht="15" customHeight="1">
      <c r="A162" s="45"/>
      <c r="B162" s="25" t="s">
        <v>19</v>
      </c>
      <c r="C162" s="26"/>
      <c r="D162" s="26"/>
      <c r="E162" s="38" t="s">
        <v>17</v>
      </c>
      <c r="F162" s="38" t="s">
        <v>29</v>
      </c>
      <c r="G162" s="39">
        <v>3.6</v>
      </c>
      <c r="H162" s="39">
        <v>14.7</v>
      </c>
      <c r="I162" s="39">
        <v>10.8</v>
      </c>
      <c r="J162" s="39">
        <v>235</v>
      </c>
      <c r="K162" s="58">
        <v>223</v>
      </c>
      <c r="L162" s="66"/>
      <c r="M162" s="62"/>
    </row>
    <row r="163" spans="1:13" ht="15" customHeight="1">
      <c r="A163" s="36" t="s">
        <v>47</v>
      </c>
      <c r="B163" s="19" t="s">
        <v>48</v>
      </c>
      <c r="C163" s="20" t="s">
        <v>49</v>
      </c>
      <c r="D163" s="26"/>
      <c r="E163" s="37"/>
      <c r="F163" s="37"/>
      <c r="G163" s="28"/>
      <c r="H163" s="28"/>
      <c r="I163" s="28"/>
      <c r="J163" s="27"/>
      <c r="K163" s="57"/>
      <c r="L163" s="66"/>
      <c r="M163" s="62"/>
    </row>
    <row r="164" spans="1:13" ht="15" customHeight="1">
      <c r="A164" s="111"/>
      <c r="B164" s="25" t="s">
        <v>154</v>
      </c>
      <c r="C164" s="26"/>
      <c r="D164" s="26">
        <v>160</v>
      </c>
      <c r="E164" s="38" t="s">
        <v>15</v>
      </c>
      <c r="F164" s="38" t="s">
        <v>29</v>
      </c>
      <c r="G164" s="39">
        <v>13.2</v>
      </c>
      <c r="H164" s="39">
        <v>7.5</v>
      </c>
      <c r="I164" s="39">
        <v>12</v>
      </c>
      <c r="J164" s="39">
        <v>244</v>
      </c>
      <c r="K164" s="58">
        <v>226</v>
      </c>
      <c r="L164" s="66">
        <f>100*(J164*(G164+H164+I164)+J165*(G165+H165+I165)+J166*(G166+H166+I166))/(D164*1000)</f>
        <v>17.0911875</v>
      </c>
      <c r="M164" s="62"/>
    </row>
    <row r="165" spans="1:13" ht="15" customHeight="1">
      <c r="A165" s="111"/>
      <c r="B165" s="25" t="s">
        <v>16</v>
      </c>
      <c r="C165" s="26"/>
      <c r="D165" s="26"/>
      <c r="E165" s="38" t="s">
        <v>15</v>
      </c>
      <c r="F165" s="38" t="s">
        <v>29</v>
      </c>
      <c r="G165" s="39">
        <v>10.8</v>
      </c>
      <c r="H165" s="39">
        <v>11.1</v>
      </c>
      <c r="I165" s="39">
        <v>8.9</v>
      </c>
      <c r="J165" s="39">
        <v>243</v>
      </c>
      <c r="K165" s="58">
        <v>224</v>
      </c>
      <c r="L165" s="66"/>
      <c r="M165" s="62"/>
    </row>
    <row r="166" spans="1:13" ht="15" customHeight="1">
      <c r="A166" s="111"/>
      <c r="B166" s="25" t="s">
        <v>19</v>
      </c>
      <c r="C166" s="26"/>
      <c r="D166" s="26"/>
      <c r="E166" s="38" t="s">
        <v>15</v>
      </c>
      <c r="F166" s="38" t="s">
        <v>29</v>
      </c>
      <c r="G166" s="39">
        <v>17.6</v>
      </c>
      <c r="H166" s="39">
        <v>15.4</v>
      </c>
      <c r="I166" s="39">
        <v>15.9</v>
      </c>
      <c r="J166" s="39">
        <v>243</v>
      </c>
      <c r="K166" s="58">
        <v>224</v>
      </c>
      <c r="L166" s="66"/>
      <c r="M166" s="62"/>
    </row>
    <row r="167" spans="1:13" ht="15" customHeight="1">
      <c r="A167" s="29"/>
      <c r="B167" s="25" t="s">
        <v>155</v>
      </c>
      <c r="C167" s="26"/>
      <c r="D167" s="26">
        <v>160</v>
      </c>
      <c r="E167" s="38" t="s">
        <v>29</v>
      </c>
      <c r="F167" s="38" t="s">
        <v>29</v>
      </c>
      <c r="G167" s="39">
        <v>1.8</v>
      </c>
      <c r="H167" s="39">
        <v>14</v>
      </c>
      <c r="I167" s="39">
        <v>3.6</v>
      </c>
      <c r="J167" s="39">
        <v>231</v>
      </c>
      <c r="K167" s="58">
        <v>223</v>
      </c>
      <c r="L167" s="66">
        <f>100*(J167*(G167+H167+I167)+J168*(G168+H168+I168))/(D167*1000)</f>
        <v>5.6450625</v>
      </c>
      <c r="M167" s="62"/>
    </row>
    <row r="168" spans="1:13" ht="15" customHeight="1">
      <c r="A168" s="29"/>
      <c r="B168" s="25" t="s">
        <v>16</v>
      </c>
      <c r="C168" s="26"/>
      <c r="D168" s="26"/>
      <c r="E168" s="38" t="s">
        <v>29</v>
      </c>
      <c r="F168" s="38" t="s">
        <v>29</v>
      </c>
      <c r="G168" s="39">
        <v>5.9</v>
      </c>
      <c r="H168" s="39">
        <v>6.1</v>
      </c>
      <c r="I168" s="39">
        <v>7.7</v>
      </c>
      <c r="J168" s="39">
        <v>231</v>
      </c>
      <c r="K168" s="58">
        <v>222</v>
      </c>
      <c r="L168" s="66"/>
      <c r="M168" s="62"/>
    </row>
    <row r="169" spans="1:13" ht="15" customHeight="1">
      <c r="A169" s="29"/>
      <c r="B169" s="25" t="s">
        <v>156</v>
      </c>
      <c r="C169" s="26"/>
      <c r="D169" s="26">
        <v>160</v>
      </c>
      <c r="E169" s="38" t="s">
        <v>15</v>
      </c>
      <c r="F169" s="38" t="s">
        <v>15</v>
      </c>
      <c r="G169" s="39">
        <v>5.2</v>
      </c>
      <c r="H169" s="39">
        <v>2.2</v>
      </c>
      <c r="I169" s="39">
        <v>4.8</v>
      </c>
      <c r="J169" s="39">
        <v>227</v>
      </c>
      <c r="K169" s="58">
        <v>221</v>
      </c>
      <c r="L169" s="66">
        <f>100*(J169*(G169+H169+I169)+J170*(G170+H170+I170))/(D169*1000)</f>
        <v>5.544625</v>
      </c>
      <c r="M169" s="62"/>
    </row>
    <row r="170" spans="1:13" ht="15" customHeight="1">
      <c r="A170" s="29"/>
      <c r="B170" s="25" t="s">
        <v>16</v>
      </c>
      <c r="C170" s="26"/>
      <c r="D170" s="26"/>
      <c r="E170" s="38" t="s">
        <v>15</v>
      </c>
      <c r="F170" s="38" t="s">
        <v>15</v>
      </c>
      <c r="G170" s="39">
        <v>13</v>
      </c>
      <c r="H170" s="39">
        <v>10.8</v>
      </c>
      <c r="I170" s="39">
        <v>3.2</v>
      </c>
      <c r="J170" s="39">
        <v>226</v>
      </c>
      <c r="K170" s="58">
        <v>221</v>
      </c>
      <c r="L170" s="66"/>
      <c r="M170" s="62"/>
    </row>
    <row r="171" spans="1:13" ht="15" customHeight="1">
      <c r="A171" s="29"/>
      <c r="B171" s="25" t="s">
        <v>157</v>
      </c>
      <c r="C171" s="26"/>
      <c r="D171" s="26">
        <v>160</v>
      </c>
      <c r="E171" s="38" t="s">
        <v>15</v>
      </c>
      <c r="F171" s="38" t="s">
        <v>15</v>
      </c>
      <c r="G171" s="39">
        <v>13.6</v>
      </c>
      <c r="H171" s="39">
        <v>8.9</v>
      </c>
      <c r="I171" s="39">
        <v>10.4</v>
      </c>
      <c r="J171" s="39">
        <v>228</v>
      </c>
      <c r="K171" s="58">
        <v>223</v>
      </c>
      <c r="L171" s="66">
        <f>100*(J171*(G171+H171+I171)+J172*(G172+H172+I172))/(D171*1000)</f>
        <v>8.7495</v>
      </c>
      <c r="M171" s="62"/>
    </row>
    <row r="172" spans="1:13" ht="15" customHeight="1">
      <c r="A172" s="29"/>
      <c r="B172" s="25" t="s">
        <v>16</v>
      </c>
      <c r="C172" s="26"/>
      <c r="D172" s="26"/>
      <c r="E172" s="38" t="s">
        <v>15</v>
      </c>
      <c r="F172" s="38" t="s">
        <v>15</v>
      </c>
      <c r="G172" s="39">
        <v>9.7</v>
      </c>
      <c r="H172" s="39">
        <v>11.2</v>
      </c>
      <c r="I172" s="39">
        <v>7.6</v>
      </c>
      <c r="J172" s="39">
        <v>228</v>
      </c>
      <c r="K172" s="58">
        <v>222</v>
      </c>
      <c r="L172" s="66"/>
      <c r="M172" s="62"/>
    </row>
    <row r="173" spans="1:13" ht="15" customHeight="1">
      <c r="A173" s="29"/>
      <c r="B173" s="25" t="s">
        <v>158</v>
      </c>
      <c r="C173" s="26"/>
      <c r="D173" s="26">
        <v>160</v>
      </c>
      <c r="E173" s="38" t="s">
        <v>15</v>
      </c>
      <c r="F173" s="38" t="s">
        <v>15</v>
      </c>
      <c r="G173" s="39">
        <v>19.7</v>
      </c>
      <c r="H173" s="39">
        <v>12.8</v>
      </c>
      <c r="I173" s="39">
        <v>21.5</v>
      </c>
      <c r="J173" s="39">
        <v>227</v>
      </c>
      <c r="K173" s="58">
        <v>220</v>
      </c>
      <c r="L173" s="66">
        <f>100*(J173*(G173+H173+I173)+J174*(G174+H174+I174))/(D173*1000)</f>
        <v>7.98325</v>
      </c>
      <c r="M173" s="62"/>
    </row>
    <row r="174" spans="1:13" ht="15" customHeight="1">
      <c r="A174" s="29"/>
      <c r="B174" s="25" t="s">
        <v>16</v>
      </c>
      <c r="C174" s="26"/>
      <c r="D174" s="26"/>
      <c r="E174" s="38" t="s">
        <v>15</v>
      </c>
      <c r="F174" s="38" t="s">
        <v>15</v>
      </c>
      <c r="G174" s="39">
        <v>0.8</v>
      </c>
      <c r="H174" s="39">
        <v>1.3</v>
      </c>
      <c r="I174" s="39">
        <v>0.2</v>
      </c>
      <c r="J174" s="39">
        <v>224</v>
      </c>
      <c r="K174" s="58">
        <v>221</v>
      </c>
      <c r="L174" s="66"/>
      <c r="M174" s="62"/>
    </row>
    <row r="175" spans="1:13" ht="15" customHeight="1">
      <c r="A175" s="29"/>
      <c r="B175" s="32" t="s">
        <v>50</v>
      </c>
      <c r="C175" s="20" t="s">
        <v>49</v>
      </c>
      <c r="D175" s="26"/>
      <c r="E175" s="30"/>
      <c r="F175" s="37"/>
      <c r="G175" s="28"/>
      <c r="H175" s="28"/>
      <c r="I175" s="28"/>
      <c r="J175" s="27"/>
      <c r="K175" s="57"/>
      <c r="L175" s="66"/>
      <c r="M175" s="62"/>
    </row>
    <row r="176" spans="1:13" ht="15" customHeight="1">
      <c r="A176" s="29"/>
      <c r="B176" s="25" t="s">
        <v>159</v>
      </c>
      <c r="C176" s="26"/>
      <c r="D176" s="26">
        <v>160</v>
      </c>
      <c r="E176" s="38" t="s">
        <v>15</v>
      </c>
      <c r="F176" s="38" t="s">
        <v>15</v>
      </c>
      <c r="G176" s="39">
        <v>10.2</v>
      </c>
      <c r="H176" s="39">
        <v>2.6</v>
      </c>
      <c r="I176" s="39">
        <v>7</v>
      </c>
      <c r="J176" s="39">
        <v>233</v>
      </c>
      <c r="K176" s="58">
        <v>222</v>
      </c>
      <c r="L176" s="66">
        <f>100*(J176*(G176+H176+I176))/(D176*1000)</f>
        <v>2.8833749999999996</v>
      </c>
      <c r="M176" s="62"/>
    </row>
    <row r="177" spans="1:13" ht="15" customHeight="1">
      <c r="A177" s="29"/>
      <c r="B177" s="25" t="s">
        <v>160</v>
      </c>
      <c r="C177" s="26"/>
      <c r="D177" s="26">
        <v>160</v>
      </c>
      <c r="E177" s="38" t="s">
        <v>15</v>
      </c>
      <c r="F177" s="38" t="s">
        <v>15</v>
      </c>
      <c r="G177" s="39">
        <v>18</v>
      </c>
      <c r="H177" s="39">
        <v>1.2</v>
      </c>
      <c r="I177" s="39">
        <v>0.2</v>
      </c>
      <c r="J177" s="39">
        <v>242</v>
      </c>
      <c r="K177" s="58">
        <v>225</v>
      </c>
      <c r="L177" s="66">
        <f>100*(J177*(G177+H177+I177))/(D177*1000)</f>
        <v>2.9342499999999996</v>
      </c>
      <c r="M177" s="62"/>
    </row>
    <row r="178" spans="1:13" ht="15" customHeight="1">
      <c r="A178" s="29"/>
      <c r="B178" s="32" t="s">
        <v>51</v>
      </c>
      <c r="C178" s="20" t="s">
        <v>49</v>
      </c>
      <c r="D178" s="26"/>
      <c r="E178" s="30"/>
      <c r="F178" s="37"/>
      <c r="G178" s="28"/>
      <c r="H178" s="28"/>
      <c r="I178" s="28"/>
      <c r="J178" s="27"/>
      <c r="K178" s="57"/>
      <c r="L178" s="66"/>
      <c r="M178" s="62"/>
    </row>
    <row r="179" spans="1:13" ht="15" customHeight="1">
      <c r="A179" s="29"/>
      <c r="B179" s="25" t="s">
        <v>161</v>
      </c>
      <c r="C179" s="26"/>
      <c r="D179" s="26">
        <v>160</v>
      </c>
      <c r="E179" s="38" t="s">
        <v>15</v>
      </c>
      <c r="F179" s="38" t="s">
        <v>15</v>
      </c>
      <c r="G179" s="39">
        <v>6</v>
      </c>
      <c r="H179" s="39">
        <v>5.6</v>
      </c>
      <c r="I179" s="39">
        <v>0</v>
      </c>
      <c r="J179" s="39">
        <v>225</v>
      </c>
      <c r="K179" s="58">
        <v>220</v>
      </c>
      <c r="L179" s="66">
        <f>100*(J179*(G179+H179+I179)+J180*(G180+H180+I180))/(D179*1000)</f>
        <v>3.121875</v>
      </c>
      <c r="M179" s="62"/>
    </row>
    <row r="180" spans="1:13" ht="15" customHeight="1">
      <c r="A180" s="113"/>
      <c r="B180" s="25" t="s">
        <v>16</v>
      </c>
      <c r="C180" s="26"/>
      <c r="D180" s="26"/>
      <c r="E180" s="38" t="s">
        <v>15</v>
      </c>
      <c r="F180" s="38" t="s">
        <v>15</v>
      </c>
      <c r="G180" s="39">
        <v>1.3</v>
      </c>
      <c r="H180" s="39">
        <v>0.9</v>
      </c>
      <c r="I180" s="39">
        <v>8.4</v>
      </c>
      <c r="J180" s="39">
        <v>225</v>
      </c>
      <c r="K180" s="58">
        <v>220</v>
      </c>
      <c r="L180" s="66"/>
      <c r="M180" s="62"/>
    </row>
    <row r="181" spans="1:13" ht="15" customHeight="1">
      <c r="A181" s="113"/>
      <c r="B181" s="70" t="s">
        <v>162</v>
      </c>
      <c r="C181" s="71"/>
      <c r="D181" s="71">
        <v>100</v>
      </c>
      <c r="E181" s="72" t="s">
        <v>15</v>
      </c>
      <c r="F181" s="72" t="s">
        <v>15</v>
      </c>
      <c r="G181" s="73">
        <v>0.1</v>
      </c>
      <c r="H181" s="73">
        <v>0</v>
      </c>
      <c r="I181" s="73">
        <v>0</v>
      </c>
      <c r="J181" s="73">
        <v>234</v>
      </c>
      <c r="K181" s="74">
        <v>230</v>
      </c>
      <c r="L181" s="68">
        <f>100*(J181*(G181+H181+I181))/(D181*1000)</f>
        <v>0.0234</v>
      </c>
      <c r="M181" s="62"/>
    </row>
    <row r="182" spans="1:13" ht="15" customHeight="1">
      <c r="A182" s="45"/>
      <c r="B182" s="75" t="s">
        <v>223</v>
      </c>
      <c r="C182" s="71"/>
      <c r="D182" s="71">
        <v>100</v>
      </c>
      <c r="E182" s="72" t="s">
        <v>17</v>
      </c>
      <c r="F182" s="72" t="s">
        <v>17</v>
      </c>
      <c r="G182" s="73">
        <v>0</v>
      </c>
      <c r="H182" s="73">
        <v>0.1</v>
      </c>
      <c r="I182" s="73">
        <v>0</v>
      </c>
      <c r="J182" s="73">
        <v>236</v>
      </c>
      <c r="K182" s="74">
        <v>234</v>
      </c>
      <c r="L182" s="68">
        <f>100*(J182*(G182+H182+I182))/(D182*1000)</f>
        <v>0.0236</v>
      </c>
      <c r="M182" s="62"/>
    </row>
    <row r="183" spans="1:13" ht="15" customHeight="1">
      <c r="A183" s="36" t="s">
        <v>52</v>
      </c>
      <c r="B183" s="19" t="s">
        <v>53</v>
      </c>
      <c r="C183" s="20" t="s">
        <v>54</v>
      </c>
      <c r="D183" s="26"/>
      <c r="E183" s="30"/>
      <c r="F183" s="37"/>
      <c r="G183" s="28"/>
      <c r="H183" s="28"/>
      <c r="I183" s="28"/>
      <c r="J183" s="27"/>
      <c r="K183" s="57"/>
      <c r="L183" s="66"/>
      <c r="M183" s="62"/>
    </row>
    <row r="184" spans="1:13" ht="15" customHeight="1">
      <c r="A184" s="111"/>
      <c r="B184" s="25" t="s">
        <v>163</v>
      </c>
      <c r="C184" s="26"/>
      <c r="D184" s="26">
        <v>100</v>
      </c>
      <c r="E184" s="38" t="s">
        <v>17</v>
      </c>
      <c r="F184" s="38" t="s">
        <v>29</v>
      </c>
      <c r="G184" s="39">
        <v>9.2</v>
      </c>
      <c r="H184" s="39">
        <v>12.7</v>
      </c>
      <c r="I184" s="39">
        <v>9.3</v>
      </c>
      <c r="J184" s="39">
        <v>230</v>
      </c>
      <c r="K184" s="58">
        <v>220</v>
      </c>
      <c r="L184" s="66">
        <f>100*(J184*(G184+H184+I184)+J185*(G185+H185+I185))/(D184*1000)</f>
        <v>10.4425</v>
      </c>
      <c r="M184" s="62"/>
    </row>
    <row r="185" spans="1:13" ht="15" customHeight="1">
      <c r="A185" s="111"/>
      <c r="B185" s="25" t="s">
        <v>16</v>
      </c>
      <c r="C185" s="26"/>
      <c r="D185" s="26"/>
      <c r="E185" s="38" t="s">
        <v>17</v>
      </c>
      <c r="F185" s="38" t="s">
        <v>17</v>
      </c>
      <c r="G185" s="39">
        <v>1.4</v>
      </c>
      <c r="H185" s="39">
        <v>5.6</v>
      </c>
      <c r="I185" s="39">
        <v>6.9</v>
      </c>
      <c r="J185" s="39">
        <v>235</v>
      </c>
      <c r="K185" s="58">
        <v>225</v>
      </c>
      <c r="L185" s="66"/>
      <c r="M185" s="62"/>
    </row>
    <row r="186" spans="1:13" ht="15" customHeight="1">
      <c r="A186" s="29"/>
      <c r="B186" s="25" t="s">
        <v>164</v>
      </c>
      <c r="C186" s="26"/>
      <c r="D186" s="26">
        <v>100</v>
      </c>
      <c r="E186" s="38" t="s">
        <v>17</v>
      </c>
      <c r="F186" s="38" t="s">
        <v>15</v>
      </c>
      <c r="G186" s="39">
        <v>0.3</v>
      </c>
      <c r="H186" s="39">
        <v>1.3</v>
      </c>
      <c r="I186" s="39">
        <v>4.6</v>
      </c>
      <c r="J186" s="39">
        <v>231</v>
      </c>
      <c r="K186" s="58">
        <v>223</v>
      </c>
      <c r="L186" s="66">
        <f>100*(J186*(G186+H186+I186)+J187*(G187+H187+I187))/(D186*1000)</f>
        <v>6.2732</v>
      </c>
      <c r="M186" s="62"/>
    </row>
    <row r="187" spans="1:13" ht="15" customHeight="1">
      <c r="A187" s="113"/>
      <c r="B187" s="25" t="s">
        <v>16</v>
      </c>
      <c r="C187" s="26"/>
      <c r="D187" s="26"/>
      <c r="E187" s="38" t="s">
        <v>17</v>
      </c>
      <c r="F187" s="38" t="s">
        <v>17</v>
      </c>
      <c r="G187" s="39">
        <v>11.2</v>
      </c>
      <c r="H187" s="39">
        <v>7.3</v>
      </c>
      <c r="I187" s="39">
        <v>2.1</v>
      </c>
      <c r="J187" s="39">
        <v>235</v>
      </c>
      <c r="K187" s="58">
        <v>225</v>
      </c>
      <c r="L187" s="66"/>
      <c r="M187" s="62"/>
    </row>
    <row r="188" spans="1:13" ht="15" customHeight="1">
      <c r="A188" s="113"/>
      <c r="B188" s="25" t="s">
        <v>165</v>
      </c>
      <c r="C188" s="26"/>
      <c r="D188" s="26">
        <v>100</v>
      </c>
      <c r="E188" s="38" t="s">
        <v>17</v>
      </c>
      <c r="F188" s="38" t="s">
        <v>15</v>
      </c>
      <c r="G188" s="39">
        <v>3.2</v>
      </c>
      <c r="H188" s="39">
        <v>0.9</v>
      </c>
      <c r="I188" s="39">
        <v>6.5</v>
      </c>
      <c r="J188" s="39">
        <v>235</v>
      </c>
      <c r="K188" s="58">
        <v>224</v>
      </c>
      <c r="L188" s="66">
        <f>100*(J188*(G188+H188+I188)+J189*(G189+H189+I189))/(D188*1000)</f>
        <v>6.975</v>
      </c>
      <c r="M188" s="62"/>
    </row>
    <row r="189" spans="1:13" ht="15" customHeight="1">
      <c r="A189" s="45"/>
      <c r="B189" s="25" t="s">
        <v>16</v>
      </c>
      <c r="C189" s="26"/>
      <c r="D189" s="26"/>
      <c r="E189" s="38" t="s">
        <v>17</v>
      </c>
      <c r="F189" s="38" t="s">
        <v>17</v>
      </c>
      <c r="G189" s="39">
        <v>10.2</v>
      </c>
      <c r="H189" s="39">
        <v>8.3</v>
      </c>
      <c r="I189" s="39">
        <v>0.5</v>
      </c>
      <c r="J189" s="39">
        <v>236</v>
      </c>
      <c r="K189" s="58">
        <v>224</v>
      </c>
      <c r="L189" s="66"/>
      <c r="M189" s="62"/>
    </row>
    <row r="190" spans="1:13" ht="15" customHeight="1">
      <c r="A190" s="36" t="s">
        <v>55</v>
      </c>
      <c r="B190" s="19" t="s">
        <v>56</v>
      </c>
      <c r="C190" s="20" t="s">
        <v>57</v>
      </c>
      <c r="D190" s="26"/>
      <c r="E190" s="30"/>
      <c r="F190" s="37"/>
      <c r="G190" s="28"/>
      <c r="H190" s="28"/>
      <c r="I190" s="28"/>
      <c r="J190" s="27"/>
      <c r="K190" s="57"/>
      <c r="L190" s="66"/>
      <c r="M190" s="62"/>
    </row>
    <row r="191" spans="1:13" ht="15" customHeight="1">
      <c r="A191" s="24"/>
      <c r="B191" s="25" t="s">
        <v>166</v>
      </c>
      <c r="C191" s="26"/>
      <c r="D191" s="26">
        <v>100</v>
      </c>
      <c r="E191" s="38" t="s">
        <v>17</v>
      </c>
      <c r="F191" s="38" t="s">
        <v>17</v>
      </c>
      <c r="G191" s="39">
        <v>1.1</v>
      </c>
      <c r="H191" s="39">
        <v>2.9</v>
      </c>
      <c r="I191" s="39">
        <v>1</v>
      </c>
      <c r="J191" s="39">
        <v>235</v>
      </c>
      <c r="K191" s="58">
        <v>227</v>
      </c>
      <c r="L191" s="66">
        <f>100*(J191*(G191+H191+I191))/(D191*1000)</f>
        <v>1.175</v>
      </c>
      <c r="M191" s="62"/>
    </row>
    <row r="192" spans="1:13" ht="15" customHeight="1">
      <c r="A192" s="29"/>
      <c r="B192" s="25" t="s">
        <v>167</v>
      </c>
      <c r="C192" s="26"/>
      <c r="D192" s="26">
        <v>100</v>
      </c>
      <c r="E192" s="38" t="s">
        <v>17</v>
      </c>
      <c r="F192" s="38" t="s">
        <v>17</v>
      </c>
      <c r="G192" s="39">
        <v>0.7</v>
      </c>
      <c r="H192" s="39">
        <v>0.9</v>
      </c>
      <c r="I192" s="39">
        <v>1.3</v>
      </c>
      <c r="J192" s="39">
        <v>235</v>
      </c>
      <c r="K192" s="58">
        <v>229</v>
      </c>
      <c r="L192" s="66">
        <f>100*(J192*(G192+H192+I192))/(D192*1000)</f>
        <v>0.6815000000000001</v>
      </c>
      <c r="M192" s="62"/>
    </row>
    <row r="193" spans="1:13" ht="15" customHeight="1">
      <c r="A193" s="44"/>
      <c r="B193" s="32" t="s">
        <v>58</v>
      </c>
      <c r="C193" s="20" t="s">
        <v>57</v>
      </c>
      <c r="D193" s="26"/>
      <c r="E193" s="30"/>
      <c r="F193" s="37"/>
      <c r="G193" s="28"/>
      <c r="H193" s="28"/>
      <c r="I193" s="28"/>
      <c r="J193" s="27"/>
      <c r="K193" s="57"/>
      <c r="L193" s="66"/>
      <c r="M193" s="62"/>
    </row>
    <row r="194" spans="1:13" ht="15" customHeight="1">
      <c r="A194" s="45"/>
      <c r="B194" s="25" t="s">
        <v>168</v>
      </c>
      <c r="C194" s="26"/>
      <c r="D194" s="26">
        <v>160</v>
      </c>
      <c r="E194" s="38" t="s">
        <v>17</v>
      </c>
      <c r="F194" s="38" t="s">
        <v>17</v>
      </c>
      <c r="G194" s="39">
        <v>1.2</v>
      </c>
      <c r="H194" s="39">
        <v>0.1</v>
      </c>
      <c r="I194" s="39">
        <v>5</v>
      </c>
      <c r="J194" s="39">
        <v>235</v>
      </c>
      <c r="K194" s="58">
        <v>229</v>
      </c>
      <c r="L194" s="66">
        <f>100*(J194*(G194+H194+I194))/(D194*1000)</f>
        <v>0.9253125</v>
      </c>
      <c r="M194" s="62"/>
    </row>
    <row r="195" spans="1:13" ht="15" customHeight="1">
      <c r="A195" s="36" t="s">
        <v>59</v>
      </c>
      <c r="B195" s="19" t="s">
        <v>60</v>
      </c>
      <c r="C195" s="20" t="s">
        <v>61</v>
      </c>
      <c r="D195" s="26"/>
      <c r="E195" s="30"/>
      <c r="F195" s="37"/>
      <c r="G195" s="28"/>
      <c r="H195" s="28"/>
      <c r="I195" s="28"/>
      <c r="J195" s="27"/>
      <c r="K195" s="57"/>
      <c r="L195" s="66"/>
      <c r="M195" s="62"/>
    </row>
    <row r="196" spans="1:13" ht="15" customHeight="1" hidden="1">
      <c r="A196" s="111"/>
      <c r="B196" s="25" t="s">
        <v>62</v>
      </c>
      <c r="C196" s="26"/>
      <c r="D196" s="26">
        <v>160</v>
      </c>
      <c r="E196" s="30"/>
      <c r="F196" s="31"/>
      <c r="G196" s="28"/>
      <c r="H196" s="28"/>
      <c r="I196" s="28"/>
      <c r="J196" s="27"/>
      <c r="K196" s="57"/>
      <c r="L196" s="66"/>
      <c r="M196" s="62"/>
    </row>
    <row r="197" spans="1:13" ht="15" customHeight="1" hidden="1">
      <c r="A197" s="111"/>
      <c r="B197" s="25" t="s">
        <v>63</v>
      </c>
      <c r="C197" s="26"/>
      <c r="D197" s="26"/>
      <c r="E197" s="37"/>
      <c r="F197" s="31"/>
      <c r="G197" s="28"/>
      <c r="H197" s="28"/>
      <c r="I197" s="28"/>
      <c r="J197" s="27"/>
      <c r="K197" s="57"/>
      <c r="L197" s="66"/>
      <c r="M197" s="62"/>
    </row>
    <row r="198" spans="1:13" ht="15" customHeight="1">
      <c r="A198" s="111"/>
      <c r="B198" s="25" t="s">
        <v>169</v>
      </c>
      <c r="C198" s="26"/>
      <c r="D198" s="26">
        <v>160</v>
      </c>
      <c r="E198" s="38" t="s">
        <v>15</v>
      </c>
      <c r="F198" s="38" t="s">
        <v>29</v>
      </c>
      <c r="G198" s="39">
        <v>11.9</v>
      </c>
      <c r="H198" s="39">
        <v>1.6</v>
      </c>
      <c r="I198" s="39">
        <v>0</v>
      </c>
      <c r="J198" s="39">
        <v>230</v>
      </c>
      <c r="K198" s="58">
        <v>223</v>
      </c>
      <c r="L198" s="66">
        <f>100*(J198*(G198+H198+I198)+J199*(G199+H199+I199))/(D198*1000)</f>
        <v>2.8995624999999996</v>
      </c>
      <c r="M198" s="62"/>
    </row>
    <row r="199" spans="1:13" ht="15" customHeight="1">
      <c r="A199" s="111"/>
      <c r="B199" s="25" t="s">
        <v>16</v>
      </c>
      <c r="C199" s="26"/>
      <c r="D199" s="26"/>
      <c r="E199" s="38" t="s">
        <v>15</v>
      </c>
      <c r="F199" s="38" t="s">
        <v>29</v>
      </c>
      <c r="G199" s="39">
        <v>1.7</v>
      </c>
      <c r="H199" s="39">
        <v>0.4</v>
      </c>
      <c r="I199" s="39">
        <v>4.6</v>
      </c>
      <c r="J199" s="39">
        <v>229</v>
      </c>
      <c r="K199" s="58">
        <v>220</v>
      </c>
      <c r="L199" s="66"/>
      <c r="M199" s="62"/>
    </row>
    <row r="200" spans="1:13" ht="15" customHeight="1">
      <c r="A200" s="29"/>
      <c r="B200" s="25" t="s">
        <v>170</v>
      </c>
      <c r="C200" s="26"/>
      <c r="D200" s="26">
        <v>250</v>
      </c>
      <c r="E200" s="38" t="s">
        <v>17</v>
      </c>
      <c r="F200" s="38" t="s">
        <v>15</v>
      </c>
      <c r="G200" s="39">
        <v>30.1</v>
      </c>
      <c r="H200" s="39">
        <v>10.5</v>
      </c>
      <c r="I200" s="39">
        <v>9.4</v>
      </c>
      <c r="J200" s="39">
        <v>230</v>
      </c>
      <c r="K200" s="58">
        <v>225</v>
      </c>
      <c r="L200" s="66">
        <f>100*(J200*(G200+H200+I200)+J201*(G201+H201+I201))/(D200*1000)</f>
        <v>6.1246</v>
      </c>
      <c r="M200" s="62"/>
    </row>
    <row r="201" spans="1:13" ht="15" customHeight="1">
      <c r="A201" s="29"/>
      <c r="B201" s="25" t="s">
        <v>16</v>
      </c>
      <c r="C201" s="26"/>
      <c r="D201" s="26"/>
      <c r="E201" s="38" t="s">
        <v>15</v>
      </c>
      <c r="F201" s="38" t="s">
        <v>29</v>
      </c>
      <c r="G201" s="39">
        <v>6</v>
      </c>
      <c r="H201" s="39">
        <v>4.7</v>
      </c>
      <c r="I201" s="39">
        <v>5.8</v>
      </c>
      <c r="J201" s="39">
        <v>231</v>
      </c>
      <c r="K201" s="58">
        <v>221</v>
      </c>
      <c r="L201" s="66"/>
      <c r="M201" s="62"/>
    </row>
    <row r="202" spans="1:13" ht="15" customHeight="1">
      <c r="A202" s="29"/>
      <c r="B202" s="25" t="s">
        <v>171</v>
      </c>
      <c r="C202" s="26"/>
      <c r="D202" s="26">
        <v>40</v>
      </c>
      <c r="E202" s="38" t="s">
        <v>15</v>
      </c>
      <c r="F202" s="38" t="s">
        <v>29</v>
      </c>
      <c r="G202" s="39">
        <v>6.7</v>
      </c>
      <c r="H202" s="39">
        <v>0</v>
      </c>
      <c r="I202" s="39">
        <v>9.4</v>
      </c>
      <c r="J202" s="39">
        <v>228</v>
      </c>
      <c r="K202" s="58">
        <v>224</v>
      </c>
      <c r="L202" s="66">
        <f>100*(J202*(G202+H202+I202)+J203*(G203+H203+I203))/(D202*1000)</f>
        <v>15.818000000000003</v>
      </c>
      <c r="M202" s="62"/>
    </row>
    <row r="203" spans="1:13" ht="15" customHeight="1">
      <c r="A203" s="113"/>
      <c r="B203" s="25" t="s">
        <v>16</v>
      </c>
      <c r="C203" s="26"/>
      <c r="D203" s="26"/>
      <c r="E203" s="38" t="s">
        <v>15</v>
      </c>
      <c r="F203" s="38" t="s">
        <v>29</v>
      </c>
      <c r="G203" s="39">
        <v>2.7</v>
      </c>
      <c r="H203" s="39">
        <v>3.3</v>
      </c>
      <c r="I203" s="39">
        <v>5.6</v>
      </c>
      <c r="J203" s="39">
        <v>229</v>
      </c>
      <c r="K203" s="58">
        <v>220</v>
      </c>
      <c r="L203" s="66"/>
      <c r="M203" s="62"/>
    </row>
    <row r="204" spans="1:13" s="48" customFormat="1" ht="15" customHeight="1">
      <c r="A204" s="113"/>
      <c r="B204" s="32" t="s">
        <v>64</v>
      </c>
      <c r="C204" s="20" t="s">
        <v>61</v>
      </c>
      <c r="D204" s="20"/>
      <c r="E204" s="46"/>
      <c r="F204" s="47"/>
      <c r="G204" s="28"/>
      <c r="H204" s="28"/>
      <c r="I204" s="28"/>
      <c r="J204" s="27"/>
      <c r="K204" s="57"/>
      <c r="L204" s="67"/>
      <c r="M204" s="63"/>
    </row>
    <row r="205" spans="1:13" ht="15" customHeight="1">
      <c r="A205" s="113"/>
      <c r="B205" s="25" t="s">
        <v>172</v>
      </c>
      <c r="C205" s="26"/>
      <c r="D205" s="26">
        <v>25</v>
      </c>
      <c r="E205" s="38" t="s">
        <v>17</v>
      </c>
      <c r="F205" s="38" t="s">
        <v>15</v>
      </c>
      <c r="G205" s="39">
        <v>0.2</v>
      </c>
      <c r="H205" s="39">
        <v>4.1</v>
      </c>
      <c r="I205" s="39">
        <v>2.2</v>
      </c>
      <c r="J205" s="39">
        <v>229</v>
      </c>
      <c r="K205" s="58">
        <v>222</v>
      </c>
      <c r="L205" s="66">
        <f>100*(J205*(G205+H205+I205))/(D205*1000)</f>
        <v>5.954</v>
      </c>
      <c r="M205" s="62"/>
    </row>
    <row r="206" spans="1:13" ht="15" customHeight="1">
      <c r="A206" s="49" t="s">
        <v>65</v>
      </c>
      <c r="B206" s="19" t="s">
        <v>66</v>
      </c>
      <c r="C206" s="20" t="s">
        <v>67</v>
      </c>
      <c r="D206" s="26"/>
      <c r="E206" s="30"/>
      <c r="F206" s="37"/>
      <c r="G206" s="28"/>
      <c r="H206" s="28"/>
      <c r="I206" s="28"/>
      <c r="J206" s="27"/>
      <c r="K206" s="57"/>
      <c r="L206" s="66"/>
      <c r="M206" s="62"/>
    </row>
    <row r="207" spans="1:13" ht="15" customHeight="1">
      <c r="A207" s="35"/>
      <c r="B207" s="25" t="s">
        <v>173</v>
      </c>
      <c r="C207" s="26"/>
      <c r="D207" s="26">
        <v>40</v>
      </c>
      <c r="E207" s="38" t="s">
        <v>15</v>
      </c>
      <c r="F207" s="38" t="s">
        <v>29</v>
      </c>
      <c r="G207" s="39">
        <v>15</v>
      </c>
      <c r="H207" s="39">
        <v>12.3</v>
      </c>
      <c r="I207" s="39">
        <v>6.7</v>
      </c>
      <c r="J207" s="39">
        <v>234</v>
      </c>
      <c r="K207" s="58">
        <v>220</v>
      </c>
      <c r="L207" s="66">
        <f>100*(J207*(G207+H207+I207))/(D207*1000)</f>
        <v>19.89</v>
      </c>
      <c r="M207" s="62"/>
    </row>
    <row r="208" spans="1:13" ht="15" customHeight="1">
      <c r="A208" s="18" t="s">
        <v>68</v>
      </c>
      <c r="B208" s="19" t="s">
        <v>69</v>
      </c>
      <c r="C208" s="20" t="s">
        <v>70</v>
      </c>
      <c r="D208" s="26"/>
      <c r="E208" s="30"/>
      <c r="F208" s="37"/>
      <c r="G208" s="28"/>
      <c r="H208" s="28"/>
      <c r="I208" s="28"/>
      <c r="J208" s="27"/>
      <c r="K208" s="57"/>
      <c r="L208" s="66"/>
      <c r="M208" s="62"/>
    </row>
    <row r="209" spans="1:13" ht="15" customHeight="1">
      <c r="A209" s="111"/>
      <c r="B209" s="25" t="s">
        <v>174</v>
      </c>
      <c r="C209" s="26"/>
      <c r="D209" s="26">
        <v>250</v>
      </c>
      <c r="E209" s="38" t="s">
        <v>17</v>
      </c>
      <c r="F209" s="38" t="s">
        <v>15</v>
      </c>
      <c r="G209" s="39">
        <v>5.9</v>
      </c>
      <c r="H209" s="39">
        <v>4.3</v>
      </c>
      <c r="I209" s="39">
        <v>5.3</v>
      </c>
      <c r="J209" s="39">
        <v>242</v>
      </c>
      <c r="K209" s="58">
        <v>237</v>
      </c>
      <c r="L209" s="66">
        <f>100*(J209*(G209+H209+I209)+J210*(G210+H210+I210))/(D209*1000)</f>
        <v>3.11392</v>
      </c>
      <c r="M209" s="62"/>
    </row>
    <row r="210" spans="1:13" ht="15" customHeight="1">
      <c r="A210" s="111"/>
      <c r="B210" s="25" t="s">
        <v>16</v>
      </c>
      <c r="C210" s="26"/>
      <c r="D210" s="26"/>
      <c r="E210" s="38" t="s">
        <v>17</v>
      </c>
      <c r="F210" s="38" t="s">
        <v>15</v>
      </c>
      <c r="G210" s="39">
        <v>6.3</v>
      </c>
      <c r="H210" s="39">
        <v>5.8</v>
      </c>
      <c r="I210" s="39">
        <v>4.5</v>
      </c>
      <c r="J210" s="39">
        <v>243</v>
      </c>
      <c r="K210" s="58">
        <v>229</v>
      </c>
      <c r="L210" s="66"/>
      <c r="M210" s="62"/>
    </row>
    <row r="211" spans="1:13" ht="15" customHeight="1">
      <c r="A211" s="111"/>
      <c r="B211" s="25" t="s">
        <v>175</v>
      </c>
      <c r="C211" s="26"/>
      <c r="D211" s="26">
        <v>250</v>
      </c>
      <c r="E211" s="38" t="s">
        <v>17</v>
      </c>
      <c r="F211" s="38" t="s">
        <v>15</v>
      </c>
      <c r="G211" s="39">
        <v>6.5</v>
      </c>
      <c r="H211" s="39">
        <v>9.2</v>
      </c>
      <c r="I211" s="39">
        <v>7.9</v>
      </c>
      <c r="J211" s="39">
        <v>243</v>
      </c>
      <c r="K211" s="58">
        <v>227</v>
      </c>
      <c r="L211" s="66">
        <f>100*(J211*(G211+H211+I211)+J212*(G212+H212+I212))/(D211*1000)</f>
        <v>3.07152</v>
      </c>
      <c r="M211" s="62"/>
    </row>
    <row r="212" spans="1:13" ht="15" customHeight="1">
      <c r="A212" s="111"/>
      <c r="B212" s="25" t="s">
        <v>16</v>
      </c>
      <c r="C212" s="26"/>
      <c r="D212" s="26"/>
      <c r="E212" s="38" t="s">
        <v>17</v>
      </c>
      <c r="F212" s="38" t="s">
        <v>15</v>
      </c>
      <c r="G212" s="39">
        <v>1.8</v>
      </c>
      <c r="H212" s="39">
        <v>3.3</v>
      </c>
      <c r="I212" s="39">
        <v>2.9</v>
      </c>
      <c r="J212" s="39">
        <v>243</v>
      </c>
      <c r="K212" s="58">
        <v>225</v>
      </c>
      <c r="L212" s="66"/>
      <c r="M212" s="62"/>
    </row>
    <row r="213" spans="1:13" ht="15" customHeight="1">
      <c r="A213" s="29"/>
      <c r="B213" s="25" t="s">
        <v>176</v>
      </c>
      <c r="C213" s="26"/>
      <c r="D213" s="26">
        <v>160</v>
      </c>
      <c r="E213" s="38" t="s">
        <v>17</v>
      </c>
      <c r="F213" s="38" t="s">
        <v>15</v>
      </c>
      <c r="G213" s="39">
        <v>6.9</v>
      </c>
      <c r="H213" s="39">
        <v>7.2</v>
      </c>
      <c r="I213" s="39">
        <v>8.1</v>
      </c>
      <c r="J213" s="39">
        <v>244</v>
      </c>
      <c r="K213" s="58">
        <v>223</v>
      </c>
      <c r="L213" s="66">
        <f>100*(J213*(G213+H213+I213)+J214*(G214+H214+I214)+J215*(G215+H215+I215))/(D213*1000)</f>
        <v>7.3820625</v>
      </c>
      <c r="M213" s="62"/>
    </row>
    <row r="214" spans="1:13" ht="15" customHeight="1">
      <c r="A214" s="29"/>
      <c r="B214" s="25" t="s">
        <v>16</v>
      </c>
      <c r="C214" s="26"/>
      <c r="D214" s="26"/>
      <c r="E214" s="38" t="s">
        <v>17</v>
      </c>
      <c r="F214" s="38" t="s">
        <v>15</v>
      </c>
      <c r="G214" s="39">
        <v>5.3</v>
      </c>
      <c r="H214" s="39">
        <v>3.3</v>
      </c>
      <c r="I214" s="39">
        <v>7.5</v>
      </c>
      <c r="J214" s="39">
        <v>245</v>
      </c>
      <c r="K214" s="58">
        <v>227</v>
      </c>
      <c r="L214" s="66"/>
      <c r="M214" s="62"/>
    </row>
    <row r="215" spans="1:13" ht="15" customHeight="1">
      <c r="A215" s="29"/>
      <c r="B215" s="25" t="s">
        <v>19</v>
      </c>
      <c r="C215" s="26"/>
      <c r="D215" s="26"/>
      <c r="E215" s="38" t="s">
        <v>17</v>
      </c>
      <c r="F215" s="38" t="s">
        <v>15</v>
      </c>
      <c r="G215" s="39">
        <v>4.3</v>
      </c>
      <c r="H215" s="39">
        <v>1.9</v>
      </c>
      <c r="I215" s="39">
        <v>3.8</v>
      </c>
      <c r="J215" s="39">
        <v>245</v>
      </c>
      <c r="K215" s="58">
        <v>228</v>
      </c>
      <c r="L215" s="66"/>
      <c r="M215" s="62"/>
    </row>
    <row r="216" spans="1:13" ht="15" customHeight="1">
      <c r="A216" s="29"/>
      <c r="B216" s="25" t="s">
        <v>177</v>
      </c>
      <c r="C216" s="26"/>
      <c r="D216" s="26">
        <v>160</v>
      </c>
      <c r="E216" s="38" t="s">
        <v>17</v>
      </c>
      <c r="F216" s="38" t="s">
        <v>15</v>
      </c>
      <c r="G216" s="39">
        <v>7.2</v>
      </c>
      <c r="H216" s="39">
        <v>6.1</v>
      </c>
      <c r="I216" s="39">
        <v>1.5</v>
      </c>
      <c r="J216" s="39">
        <v>242</v>
      </c>
      <c r="K216" s="58">
        <v>231</v>
      </c>
      <c r="L216" s="66">
        <f>100*(J216*(G216+H216+I216)+J217*(G217+H217+I217))/(D216*1000)</f>
        <v>5.0178125</v>
      </c>
      <c r="M216" s="62"/>
    </row>
    <row r="217" spans="1:13" ht="15" customHeight="1">
      <c r="A217" s="29"/>
      <c r="B217" s="25" t="s">
        <v>16</v>
      </c>
      <c r="C217" s="26"/>
      <c r="D217" s="26"/>
      <c r="E217" s="38" t="s">
        <v>17</v>
      </c>
      <c r="F217" s="38" t="s">
        <v>15</v>
      </c>
      <c r="G217" s="39">
        <v>3.8</v>
      </c>
      <c r="H217" s="39">
        <v>7.9</v>
      </c>
      <c r="I217" s="39">
        <v>6.6</v>
      </c>
      <c r="J217" s="39">
        <v>243</v>
      </c>
      <c r="K217" s="58">
        <v>230</v>
      </c>
      <c r="L217" s="66"/>
      <c r="M217" s="62"/>
    </row>
    <row r="218" spans="1:13" ht="15" customHeight="1">
      <c r="A218" s="29"/>
      <c r="B218" s="25" t="s">
        <v>178</v>
      </c>
      <c r="C218" s="26"/>
      <c r="D218" s="26">
        <v>250</v>
      </c>
      <c r="E218" s="38" t="s">
        <v>17</v>
      </c>
      <c r="F218" s="38" t="s">
        <v>15</v>
      </c>
      <c r="G218" s="39">
        <v>2</v>
      </c>
      <c r="H218" s="39">
        <v>6.9</v>
      </c>
      <c r="I218" s="39">
        <v>2.8</v>
      </c>
      <c r="J218" s="39">
        <v>241</v>
      </c>
      <c r="K218" s="58">
        <v>230</v>
      </c>
      <c r="L218" s="66">
        <f>100*(J218*(G218+H218+I218)+J219*(G219+H219+I219))/(D218*1000)</f>
        <v>2.57388</v>
      </c>
      <c r="M218" s="62"/>
    </row>
    <row r="219" spans="1:13" ht="15" customHeight="1">
      <c r="A219" s="29"/>
      <c r="B219" s="25" t="s">
        <v>16</v>
      </c>
      <c r="C219" s="26"/>
      <c r="D219" s="26"/>
      <c r="E219" s="38" t="s">
        <v>17</v>
      </c>
      <c r="F219" s="38" t="s">
        <v>15</v>
      </c>
      <c r="G219" s="39">
        <v>5.3</v>
      </c>
      <c r="H219" s="39">
        <v>6.8</v>
      </c>
      <c r="I219" s="39">
        <v>2.9</v>
      </c>
      <c r="J219" s="39">
        <v>241</v>
      </c>
      <c r="K219" s="58">
        <v>228</v>
      </c>
      <c r="L219" s="66"/>
      <c r="M219" s="62"/>
    </row>
    <row r="220" spans="1:13" ht="15" customHeight="1">
      <c r="A220" s="29"/>
      <c r="B220" s="32" t="s">
        <v>71</v>
      </c>
      <c r="C220" s="20" t="s">
        <v>70</v>
      </c>
      <c r="D220" s="26"/>
      <c r="E220" s="30"/>
      <c r="F220" s="37"/>
      <c r="G220" s="28"/>
      <c r="H220" s="28"/>
      <c r="I220" s="28"/>
      <c r="J220" s="27"/>
      <c r="K220" s="57"/>
      <c r="L220" s="66"/>
      <c r="M220" s="62"/>
    </row>
    <row r="221" spans="1:13" ht="15" customHeight="1">
      <c r="A221" s="29"/>
      <c r="B221" s="25" t="s">
        <v>179</v>
      </c>
      <c r="C221" s="26"/>
      <c r="D221" s="26">
        <v>100</v>
      </c>
      <c r="E221" s="38" t="s">
        <v>17</v>
      </c>
      <c r="F221" s="38" t="s">
        <v>15</v>
      </c>
      <c r="G221" s="39">
        <v>28.3</v>
      </c>
      <c r="H221" s="39">
        <v>26.2</v>
      </c>
      <c r="I221" s="39">
        <v>25.6</v>
      </c>
      <c r="J221" s="39">
        <v>241</v>
      </c>
      <c r="K221" s="58">
        <v>229</v>
      </c>
      <c r="L221" s="66">
        <f>100*(J221*(G221+H221+I221))/(D221*1000)</f>
        <v>19.3041</v>
      </c>
      <c r="M221" s="62"/>
    </row>
    <row r="222" spans="1:13" ht="15" customHeight="1">
      <c r="A222" s="29"/>
      <c r="B222" s="32" t="s">
        <v>72</v>
      </c>
      <c r="C222" s="20" t="s">
        <v>70</v>
      </c>
      <c r="D222" s="26"/>
      <c r="E222" s="30"/>
      <c r="F222" s="37"/>
      <c r="G222" s="28"/>
      <c r="H222" s="28"/>
      <c r="I222" s="28"/>
      <c r="J222" s="27"/>
      <c r="K222" s="57"/>
      <c r="L222" s="66"/>
      <c r="M222" s="62"/>
    </row>
    <row r="223" spans="1:13" ht="15" customHeight="1">
      <c r="A223" s="29"/>
      <c r="B223" s="25" t="s">
        <v>180</v>
      </c>
      <c r="C223" s="26"/>
      <c r="D223" s="26">
        <v>100</v>
      </c>
      <c r="E223" s="38" t="s">
        <v>15</v>
      </c>
      <c r="F223" s="38" t="s">
        <v>15</v>
      </c>
      <c r="G223" s="39">
        <v>41.1</v>
      </c>
      <c r="H223" s="39">
        <v>43.5</v>
      </c>
      <c r="I223" s="39">
        <v>45.6</v>
      </c>
      <c r="J223" s="39">
        <v>245</v>
      </c>
      <c r="K223" s="58">
        <v>231</v>
      </c>
      <c r="L223" s="66">
        <f>100*(J223*(G223+H223+I223)+J224*(G224+H224+I224))/(D223*1000)</f>
        <v>31.972199999999994</v>
      </c>
      <c r="M223" s="62"/>
    </row>
    <row r="224" spans="1:13" ht="15" customHeight="1">
      <c r="A224" s="29"/>
      <c r="B224" s="25" t="s">
        <v>16</v>
      </c>
      <c r="C224" s="26"/>
      <c r="D224" s="26"/>
      <c r="E224" s="39" t="s">
        <v>28</v>
      </c>
      <c r="F224" s="39" t="s">
        <v>28</v>
      </c>
      <c r="G224" s="39">
        <v>0</v>
      </c>
      <c r="H224" s="39">
        <v>0</v>
      </c>
      <c r="I224" s="39">
        <v>0.3</v>
      </c>
      <c r="J224" s="39">
        <v>244</v>
      </c>
      <c r="K224" s="58">
        <v>229</v>
      </c>
      <c r="L224" s="66"/>
      <c r="M224" s="62"/>
    </row>
    <row r="225" spans="1:13" ht="15" customHeight="1">
      <c r="A225" s="113"/>
      <c r="B225" s="25" t="s">
        <v>181</v>
      </c>
      <c r="C225" s="26"/>
      <c r="D225" s="26">
        <v>400</v>
      </c>
      <c r="E225" s="38" t="s">
        <v>17</v>
      </c>
      <c r="F225" s="38" t="s">
        <v>15</v>
      </c>
      <c r="G225" s="39">
        <v>18.9</v>
      </c>
      <c r="H225" s="39">
        <v>0.2</v>
      </c>
      <c r="I225" s="39">
        <v>0.9</v>
      </c>
      <c r="J225" s="39">
        <v>240</v>
      </c>
      <c r="K225" s="58">
        <v>225</v>
      </c>
      <c r="L225" s="66">
        <f>100*(J225*(G225+H225+I225))/(D225*1000)</f>
        <v>1.1999999999999997</v>
      </c>
      <c r="M225" s="62"/>
    </row>
    <row r="226" spans="1:13" ht="15" customHeight="1">
      <c r="A226" s="113"/>
      <c r="B226" s="32" t="s">
        <v>73</v>
      </c>
      <c r="C226" s="20" t="s">
        <v>70</v>
      </c>
      <c r="D226" s="26"/>
      <c r="E226" s="30"/>
      <c r="F226" s="37"/>
      <c r="G226" s="28"/>
      <c r="H226" s="28"/>
      <c r="I226" s="28"/>
      <c r="J226" s="27"/>
      <c r="K226" s="57"/>
      <c r="L226" s="66"/>
      <c r="M226" s="62"/>
    </row>
    <row r="227" spans="1:13" ht="15" customHeight="1">
      <c r="A227" s="113"/>
      <c r="B227" s="25" t="s">
        <v>182</v>
      </c>
      <c r="C227" s="26"/>
      <c r="D227" s="26">
        <v>250</v>
      </c>
      <c r="E227" s="38" t="s">
        <v>17</v>
      </c>
      <c r="F227" s="38" t="s">
        <v>15</v>
      </c>
      <c r="G227" s="39">
        <v>14.3</v>
      </c>
      <c r="H227" s="39">
        <v>12</v>
      </c>
      <c r="I227" s="39">
        <v>11.9</v>
      </c>
      <c r="J227" s="39">
        <v>237</v>
      </c>
      <c r="K227" s="58">
        <v>220</v>
      </c>
      <c r="L227" s="66">
        <f>100*(J227*(G227+H227+I227)+J228*(G228+H228+I228))/(D227*1000)</f>
        <v>6.253360000000001</v>
      </c>
      <c r="M227" s="62"/>
    </row>
    <row r="228" spans="1:13" ht="15" customHeight="1">
      <c r="A228" s="113"/>
      <c r="B228" s="25" t="s">
        <v>16</v>
      </c>
      <c r="C228" s="26"/>
      <c r="D228" s="26"/>
      <c r="E228" s="38" t="s">
        <v>17</v>
      </c>
      <c r="F228" s="38" t="s">
        <v>15</v>
      </c>
      <c r="G228" s="39">
        <v>13.4</v>
      </c>
      <c r="H228" s="39">
        <v>12.4</v>
      </c>
      <c r="I228" s="39">
        <v>2.2</v>
      </c>
      <c r="J228" s="39">
        <v>235</v>
      </c>
      <c r="K228" s="58">
        <v>220</v>
      </c>
      <c r="L228" s="66"/>
      <c r="M228" s="62"/>
    </row>
    <row r="229" spans="1:13" ht="15" customHeight="1">
      <c r="A229" s="36" t="s">
        <v>74</v>
      </c>
      <c r="B229" s="19" t="s">
        <v>75</v>
      </c>
      <c r="C229" s="20" t="s">
        <v>76</v>
      </c>
      <c r="D229" s="26"/>
      <c r="E229" s="30"/>
      <c r="F229" s="37"/>
      <c r="G229" s="28"/>
      <c r="H229" s="28"/>
      <c r="I229" s="28"/>
      <c r="J229" s="27"/>
      <c r="K229" s="57"/>
      <c r="L229" s="66"/>
      <c r="M229" s="62"/>
    </row>
    <row r="230" spans="1:13" ht="15" customHeight="1">
      <c r="A230" s="111"/>
      <c r="B230" s="25" t="s">
        <v>183</v>
      </c>
      <c r="C230" s="26"/>
      <c r="D230" s="26">
        <v>100</v>
      </c>
      <c r="E230" s="38" t="s">
        <v>15</v>
      </c>
      <c r="F230" s="38" t="s">
        <v>15</v>
      </c>
      <c r="G230" s="39">
        <v>24.5</v>
      </c>
      <c r="H230" s="39">
        <v>22.3</v>
      </c>
      <c r="I230" s="39">
        <v>16.7</v>
      </c>
      <c r="J230" s="39">
        <v>244</v>
      </c>
      <c r="K230" s="58">
        <v>230</v>
      </c>
      <c r="L230" s="66">
        <f>100*(J230*(G230+H230+I230)+J231*(G231+H231+I231))/(D230*1000)</f>
        <v>17.43</v>
      </c>
      <c r="M230" s="62"/>
    </row>
    <row r="231" spans="1:13" ht="15" customHeight="1">
      <c r="A231" s="111"/>
      <c r="B231" s="25" t="s">
        <v>16</v>
      </c>
      <c r="C231" s="26"/>
      <c r="D231" s="26"/>
      <c r="E231" s="38" t="s">
        <v>15</v>
      </c>
      <c r="F231" s="38" t="s">
        <v>15</v>
      </c>
      <c r="G231" s="39">
        <v>2.5</v>
      </c>
      <c r="H231" s="39">
        <v>3.4</v>
      </c>
      <c r="I231" s="39">
        <v>2.1</v>
      </c>
      <c r="J231" s="39">
        <v>242</v>
      </c>
      <c r="K231" s="58">
        <v>235</v>
      </c>
      <c r="L231" s="66"/>
      <c r="M231" s="62"/>
    </row>
    <row r="232" spans="1:13" ht="15" customHeight="1">
      <c r="A232" s="29"/>
      <c r="B232" s="25" t="s">
        <v>184</v>
      </c>
      <c r="C232" s="26"/>
      <c r="D232" s="26">
        <v>100</v>
      </c>
      <c r="E232" s="38" t="s">
        <v>15</v>
      </c>
      <c r="F232" s="38" t="s">
        <v>15</v>
      </c>
      <c r="G232" s="39">
        <v>3.7</v>
      </c>
      <c r="H232" s="39">
        <v>11</v>
      </c>
      <c r="I232" s="39">
        <v>4.8</v>
      </c>
      <c r="J232" s="39">
        <v>242</v>
      </c>
      <c r="K232" s="58">
        <v>235</v>
      </c>
      <c r="L232" s="66">
        <f>100*(J232*(G232+H232+I232)+J233*(G233+H233+I233)+J234*(G234+H234+I234))/(D232*1000)</f>
        <v>12.3978</v>
      </c>
      <c r="M232" s="62"/>
    </row>
    <row r="233" spans="1:13" ht="15" customHeight="1">
      <c r="A233" s="29"/>
      <c r="B233" s="25" t="s">
        <v>16</v>
      </c>
      <c r="C233" s="26"/>
      <c r="D233" s="26"/>
      <c r="E233" s="38" t="s">
        <v>15</v>
      </c>
      <c r="F233" s="38" t="s">
        <v>15</v>
      </c>
      <c r="G233" s="39">
        <v>2.3</v>
      </c>
      <c r="H233" s="39">
        <v>8.6</v>
      </c>
      <c r="I233" s="39">
        <v>6.7</v>
      </c>
      <c r="J233" s="39">
        <v>243</v>
      </c>
      <c r="K233" s="58">
        <v>237</v>
      </c>
      <c r="L233" s="66"/>
      <c r="M233" s="62"/>
    </row>
    <row r="234" spans="1:13" ht="15" customHeight="1">
      <c r="A234" s="29"/>
      <c r="B234" s="25" t="s">
        <v>19</v>
      </c>
      <c r="C234" s="26"/>
      <c r="D234" s="26"/>
      <c r="E234" s="38" t="s">
        <v>15</v>
      </c>
      <c r="F234" s="38" t="s">
        <v>15</v>
      </c>
      <c r="G234" s="39">
        <v>10.5</v>
      </c>
      <c r="H234" s="39">
        <v>2.2</v>
      </c>
      <c r="I234" s="39">
        <v>1.3</v>
      </c>
      <c r="J234" s="39">
        <v>243</v>
      </c>
      <c r="K234" s="58">
        <v>238</v>
      </c>
      <c r="L234" s="66"/>
      <c r="M234" s="62"/>
    </row>
    <row r="235" spans="1:13" ht="15" customHeight="1">
      <c r="A235" s="29"/>
      <c r="B235" s="25" t="s">
        <v>185</v>
      </c>
      <c r="C235" s="26"/>
      <c r="D235" s="26">
        <v>63</v>
      </c>
      <c r="E235" s="38" t="s">
        <v>15</v>
      </c>
      <c r="F235" s="38" t="s">
        <v>15</v>
      </c>
      <c r="G235" s="39">
        <v>4.9</v>
      </c>
      <c r="H235" s="39">
        <v>2.8</v>
      </c>
      <c r="I235" s="39">
        <v>6.4</v>
      </c>
      <c r="J235" s="39">
        <v>240</v>
      </c>
      <c r="K235" s="58">
        <v>239</v>
      </c>
      <c r="L235" s="66">
        <f>100*(J235*(G235+H235+I235))/(D235*1000)</f>
        <v>5.371428571428573</v>
      </c>
      <c r="M235" s="62"/>
    </row>
    <row r="236" spans="1:13" ht="15" customHeight="1">
      <c r="A236" s="29"/>
      <c r="B236" s="32" t="s">
        <v>77</v>
      </c>
      <c r="C236" s="20" t="s">
        <v>76</v>
      </c>
      <c r="D236" s="26"/>
      <c r="E236" s="30"/>
      <c r="F236" s="37"/>
      <c r="G236" s="28"/>
      <c r="H236" s="28"/>
      <c r="I236" s="28"/>
      <c r="J236" s="27"/>
      <c r="K236" s="57"/>
      <c r="L236" s="66"/>
      <c r="M236" s="62"/>
    </row>
    <row r="237" spans="1:13" ht="15" customHeight="1">
      <c r="A237" s="35"/>
      <c r="B237" s="25" t="s">
        <v>186</v>
      </c>
      <c r="C237" s="26"/>
      <c r="D237" s="26">
        <v>400</v>
      </c>
      <c r="E237" s="38" t="s">
        <v>17</v>
      </c>
      <c r="F237" s="38" t="s">
        <v>17</v>
      </c>
      <c r="G237" s="39">
        <v>1.5</v>
      </c>
      <c r="H237" s="39">
        <v>1.2</v>
      </c>
      <c r="I237" s="39">
        <v>1.1</v>
      </c>
      <c r="J237" s="39">
        <v>235</v>
      </c>
      <c r="K237" s="58">
        <v>221</v>
      </c>
      <c r="L237" s="66">
        <f>100*(J237*(G237+H237+I237))/(D237*1000)</f>
        <v>0.22325000000000003</v>
      </c>
      <c r="M237" s="62"/>
    </row>
    <row r="238" spans="1:13" ht="15" customHeight="1">
      <c r="A238" s="36" t="s">
        <v>78</v>
      </c>
      <c r="B238" s="50" t="s">
        <v>79</v>
      </c>
      <c r="C238" s="20" t="s">
        <v>80</v>
      </c>
      <c r="D238" s="26"/>
      <c r="E238" s="30"/>
      <c r="F238" s="37"/>
      <c r="G238" s="28"/>
      <c r="H238" s="28"/>
      <c r="I238" s="28"/>
      <c r="J238" s="27"/>
      <c r="K238" s="57"/>
      <c r="L238" s="66"/>
      <c r="M238" s="62"/>
    </row>
    <row r="239" spans="1:13" ht="15" customHeight="1">
      <c r="A239" s="111"/>
      <c r="B239" s="25" t="s">
        <v>187</v>
      </c>
      <c r="C239" s="26"/>
      <c r="D239" s="26">
        <v>100</v>
      </c>
      <c r="E239" s="38" t="s">
        <v>29</v>
      </c>
      <c r="F239" s="38" t="s">
        <v>29</v>
      </c>
      <c r="G239" s="39">
        <v>2.1</v>
      </c>
      <c r="H239" s="39">
        <v>9.8</v>
      </c>
      <c r="I239" s="39">
        <v>5.2</v>
      </c>
      <c r="J239" s="39">
        <v>234</v>
      </c>
      <c r="K239" s="58">
        <v>227</v>
      </c>
      <c r="L239" s="66">
        <f>100*(J239*(G239+H239+I239)+J240*(G240+H240+I240))/(D239*1000)</f>
        <v>5.151400000000001</v>
      </c>
      <c r="M239" s="62"/>
    </row>
    <row r="240" spans="1:13" ht="15" customHeight="1">
      <c r="A240" s="111"/>
      <c r="B240" s="25" t="s">
        <v>16</v>
      </c>
      <c r="C240" s="26"/>
      <c r="D240" s="26"/>
      <c r="E240" s="38" t="s">
        <v>15</v>
      </c>
      <c r="F240" s="38" t="s">
        <v>15</v>
      </c>
      <c r="G240" s="39">
        <v>3</v>
      </c>
      <c r="H240" s="39">
        <v>2</v>
      </c>
      <c r="I240" s="39">
        <v>0</v>
      </c>
      <c r="J240" s="39">
        <v>230</v>
      </c>
      <c r="K240" s="58">
        <v>220</v>
      </c>
      <c r="L240" s="66"/>
      <c r="M240" s="62"/>
    </row>
    <row r="241" spans="1:13" ht="15" customHeight="1">
      <c r="A241" s="29"/>
      <c r="B241" s="25" t="s">
        <v>188</v>
      </c>
      <c r="C241" s="26"/>
      <c r="D241" s="26">
        <v>160</v>
      </c>
      <c r="E241" s="38" t="s">
        <v>15</v>
      </c>
      <c r="F241" s="38" t="s">
        <v>15</v>
      </c>
      <c r="G241" s="39">
        <v>6.8</v>
      </c>
      <c r="H241" s="39">
        <v>3.6</v>
      </c>
      <c r="I241" s="39">
        <v>14</v>
      </c>
      <c r="J241" s="39">
        <v>241</v>
      </c>
      <c r="K241" s="58">
        <v>232</v>
      </c>
      <c r="L241" s="66">
        <f>100*(J241*(G241+H241+I241)+J242*(G242+H242+I242))/(D241*1000)</f>
        <v>11.220250000000002</v>
      </c>
      <c r="M241" s="62"/>
    </row>
    <row r="242" spans="1:13" ht="15" customHeight="1">
      <c r="A242" s="29"/>
      <c r="B242" s="25" t="s">
        <v>16</v>
      </c>
      <c r="C242" s="26"/>
      <c r="D242" s="26"/>
      <c r="E242" s="38" t="s">
        <v>15</v>
      </c>
      <c r="F242" s="38" t="s">
        <v>15</v>
      </c>
      <c r="G242" s="39">
        <v>29.7</v>
      </c>
      <c r="H242" s="39">
        <v>19.8</v>
      </c>
      <c r="I242" s="39">
        <v>0.8</v>
      </c>
      <c r="J242" s="39">
        <v>240</v>
      </c>
      <c r="K242" s="58">
        <v>227</v>
      </c>
      <c r="L242" s="66"/>
      <c r="M242" s="62"/>
    </row>
    <row r="243" spans="1:13" ht="15" customHeight="1">
      <c r="A243" s="29"/>
      <c r="B243" s="25" t="s">
        <v>189</v>
      </c>
      <c r="C243" s="26"/>
      <c r="D243" s="26">
        <v>100</v>
      </c>
      <c r="E243" s="38" t="s">
        <v>15</v>
      </c>
      <c r="F243" s="38" t="s">
        <v>15</v>
      </c>
      <c r="G243" s="39">
        <v>19</v>
      </c>
      <c r="H243" s="39">
        <v>14</v>
      </c>
      <c r="I243" s="39">
        <v>18.4</v>
      </c>
      <c r="J243" s="39">
        <v>231</v>
      </c>
      <c r="K243" s="58">
        <v>224</v>
      </c>
      <c r="L243" s="66">
        <f>100*(J243*(G243+H243+I243)+J244*(G244+H244+I244))/(D243*1000)</f>
        <v>15.1164</v>
      </c>
      <c r="M243" s="62"/>
    </row>
    <row r="244" spans="1:13" ht="15" customHeight="1">
      <c r="A244" s="29"/>
      <c r="B244" s="25" t="s">
        <v>16</v>
      </c>
      <c r="C244" s="26"/>
      <c r="D244" s="26"/>
      <c r="E244" s="38" t="s">
        <v>15</v>
      </c>
      <c r="F244" s="38" t="s">
        <v>15</v>
      </c>
      <c r="G244" s="39">
        <v>2.2</v>
      </c>
      <c r="H244" s="39">
        <v>2.3</v>
      </c>
      <c r="I244" s="39">
        <v>9.6</v>
      </c>
      <c r="J244" s="39">
        <v>230</v>
      </c>
      <c r="K244" s="58">
        <v>227</v>
      </c>
      <c r="L244" s="66"/>
      <c r="M244" s="62"/>
    </row>
    <row r="245" spans="1:13" ht="15" customHeight="1">
      <c r="A245" s="29"/>
      <c r="B245" s="25" t="s">
        <v>190</v>
      </c>
      <c r="C245" s="26"/>
      <c r="D245" s="26">
        <v>250</v>
      </c>
      <c r="E245" s="38" t="s">
        <v>29</v>
      </c>
      <c r="F245" s="38" t="s">
        <v>29</v>
      </c>
      <c r="G245" s="39">
        <v>0.9</v>
      </c>
      <c r="H245" s="39">
        <v>26.1</v>
      </c>
      <c r="I245" s="39">
        <v>28.2</v>
      </c>
      <c r="J245" s="39">
        <v>229</v>
      </c>
      <c r="K245" s="58">
        <v>221</v>
      </c>
      <c r="L245" s="66">
        <f>100*(J245*(G245+H245+I245)+J246*(G246+H246+I246))/(D245*1000)</f>
        <v>9.981120000000002</v>
      </c>
      <c r="M245" s="62"/>
    </row>
    <row r="246" spans="1:13" ht="15" customHeight="1">
      <c r="A246" s="29"/>
      <c r="B246" s="25" t="s">
        <v>16</v>
      </c>
      <c r="C246" s="26"/>
      <c r="D246" s="26"/>
      <c r="E246" s="38" t="s">
        <v>15</v>
      </c>
      <c r="F246" s="38" t="s">
        <v>15</v>
      </c>
      <c r="G246" s="39">
        <v>12.1</v>
      </c>
      <c r="H246" s="39">
        <v>19.6</v>
      </c>
      <c r="I246" s="39">
        <v>22.3</v>
      </c>
      <c r="J246" s="39">
        <v>228</v>
      </c>
      <c r="K246" s="58">
        <v>222</v>
      </c>
      <c r="L246" s="66"/>
      <c r="M246" s="62"/>
    </row>
    <row r="247" spans="1:13" ht="15" customHeight="1">
      <c r="A247" s="29"/>
      <c r="B247" s="25" t="s">
        <v>191</v>
      </c>
      <c r="C247" s="26"/>
      <c r="D247" s="26">
        <v>160</v>
      </c>
      <c r="E247" s="38" t="s">
        <v>15</v>
      </c>
      <c r="F247" s="38" t="s">
        <v>15</v>
      </c>
      <c r="G247" s="39">
        <v>8.7</v>
      </c>
      <c r="H247" s="39">
        <v>20.3</v>
      </c>
      <c r="I247" s="39">
        <v>0.7</v>
      </c>
      <c r="J247" s="39">
        <v>235</v>
      </c>
      <c r="K247" s="58">
        <v>225</v>
      </c>
      <c r="L247" s="66">
        <f>100*(J247*(G247+H247+I247)+J248*(G248+H248+I248))/(D247*1000)</f>
        <v>7.99125</v>
      </c>
      <c r="M247" s="62"/>
    </row>
    <row r="248" spans="1:13" ht="15" customHeight="1">
      <c r="A248" s="29"/>
      <c r="B248" s="25" t="s">
        <v>16</v>
      </c>
      <c r="C248" s="26"/>
      <c r="D248" s="26"/>
      <c r="E248" s="38" t="s">
        <v>15</v>
      </c>
      <c r="F248" s="38" t="s">
        <v>15</v>
      </c>
      <c r="G248" s="39">
        <v>10</v>
      </c>
      <c r="H248" s="39">
        <v>14.5</v>
      </c>
      <c r="I248" s="39">
        <v>0</v>
      </c>
      <c r="J248" s="39">
        <v>237</v>
      </c>
      <c r="K248" s="58">
        <v>224</v>
      </c>
      <c r="L248" s="66"/>
      <c r="M248" s="62"/>
    </row>
    <row r="249" spans="1:13" ht="15" customHeight="1">
      <c r="A249" s="29"/>
      <c r="B249" s="25" t="s">
        <v>192</v>
      </c>
      <c r="C249" s="26"/>
      <c r="D249" s="26">
        <v>100</v>
      </c>
      <c r="E249" s="38" t="s">
        <v>15</v>
      </c>
      <c r="F249" s="38" t="s">
        <v>15</v>
      </c>
      <c r="G249" s="39">
        <v>60.5</v>
      </c>
      <c r="H249" s="39">
        <v>49.2</v>
      </c>
      <c r="I249" s="39">
        <v>58.9</v>
      </c>
      <c r="J249" s="39">
        <v>235</v>
      </c>
      <c r="K249" s="58">
        <v>225</v>
      </c>
      <c r="L249" s="66">
        <f>100*(J249*(G249+H249+I249)+J250*(G250+H250+I250)+J251*(G251+H251+I251))/(D249*1000)</f>
        <v>46.3755</v>
      </c>
      <c r="M249" s="62"/>
    </row>
    <row r="250" spans="1:13" ht="15" customHeight="1">
      <c r="A250" s="29"/>
      <c r="B250" s="25" t="s">
        <v>16</v>
      </c>
      <c r="C250" s="26"/>
      <c r="D250" s="26"/>
      <c r="E250" s="38" t="s">
        <v>15</v>
      </c>
      <c r="F250" s="38" t="s">
        <v>15</v>
      </c>
      <c r="G250" s="39">
        <v>1.6</v>
      </c>
      <c r="H250" s="39">
        <v>20.7</v>
      </c>
      <c r="I250" s="39">
        <v>0.2</v>
      </c>
      <c r="J250" s="39">
        <v>237</v>
      </c>
      <c r="K250" s="58">
        <v>224</v>
      </c>
      <c r="L250" s="66"/>
      <c r="M250" s="62"/>
    </row>
    <row r="251" spans="1:13" ht="15" customHeight="1">
      <c r="A251" s="29"/>
      <c r="B251" s="25" t="s">
        <v>19</v>
      </c>
      <c r="C251" s="26"/>
      <c r="D251" s="26"/>
      <c r="E251" s="38" t="s">
        <v>15</v>
      </c>
      <c r="F251" s="38" t="s">
        <v>15</v>
      </c>
      <c r="G251" s="39">
        <v>0.7</v>
      </c>
      <c r="H251" s="39">
        <v>4.2</v>
      </c>
      <c r="I251" s="39">
        <v>1.1</v>
      </c>
      <c r="J251" s="39">
        <v>237</v>
      </c>
      <c r="K251" s="58">
        <v>224</v>
      </c>
      <c r="L251" s="66"/>
      <c r="M251" s="62"/>
    </row>
    <row r="252" spans="1:13" ht="15" customHeight="1">
      <c r="A252" s="29"/>
      <c r="B252" s="25" t="s">
        <v>193</v>
      </c>
      <c r="C252" s="26"/>
      <c r="D252" s="26">
        <v>100</v>
      </c>
      <c r="E252" s="38" t="s">
        <v>17</v>
      </c>
      <c r="F252" s="38" t="s">
        <v>15</v>
      </c>
      <c r="G252" s="39">
        <v>11.7</v>
      </c>
      <c r="H252" s="39">
        <v>11</v>
      </c>
      <c r="I252" s="39">
        <v>23.5</v>
      </c>
      <c r="J252" s="39">
        <v>245</v>
      </c>
      <c r="K252" s="58">
        <v>234</v>
      </c>
      <c r="L252" s="66">
        <f>100*(J252*(G252+H252+I252))/(D252*1000)</f>
        <v>11.319</v>
      </c>
      <c r="M252" s="62"/>
    </row>
    <row r="253" spans="1:13" ht="15" customHeight="1">
      <c r="A253" s="29"/>
      <c r="B253" s="25" t="s">
        <v>194</v>
      </c>
      <c r="C253" s="26"/>
      <c r="D253" s="26">
        <v>160</v>
      </c>
      <c r="E253" s="38" t="s">
        <v>17</v>
      </c>
      <c r="F253" s="38" t="s">
        <v>15</v>
      </c>
      <c r="G253" s="39">
        <v>31.3</v>
      </c>
      <c r="H253" s="39">
        <v>27.7</v>
      </c>
      <c r="I253" s="39">
        <v>27.6</v>
      </c>
      <c r="J253" s="39">
        <v>245</v>
      </c>
      <c r="K253" s="58">
        <v>227</v>
      </c>
      <c r="L253" s="66">
        <f>100*(J253*(G253+H253+I253)+J254*(G254+H254+I254))/(D253*1000)</f>
        <v>19.818125</v>
      </c>
      <c r="M253" s="62"/>
    </row>
    <row r="254" spans="1:13" ht="15" customHeight="1">
      <c r="A254" s="29"/>
      <c r="B254" s="25" t="s">
        <v>16</v>
      </c>
      <c r="C254" s="26"/>
      <c r="D254" s="26"/>
      <c r="E254" s="38" t="s">
        <v>15</v>
      </c>
      <c r="F254" s="38" t="s">
        <v>15</v>
      </c>
      <c r="G254" s="39">
        <v>13.2</v>
      </c>
      <c r="H254" s="39">
        <v>22.4</v>
      </c>
      <c r="I254" s="39">
        <v>7.4</v>
      </c>
      <c r="J254" s="39">
        <v>244</v>
      </c>
      <c r="K254" s="58">
        <v>226</v>
      </c>
      <c r="L254" s="66"/>
      <c r="M254" s="62"/>
    </row>
    <row r="255" spans="1:13" ht="15" customHeight="1">
      <c r="A255" s="29"/>
      <c r="B255" s="32" t="s">
        <v>81</v>
      </c>
      <c r="C255" s="20" t="s">
        <v>80</v>
      </c>
      <c r="D255" s="26"/>
      <c r="E255" s="30"/>
      <c r="F255" s="37"/>
      <c r="G255" s="28"/>
      <c r="H255" s="28"/>
      <c r="I255" s="28"/>
      <c r="J255" s="27"/>
      <c r="K255" s="57"/>
      <c r="L255" s="66"/>
      <c r="M255" s="62"/>
    </row>
    <row r="256" spans="1:13" ht="15" customHeight="1">
      <c r="A256" s="29"/>
      <c r="B256" s="25" t="s">
        <v>195</v>
      </c>
      <c r="C256" s="26"/>
      <c r="D256" s="26">
        <v>400</v>
      </c>
      <c r="E256" s="38" t="s">
        <v>17</v>
      </c>
      <c r="F256" s="38" t="s">
        <v>17</v>
      </c>
      <c r="G256" s="39">
        <v>14.1</v>
      </c>
      <c r="H256" s="39">
        <v>13.8</v>
      </c>
      <c r="I256" s="39">
        <v>26.4</v>
      </c>
      <c r="J256" s="39">
        <v>230</v>
      </c>
      <c r="K256" s="58">
        <v>224</v>
      </c>
      <c r="L256" s="66">
        <f>100*(J256*(G256+H256+I256)+J257*(G257+H257+I257))/(D256*1000)</f>
        <v>3.63265</v>
      </c>
      <c r="M256" s="62"/>
    </row>
    <row r="257" spans="1:13" ht="15" customHeight="1">
      <c r="A257" s="29"/>
      <c r="B257" s="25" t="s">
        <v>16</v>
      </c>
      <c r="C257" s="26"/>
      <c r="D257" s="26"/>
      <c r="E257" s="38" t="s">
        <v>17</v>
      </c>
      <c r="F257" s="38" t="s">
        <v>17</v>
      </c>
      <c r="G257" s="39">
        <v>8.6</v>
      </c>
      <c r="H257" s="39">
        <v>0.1</v>
      </c>
      <c r="I257" s="39">
        <v>0.1</v>
      </c>
      <c r="J257" s="39">
        <v>232</v>
      </c>
      <c r="K257" s="58">
        <v>223</v>
      </c>
      <c r="L257" s="66"/>
      <c r="M257" s="62"/>
    </row>
    <row r="258" spans="1:13" ht="15" customHeight="1">
      <c r="A258" s="29"/>
      <c r="B258" s="25" t="s">
        <v>196</v>
      </c>
      <c r="C258" s="26"/>
      <c r="D258" s="26">
        <v>100</v>
      </c>
      <c r="E258" s="38" t="s">
        <v>29</v>
      </c>
      <c r="F258" s="38" t="s">
        <v>29</v>
      </c>
      <c r="G258" s="39">
        <v>14.7</v>
      </c>
      <c r="H258" s="39">
        <v>11.5</v>
      </c>
      <c r="I258" s="39">
        <v>13.3</v>
      </c>
      <c r="J258" s="39">
        <v>235</v>
      </c>
      <c r="K258" s="58">
        <v>228</v>
      </c>
      <c r="L258" s="66">
        <f>100*(J258*(G258+H258+I258))/(D258*1000)</f>
        <v>9.2825</v>
      </c>
      <c r="M258" s="62"/>
    </row>
    <row r="259" spans="1:13" ht="15" customHeight="1">
      <c r="A259" s="29"/>
      <c r="B259" s="25" t="s">
        <v>197</v>
      </c>
      <c r="C259" s="26"/>
      <c r="D259" s="26">
        <v>100</v>
      </c>
      <c r="E259" s="38" t="s">
        <v>17</v>
      </c>
      <c r="F259" s="38" t="s">
        <v>17</v>
      </c>
      <c r="G259" s="39">
        <v>35.8</v>
      </c>
      <c r="H259" s="39">
        <v>98.4</v>
      </c>
      <c r="I259" s="39">
        <v>7.9</v>
      </c>
      <c r="J259" s="39">
        <v>225</v>
      </c>
      <c r="K259" s="58">
        <v>222</v>
      </c>
      <c r="L259" s="66">
        <f>100*(J259*(G259+H259+I259))/(D259*1000)</f>
        <v>31.9725</v>
      </c>
      <c r="M259" s="62"/>
    </row>
    <row r="260" spans="1:13" ht="15" customHeight="1">
      <c r="A260" s="29"/>
      <c r="B260" s="25" t="s">
        <v>198</v>
      </c>
      <c r="C260" s="26"/>
      <c r="D260" s="26">
        <v>250</v>
      </c>
      <c r="E260" s="38" t="s">
        <v>17</v>
      </c>
      <c r="F260" s="38" t="s">
        <v>17</v>
      </c>
      <c r="G260" s="39">
        <v>31.3</v>
      </c>
      <c r="H260" s="39">
        <v>27.7</v>
      </c>
      <c r="I260" s="39">
        <v>27.6</v>
      </c>
      <c r="J260" s="39">
        <v>230</v>
      </c>
      <c r="K260" s="58">
        <v>227</v>
      </c>
      <c r="L260" s="66">
        <f>100*(J260*(G260+H260+I260)+J261*(G261+H261+I261))/(D260*1000)</f>
        <v>11.9576</v>
      </c>
      <c r="M260" s="62"/>
    </row>
    <row r="261" spans="1:13" ht="15" customHeight="1">
      <c r="A261" s="29"/>
      <c r="B261" s="25" t="s">
        <v>16</v>
      </c>
      <c r="C261" s="26"/>
      <c r="D261" s="26"/>
      <c r="E261" s="38" t="s">
        <v>17</v>
      </c>
      <c r="F261" s="38" t="s">
        <v>17</v>
      </c>
      <c r="G261" s="39">
        <v>13.2</v>
      </c>
      <c r="H261" s="39">
        <v>22.4</v>
      </c>
      <c r="I261" s="39">
        <v>7.4</v>
      </c>
      <c r="J261" s="39">
        <v>232</v>
      </c>
      <c r="K261" s="58">
        <v>225</v>
      </c>
      <c r="L261" s="66"/>
      <c r="M261" s="62"/>
    </row>
    <row r="262" spans="1:13" ht="15" customHeight="1">
      <c r="A262" s="112"/>
      <c r="B262" s="25" t="s">
        <v>199</v>
      </c>
      <c r="C262" s="26"/>
      <c r="D262" s="26">
        <v>100</v>
      </c>
      <c r="E262" s="38" t="s">
        <v>17</v>
      </c>
      <c r="F262" s="38" t="s">
        <v>17</v>
      </c>
      <c r="G262" s="39">
        <v>27.8</v>
      </c>
      <c r="H262" s="39">
        <v>35.6</v>
      </c>
      <c r="I262" s="39">
        <v>38.9</v>
      </c>
      <c r="J262" s="39">
        <v>238</v>
      </c>
      <c r="K262" s="58">
        <v>235</v>
      </c>
      <c r="L262" s="66">
        <f>100*(J262*(G262+H262+I262))/(D262*1000)</f>
        <v>24.3474</v>
      </c>
      <c r="M262" s="62"/>
    </row>
    <row r="263" spans="1:13" ht="15" customHeight="1">
      <c r="A263" s="112"/>
      <c r="B263" s="32" t="s">
        <v>82</v>
      </c>
      <c r="C263" s="20" t="s">
        <v>80</v>
      </c>
      <c r="D263" s="26"/>
      <c r="E263" s="38"/>
      <c r="F263" s="38"/>
      <c r="G263" s="39"/>
      <c r="H263" s="39"/>
      <c r="I263" s="39"/>
      <c r="J263" s="39"/>
      <c r="K263" s="58"/>
      <c r="L263" s="66"/>
      <c r="M263" s="62"/>
    </row>
    <row r="264" spans="1:13" ht="15" customHeight="1">
      <c r="A264" s="112"/>
      <c r="B264" s="25" t="s">
        <v>200</v>
      </c>
      <c r="C264" s="20"/>
      <c r="D264" s="51">
        <v>100</v>
      </c>
      <c r="E264" s="38" t="s">
        <v>17</v>
      </c>
      <c r="F264" s="38" t="s">
        <v>17</v>
      </c>
      <c r="G264" s="39">
        <v>6.3</v>
      </c>
      <c r="H264" s="39">
        <v>1.3</v>
      </c>
      <c r="I264" s="39">
        <v>2.5</v>
      </c>
      <c r="J264" s="39">
        <v>234</v>
      </c>
      <c r="K264" s="58">
        <v>227</v>
      </c>
      <c r="L264" s="66">
        <f>100*(J264*(G264+H264+I264))/(D264*1000)</f>
        <v>2.3634</v>
      </c>
      <c r="M264" s="62"/>
    </row>
    <row r="265" spans="1:13" ht="15" customHeight="1">
      <c r="A265" s="112"/>
      <c r="B265" s="32" t="s">
        <v>83</v>
      </c>
      <c r="C265" s="20" t="s">
        <v>80</v>
      </c>
      <c r="D265" s="26"/>
      <c r="E265" s="38"/>
      <c r="F265" s="38"/>
      <c r="G265" s="39"/>
      <c r="H265" s="39"/>
      <c r="I265" s="39"/>
      <c r="J265" s="39"/>
      <c r="K265" s="58"/>
      <c r="L265" s="66"/>
      <c r="M265" s="62"/>
    </row>
    <row r="266" spans="1:13" ht="15" customHeight="1">
      <c r="A266" s="112"/>
      <c r="B266" s="25" t="s">
        <v>201</v>
      </c>
      <c r="C266" s="20"/>
      <c r="D266" s="26">
        <v>250</v>
      </c>
      <c r="E266" s="38" t="s">
        <v>15</v>
      </c>
      <c r="F266" s="38" t="s">
        <v>15</v>
      </c>
      <c r="G266" s="39">
        <v>12.7</v>
      </c>
      <c r="H266" s="39">
        <v>17.4</v>
      </c>
      <c r="I266" s="39">
        <v>9.5</v>
      </c>
      <c r="J266" s="39">
        <v>230</v>
      </c>
      <c r="K266" s="58">
        <v>220</v>
      </c>
      <c r="L266" s="66">
        <f>100*(J266*(G266+H266+I266)+J267*(G267+H267+I267))/(D266*1000)</f>
        <v>3.661599999999999</v>
      </c>
      <c r="M266" s="62"/>
    </row>
    <row r="267" spans="1:13" ht="15" customHeight="1">
      <c r="A267" s="112"/>
      <c r="B267" s="25" t="s">
        <v>16</v>
      </c>
      <c r="C267" s="20"/>
      <c r="D267" s="26"/>
      <c r="E267" s="38" t="s">
        <v>15</v>
      </c>
      <c r="F267" s="38" t="s">
        <v>15</v>
      </c>
      <c r="G267" s="39">
        <v>0</v>
      </c>
      <c r="H267" s="39">
        <v>0.1</v>
      </c>
      <c r="I267" s="39">
        <v>0.1</v>
      </c>
      <c r="J267" s="39">
        <v>230</v>
      </c>
      <c r="K267" s="58">
        <v>220</v>
      </c>
      <c r="L267" s="66"/>
      <c r="M267" s="62"/>
    </row>
    <row r="268" spans="1:13" ht="15" customHeight="1">
      <c r="A268" s="112"/>
      <c r="B268" s="52" t="s">
        <v>202</v>
      </c>
      <c r="C268" s="20"/>
      <c r="D268" s="26">
        <v>100</v>
      </c>
      <c r="E268" s="38" t="s">
        <v>17</v>
      </c>
      <c r="F268" s="38" t="s">
        <v>17</v>
      </c>
      <c r="G268" s="39">
        <v>22.1</v>
      </c>
      <c r="H268" s="39">
        <v>23.7</v>
      </c>
      <c r="I268" s="39">
        <v>22</v>
      </c>
      <c r="J268" s="39">
        <v>240</v>
      </c>
      <c r="K268" s="58">
        <v>220</v>
      </c>
      <c r="L268" s="66">
        <f>100*(J268*(G268+H268+I268))/(D268*1000)</f>
        <v>16.272</v>
      </c>
      <c r="M268" s="62"/>
    </row>
    <row r="269" spans="1:13" ht="15" customHeight="1">
      <c r="A269" s="112"/>
      <c r="B269" s="19" t="s">
        <v>84</v>
      </c>
      <c r="C269" s="20" t="s">
        <v>80</v>
      </c>
      <c r="D269" s="26"/>
      <c r="E269" s="38"/>
      <c r="F269" s="38"/>
      <c r="G269" s="39"/>
      <c r="H269" s="39"/>
      <c r="I269" s="39"/>
      <c r="J269" s="39"/>
      <c r="K269" s="58"/>
      <c r="L269" s="66"/>
      <c r="M269" s="62"/>
    </row>
    <row r="270" spans="1:13" ht="15" customHeight="1">
      <c r="A270" s="112"/>
      <c r="B270" s="65" t="s">
        <v>224</v>
      </c>
      <c r="C270" s="20"/>
      <c r="D270" s="26">
        <v>160</v>
      </c>
      <c r="E270" s="38" t="s">
        <v>17</v>
      </c>
      <c r="F270" s="38" t="s">
        <v>17</v>
      </c>
      <c r="G270" s="39">
        <v>0</v>
      </c>
      <c r="H270" s="39">
        <v>6.7</v>
      </c>
      <c r="I270" s="39">
        <v>0</v>
      </c>
      <c r="J270" s="39">
        <v>235</v>
      </c>
      <c r="K270" s="58">
        <v>229</v>
      </c>
      <c r="L270" s="66">
        <f>100*(J270*(G270+H270+I270))/(D270*1000)</f>
        <v>0.9840625</v>
      </c>
      <c r="M270" s="62"/>
    </row>
    <row r="271" spans="1:13" ht="15" customHeight="1">
      <c r="A271" s="36" t="s">
        <v>85</v>
      </c>
      <c r="B271" s="19" t="s">
        <v>86</v>
      </c>
      <c r="C271" s="20" t="s">
        <v>87</v>
      </c>
      <c r="D271" s="26"/>
      <c r="E271" s="30"/>
      <c r="F271" s="37"/>
      <c r="G271" s="28"/>
      <c r="H271" s="28"/>
      <c r="I271" s="28"/>
      <c r="J271" s="27"/>
      <c r="K271" s="57"/>
      <c r="L271" s="66"/>
      <c r="M271" s="62"/>
    </row>
    <row r="272" spans="1:13" ht="15" customHeight="1">
      <c r="A272" s="111"/>
      <c r="B272" s="25" t="s">
        <v>203</v>
      </c>
      <c r="C272" s="26"/>
      <c r="D272" s="26">
        <v>160</v>
      </c>
      <c r="E272" s="38" t="s">
        <v>17</v>
      </c>
      <c r="F272" s="38" t="s">
        <v>17</v>
      </c>
      <c r="G272" s="39">
        <v>13.1</v>
      </c>
      <c r="H272" s="39">
        <v>9</v>
      </c>
      <c r="I272" s="39">
        <v>10.2</v>
      </c>
      <c r="J272" s="39">
        <v>236</v>
      </c>
      <c r="K272" s="58">
        <v>219</v>
      </c>
      <c r="L272" s="66">
        <f>100*(J272*(G272+H272+I272)+J273*(G273+H273+I273))/(D272*1000)</f>
        <v>9.42525</v>
      </c>
      <c r="M272" s="62"/>
    </row>
    <row r="273" spans="1:13" ht="15" customHeight="1">
      <c r="A273" s="111"/>
      <c r="B273" s="25" t="s">
        <v>16</v>
      </c>
      <c r="C273" s="26"/>
      <c r="D273" s="26"/>
      <c r="E273" s="38" t="s">
        <v>17</v>
      </c>
      <c r="F273" s="38" t="s">
        <v>17</v>
      </c>
      <c r="G273" s="39">
        <v>9.8</v>
      </c>
      <c r="H273" s="39">
        <v>7.3</v>
      </c>
      <c r="I273" s="39">
        <v>14.5</v>
      </c>
      <c r="J273" s="39">
        <v>236</v>
      </c>
      <c r="K273" s="58">
        <v>224</v>
      </c>
      <c r="L273" s="66"/>
      <c r="M273" s="62"/>
    </row>
    <row r="274" spans="1:13" ht="15" customHeight="1">
      <c r="A274" s="29"/>
      <c r="B274" s="25" t="s">
        <v>204</v>
      </c>
      <c r="C274" s="26"/>
      <c r="D274" s="26">
        <v>25</v>
      </c>
      <c r="E274" s="38" t="s">
        <v>17</v>
      </c>
      <c r="F274" s="38" t="s">
        <v>17</v>
      </c>
      <c r="G274" s="28">
        <v>5.5</v>
      </c>
      <c r="H274" s="28">
        <v>4</v>
      </c>
      <c r="I274" s="28">
        <v>4.5</v>
      </c>
      <c r="J274" s="27">
        <v>235</v>
      </c>
      <c r="K274" s="57">
        <v>222</v>
      </c>
      <c r="L274" s="66">
        <f>100*(J274*(G274+H274+I274))/(D274*1000)</f>
        <v>13.16</v>
      </c>
      <c r="M274" s="62"/>
    </row>
    <row r="275" spans="1:13" ht="15" customHeight="1">
      <c r="A275" s="29"/>
      <c r="B275" s="25" t="s">
        <v>205</v>
      </c>
      <c r="C275" s="26"/>
      <c r="D275" s="26">
        <v>160</v>
      </c>
      <c r="E275" s="38" t="s">
        <v>17</v>
      </c>
      <c r="F275" s="38" t="s">
        <v>17</v>
      </c>
      <c r="G275" s="39">
        <v>5.9</v>
      </c>
      <c r="H275" s="39">
        <v>2.9</v>
      </c>
      <c r="I275" s="39">
        <v>1.7</v>
      </c>
      <c r="J275" s="39">
        <v>226</v>
      </c>
      <c r="K275" s="58">
        <v>220</v>
      </c>
      <c r="L275" s="66">
        <f>100*(J275*(G275+H275+I275)+J276*(G276+H276+I276))/(D275*1000)</f>
        <v>3.895</v>
      </c>
      <c r="M275" s="62"/>
    </row>
    <row r="276" spans="1:13" ht="15" customHeight="1">
      <c r="A276" s="29"/>
      <c r="B276" s="25" t="s">
        <v>16</v>
      </c>
      <c r="C276" s="26"/>
      <c r="D276" s="26"/>
      <c r="E276" s="38" t="s">
        <v>17</v>
      </c>
      <c r="F276" s="38" t="s">
        <v>17</v>
      </c>
      <c r="G276" s="39">
        <v>0</v>
      </c>
      <c r="H276" s="39">
        <v>12.4</v>
      </c>
      <c r="I276" s="39">
        <v>4.6</v>
      </c>
      <c r="J276" s="39">
        <v>227</v>
      </c>
      <c r="K276" s="58">
        <v>221</v>
      </c>
      <c r="L276" s="66"/>
      <c r="M276" s="62"/>
    </row>
    <row r="277" spans="1:13" ht="15" customHeight="1">
      <c r="A277" s="29"/>
      <c r="B277" s="32" t="s">
        <v>88</v>
      </c>
      <c r="C277" s="20" t="s">
        <v>87</v>
      </c>
      <c r="D277" s="26"/>
      <c r="E277" s="30"/>
      <c r="F277" s="37"/>
      <c r="G277" s="28"/>
      <c r="H277" s="28"/>
      <c r="I277" s="28"/>
      <c r="J277" s="27"/>
      <c r="K277" s="57"/>
      <c r="L277" s="66"/>
      <c r="M277" s="62"/>
    </row>
    <row r="278" spans="1:13" ht="15" customHeight="1">
      <c r="A278" s="29"/>
      <c r="B278" s="25" t="s">
        <v>206</v>
      </c>
      <c r="C278" s="26"/>
      <c r="D278" s="26">
        <v>250</v>
      </c>
      <c r="E278" s="38" t="s">
        <v>17</v>
      </c>
      <c r="F278" s="38" t="s">
        <v>17</v>
      </c>
      <c r="G278" s="39">
        <v>0</v>
      </c>
      <c r="H278" s="39">
        <v>0.2</v>
      </c>
      <c r="I278" s="39">
        <v>0</v>
      </c>
      <c r="J278" s="39">
        <v>232</v>
      </c>
      <c r="K278" s="58">
        <v>230</v>
      </c>
      <c r="L278" s="66">
        <f>100*(J278*(G278+H278+I278)+J279*(G279+H279+I279))/(D278*1000)</f>
        <v>6.719640000000001</v>
      </c>
      <c r="M278" s="62"/>
    </row>
    <row r="279" spans="1:13" ht="15" customHeight="1">
      <c r="A279" s="29"/>
      <c r="B279" s="25" t="s">
        <v>16</v>
      </c>
      <c r="C279" s="26"/>
      <c r="D279" s="26"/>
      <c r="E279" s="38" t="s">
        <v>17</v>
      </c>
      <c r="F279" s="38" t="s">
        <v>17</v>
      </c>
      <c r="G279" s="39">
        <v>22.7</v>
      </c>
      <c r="H279" s="39">
        <v>23.8</v>
      </c>
      <c r="I279" s="39">
        <v>25.4</v>
      </c>
      <c r="J279" s="39">
        <v>233</v>
      </c>
      <c r="K279" s="58">
        <v>224</v>
      </c>
      <c r="L279" s="66"/>
      <c r="M279" s="62"/>
    </row>
    <row r="280" spans="1:13" ht="15" customHeight="1">
      <c r="A280" s="29"/>
      <c r="B280" s="25" t="s">
        <v>207</v>
      </c>
      <c r="C280" s="26"/>
      <c r="D280" s="26">
        <v>100</v>
      </c>
      <c r="E280" s="38" t="s">
        <v>17</v>
      </c>
      <c r="F280" s="38" t="s">
        <v>17</v>
      </c>
      <c r="G280" s="39">
        <v>1.5</v>
      </c>
      <c r="H280" s="39">
        <v>0.2</v>
      </c>
      <c r="I280" s="39">
        <v>5.6</v>
      </c>
      <c r="J280" s="39">
        <v>232</v>
      </c>
      <c r="K280" s="58">
        <v>229</v>
      </c>
      <c r="L280" s="66">
        <f>100*(J280*(G280+H280+I280))/(D280*1000)</f>
        <v>1.6936</v>
      </c>
      <c r="M280" s="62"/>
    </row>
    <row r="281" spans="1:13" ht="15" customHeight="1">
      <c r="A281" s="29"/>
      <c r="B281" s="25" t="s">
        <v>208</v>
      </c>
      <c r="C281" s="26"/>
      <c r="D281" s="26">
        <v>100</v>
      </c>
      <c r="E281" s="38" t="s">
        <v>17</v>
      </c>
      <c r="F281" s="38" t="s">
        <v>17</v>
      </c>
      <c r="G281" s="39">
        <v>1.3</v>
      </c>
      <c r="H281" s="39">
        <v>0.08</v>
      </c>
      <c r="I281" s="39">
        <v>0.06</v>
      </c>
      <c r="J281" s="39">
        <v>230</v>
      </c>
      <c r="K281" s="58">
        <v>224</v>
      </c>
      <c r="L281" s="66">
        <f>100*(J281*(G281+H281+I281))/(D281*1000)</f>
        <v>0.33120000000000005</v>
      </c>
      <c r="M281" s="62"/>
    </row>
    <row r="282" spans="1:13" ht="15" customHeight="1">
      <c r="A282" s="29"/>
      <c r="B282" s="32" t="s">
        <v>89</v>
      </c>
      <c r="C282" s="20" t="s">
        <v>87</v>
      </c>
      <c r="D282" s="26"/>
      <c r="E282" s="30"/>
      <c r="F282" s="37"/>
      <c r="G282" s="28"/>
      <c r="H282" s="28"/>
      <c r="I282" s="28"/>
      <c r="J282" s="27"/>
      <c r="K282" s="57"/>
      <c r="L282" s="66"/>
      <c r="M282" s="62"/>
    </row>
    <row r="283" spans="1:13" ht="15" customHeight="1">
      <c r="A283" s="113"/>
      <c r="B283" s="25" t="s">
        <v>209</v>
      </c>
      <c r="C283" s="26"/>
      <c r="D283" s="26">
        <v>160</v>
      </c>
      <c r="E283" s="38" t="s">
        <v>15</v>
      </c>
      <c r="F283" s="38" t="s">
        <v>15</v>
      </c>
      <c r="G283" s="39">
        <v>0</v>
      </c>
      <c r="H283" s="39">
        <v>0.1</v>
      </c>
      <c r="I283" s="39">
        <v>0.1</v>
      </c>
      <c r="J283" s="39">
        <v>229</v>
      </c>
      <c r="K283" s="58">
        <v>228</v>
      </c>
      <c r="L283" s="66">
        <f>100*(J283*(G283+H283+I283))/(D283*1000)</f>
        <v>0.028625</v>
      </c>
      <c r="M283" s="62"/>
    </row>
    <row r="284" spans="1:13" ht="15" customHeight="1">
      <c r="A284" s="113"/>
      <c r="B284" s="32" t="s">
        <v>90</v>
      </c>
      <c r="C284" s="20" t="s">
        <v>91</v>
      </c>
      <c r="D284" s="26"/>
      <c r="E284" s="30"/>
      <c r="F284" s="37"/>
      <c r="G284" s="28"/>
      <c r="H284" s="28"/>
      <c r="I284" s="28"/>
      <c r="J284" s="27"/>
      <c r="K284" s="57"/>
      <c r="L284" s="66"/>
      <c r="M284" s="62"/>
    </row>
    <row r="285" spans="1:13" ht="15" customHeight="1">
      <c r="A285" s="113"/>
      <c r="B285" s="25" t="s">
        <v>210</v>
      </c>
      <c r="C285" s="26"/>
      <c r="D285" s="26">
        <v>100</v>
      </c>
      <c r="E285" s="38" t="s">
        <v>17</v>
      </c>
      <c r="F285" s="38" t="s">
        <v>17</v>
      </c>
      <c r="G285" s="39">
        <v>1.3</v>
      </c>
      <c r="H285" s="39">
        <v>8.1</v>
      </c>
      <c r="I285" s="39">
        <v>3.4</v>
      </c>
      <c r="J285" s="39">
        <v>226</v>
      </c>
      <c r="K285" s="58">
        <v>221</v>
      </c>
      <c r="L285" s="66">
        <f>100*(J285*(G285+H285+I285)+J286*(G286+H286+I286))/(D285*1000)</f>
        <v>2.960600000000001</v>
      </c>
      <c r="M285" s="62"/>
    </row>
    <row r="286" spans="1:13" ht="15" customHeight="1">
      <c r="A286" s="113"/>
      <c r="B286" s="25" t="s">
        <v>16</v>
      </c>
      <c r="C286" s="26"/>
      <c r="D286" s="26"/>
      <c r="E286" s="38" t="s">
        <v>17</v>
      </c>
      <c r="F286" s="38" t="s">
        <v>15</v>
      </c>
      <c r="G286" s="39">
        <v>0.1</v>
      </c>
      <c r="H286" s="39">
        <v>0</v>
      </c>
      <c r="I286" s="39">
        <v>0.2</v>
      </c>
      <c r="J286" s="39">
        <v>226</v>
      </c>
      <c r="K286" s="58">
        <v>220</v>
      </c>
      <c r="L286" s="66"/>
      <c r="M286" s="62"/>
    </row>
    <row r="287" spans="1:13" ht="15" customHeight="1">
      <c r="A287" s="36" t="s">
        <v>92</v>
      </c>
      <c r="B287" s="19" t="s">
        <v>93</v>
      </c>
      <c r="C287" s="20" t="s">
        <v>94</v>
      </c>
      <c r="D287" s="26"/>
      <c r="E287" s="30"/>
      <c r="F287" s="37"/>
      <c r="G287" s="28"/>
      <c r="H287" s="28"/>
      <c r="I287" s="28"/>
      <c r="J287" s="27"/>
      <c r="K287" s="57"/>
      <c r="L287" s="66"/>
      <c r="M287" s="62"/>
    </row>
    <row r="288" spans="1:13" ht="15" customHeight="1">
      <c r="A288" s="24"/>
      <c r="B288" s="25" t="s">
        <v>211</v>
      </c>
      <c r="C288" s="26"/>
      <c r="D288" s="26">
        <v>160</v>
      </c>
      <c r="E288" s="38" t="s">
        <v>17</v>
      </c>
      <c r="F288" s="38" t="s">
        <v>29</v>
      </c>
      <c r="G288" s="39">
        <v>1.3</v>
      </c>
      <c r="H288" s="39">
        <v>0.3</v>
      </c>
      <c r="I288" s="39">
        <v>1.9</v>
      </c>
      <c r="J288" s="39">
        <v>232</v>
      </c>
      <c r="K288" s="58">
        <v>226</v>
      </c>
      <c r="L288" s="66">
        <f>100*(J288*(G288+H288+I288))/(D288*1000)</f>
        <v>0.5075</v>
      </c>
      <c r="M288" s="62"/>
    </row>
    <row r="289" spans="1:13" ht="15" customHeight="1">
      <c r="A289" s="29"/>
      <c r="B289" s="25" t="s">
        <v>212</v>
      </c>
      <c r="C289" s="26"/>
      <c r="D289" s="26">
        <v>160</v>
      </c>
      <c r="E289" s="38" t="s">
        <v>29</v>
      </c>
      <c r="F289" s="38" t="s">
        <v>29</v>
      </c>
      <c r="G289" s="39">
        <v>4.1</v>
      </c>
      <c r="H289" s="39">
        <v>8.7</v>
      </c>
      <c r="I289" s="39">
        <v>11</v>
      </c>
      <c r="J289" s="39">
        <v>229</v>
      </c>
      <c r="K289" s="58">
        <v>220</v>
      </c>
      <c r="L289" s="66">
        <f>100*(J289*(G289+H289+I289)+J290*(G290+H290+I290)+J291*(G291+H291+I291))/(D289*1000)</f>
        <v>8.814687499999996</v>
      </c>
      <c r="M289" s="62"/>
    </row>
    <row r="290" spans="1:13" ht="15" customHeight="1">
      <c r="A290" s="29"/>
      <c r="B290" s="25" t="s">
        <v>16</v>
      </c>
      <c r="C290" s="26"/>
      <c r="D290" s="26"/>
      <c r="E290" s="38" t="s">
        <v>29</v>
      </c>
      <c r="F290" s="38" t="s">
        <v>29</v>
      </c>
      <c r="G290" s="39">
        <v>12.7</v>
      </c>
      <c r="H290" s="39">
        <v>4.9</v>
      </c>
      <c r="I290" s="39">
        <v>14.7</v>
      </c>
      <c r="J290" s="39">
        <v>230</v>
      </c>
      <c r="K290" s="58">
        <v>222</v>
      </c>
      <c r="L290" s="66"/>
      <c r="M290" s="62"/>
    </row>
    <row r="291" spans="1:13" ht="15" customHeight="1">
      <c r="A291" s="29"/>
      <c r="B291" s="25" t="s">
        <v>19</v>
      </c>
      <c r="C291" s="26"/>
      <c r="D291" s="26"/>
      <c r="E291" s="38" t="s">
        <v>29</v>
      </c>
      <c r="F291" s="38" t="s">
        <v>29</v>
      </c>
      <c r="G291" s="39">
        <v>0.9</v>
      </c>
      <c r="H291" s="39">
        <v>1.3</v>
      </c>
      <c r="I291" s="39">
        <v>3.1</v>
      </c>
      <c r="J291" s="39">
        <v>231</v>
      </c>
      <c r="K291" s="58">
        <v>228</v>
      </c>
      <c r="L291" s="66"/>
      <c r="M291" s="62"/>
    </row>
    <row r="292" spans="1:13" ht="15" customHeight="1">
      <c r="A292" s="29"/>
      <c r="B292" s="25" t="s">
        <v>213</v>
      </c>
      <c r="C292" s="26"/>
      <c r="D292" s="26">
        <v>100</v>
      </c>
      <c r="E292" s="38" t="s">
        <v>17</v>
      </c>
      <c r="F292" s="38" t="s">
        <v>15</v>
      </c>
      <c r="G292" s="39">
        <v>4.1</v>
      </c>
      <c r="H292" s="39">
        <v>5.2</v>
      </c>
      <c r="I292" s="39">
        <v>8.9</v>
      </c>
      <c r="J292" s="39">
        <v>226</v>
      </c>
      <c r="K292" s="58">
        <v>220</v>
      </c>
      <c r="L292" s="66">
        <f>100*(J292*(G292+H292+I292)+J293*(G293+H293+I293))/(D292*1000)</f>
        <v>10.102200000000002</v>
      </c>
      <c r="M292" s="62"/>
    </row>
    <row r="293" spans="1:13" ht="15" customHeight="1">
      <c r="A293" s="29"/>
      <c r="B293" s="25" t="s">
        <v>16</v>
      </c>
      <c r="C293" s="26"/>
      <c r="D293" s="26"/>
      <c r="E293" s="38" t="s">
        <v>17</v>
      </c>
      <c r="F293" s="38" t="s">
        <v>15</v>
      </c>
      <c r="G293" s="39">
        <v>10.1</v>
      </c>
      <c r="H293" s="39">
        <v>7.4</v>
      </c>
      <c r="I293" s="39">
        <v>9</v>
      </c>
      <c r="J293" s="39">
        <v>226</v>
      </c>
      <c r="K293" s="58">
        <v>221</v>
      </c>
      <c r="L293" s="66"/>
      <c r="M293" s="62"/>
    </row>
    <row r="294" spans="1:13" ht="15" customHeight="1">
      <c r="A294" s="29"/>
      <c r="B294" s="25" t="s">
        <v>214</v>
      </c>
      <c r="C294" s="26"/>
      <c r="D294" s="26">
        <v>160</v>
      </c>
      <c r="E294" s="38" t="s">
        <v>29</v>
      </c>
      <c r="F294" s="38" t="s">
        <v>29</v>
      </c>
      <c r="G294" s="39">
        <v>10.9</v>
      </c>
      <c r="H294" s="39">
        <v>12.2</v>
      </c>
      <c r="I294" s="39">
        <v>7.7</v>
      </c>
      <c r="J294" s="39">
        <v>232</v>
      </c>
      <c r="K294" s="58">
        <v>224</v>
      </c>
      <c r="L294" s="66">
        <f>100*(J294*(G294+H294+I294)+J295*(G295+H295+I295))/(D294*1000)</f>
        <v>9.019</v>
      </c>
      <c r="M294" s="62"/>
    </row>
    <row r="295" spans="1:13" ht="15" customHeight="1">
      <c r="A295" s="29"/>
      <c r="B295" s="25" t="s">
        <v>16</v>
      </c>
      <c r="C295" s="26"/>
      <c r="D295" s="26"/>
      <c r="E295" s="38" t="s">
        <v>29</v>
      </c>
      <c r="F295" s="38" t="s">
        <v>29</v>
      </c>
      <c r="G295" s="39">
        <v>9.9</v>
      </c>
      <c r="H295" s="39">
        <v>11.5</v>
      </c>
      <c r="I295" s="39">
        <v>10</v>
      </c>
      <c r="J295" s="39">
        <v>232</v>
      </c>
      <c r="K295" s="58">
        <v>224</v>
      </c>
      <c r="L295" s="66"/>
      <c r="M295" s="62"/>
    </row>
    <row r="296" spans="1:13" ht="15" customHeight="1">
      <c r="A296" s="29"/>
      <c r="B296" s="25" t="s">
        <v>215</v>
      </c>
      <c r="C296" s="26"/>
      <c r="D296" s="26">
        <v>160</v>
      </c>
      <c r="E296" s="38" t="s">
        <v>15</v>
      </c>
      <c r="F296" s="38" t="s">
        <v>29</v>
      </c>
      <c r="G296" s="39">
        <v>5.7</v>
      </c>
      <c r="H296" s="39">
        <v>7.1</v>
      </c>
      <c r="I296" s="39">
        <v>11.4</v>
      </c>
      <c r="J296" s="39">
        <v>234</v>
      </c>
      <c r="K296" s="58">
        <v>226</v>
      </c>
      <c r="L296" s="66">
        <f>100*(J296*(G296+H296+I296)+J297*(G297+H297+I297))/(D296*1000)</f>
        <v>6.990562500000001</v>
      </c>
      <c r="M296" s="62"/>
    </row>
    <row r="297" spans="1:13" ht="15" customHeight="1">
      <c r="A297" s="29"/>
      <c r="B297" s="25" t="s">
        <v>16</v>
      </c>
      <c r="C297" s="26"/>
      <c r="D297" s="26"/>
      <c r="E297" s="38" t="s">
        <v>15</v>
      </c>
      <c r="F297" s="38" t="s">
        <v>29</v>
      </c>
      <c r="G297" s="39">
        <v>8.9</v>
      </c>
      <c r="H297" s="39">
        <v>10</v>
      </c>
      <c r="I297" s="39">
        <v>4.8</v>
      </c>
      <c r="J297" s="39">
        <v>233</v>
      </c>
      <c r="K297" s="58">
        <v>225</v>
      </c>
      <c r="L297" s="66"/>
      <c r="M297" s="62"/>
    </row>
    <row r="298" spans="1:13" ht="15" customHeight="1">
      <c r="A298" s="29"/>
      <c r="B298" s="25" t="s">
        <v>216</v>
      </c>
      <c r="C298" s="26"/>
      <c r="D298" s="26">
        <v>100</v>
      </c>
      <c r="E298" s="38" t="s">
        <v>17</v>
      </c>
      <c r="F298" s="38" t="s">
        <v>15</v>
      </c>
      <c r="G298" s="41">
        <v>4.5</v>
      </c>
      <c r="H298" s="41">
        <v>3.9</v>
      </c>
      <c r="I298" s="41">
        <v>9.8</v>
      </c>
      <c r="J298" s="39">
        <v>229</v>
      </c>
      <c r="K298" s="58">
        <v>220</v>
      </c>
      <c r="L298" s="66">
        <f>100*(J298*(G298+H298+I298)+J299*(G299+H299+I299))/(D298*1000)</f>
        <v>11.486599999999997</v>
      </c>
      <c r="M298" s="62"/>
    </row>
    <row r="299" spans="1:13" ht="15" customHeight="1">
      <c r="A299" s="29"/>
      <c r="B299" s="25" t="s">
        <v>16</v>
      </c>
      <c r="C299" s="26"/>
      <c r="D299" s="26"/>
      <c r="E299" s="38" t="s">
        <v>17</v>
      </c>
      <c r="F299" s="38" t="s">
        <v>15</v>
      </c>
      <c r="G299" s="39">
        <v>10.8</v>
      </c>
      <c r="H299" s="39">
        <v>13.1</v>
      </c>
      <c r="I299" s="39">
        <v>8.2</v>
      </c>
      <c r="J299" s="39">
        <v>228</v>
      </c>
      <c r="K299" s="58">
        <v>221</v>
      </c>
      <c r="L299" s="66"/>
      <c r="M299" s="62"/>
    </row>
    <row r="300" spans="1:13" ht="15" customHeight="1">
      <c r="A300" s="29"/>
      <c r="B300" s="32" t="s">
        <v>95</v>
      </c>
      <c r="C300" s="20" t="s">
        <v>94</v>
      </c>
      <c r="D300" s="26"/>
      <c r="E300" s="30"/>
      <c r="F300" s="37"/>
      <c r="G300" s="28"/>
      <c r="H300" s="28"/>
      <c r="I300" s="28"/>
      <c r="J300" s="27"/>
      <c r="K300" s="57"/>
      <c r="L300" s="66"/>
      <c r="M300" s="62"/>
    </row>
    <row r="301" spans="1:13" ht="15" customHeight="1">
      <c r="A301" s="29"/>
      <c r="B301" s="64" t="s">
        <v>225</v>
      </c>
      <c r="C301" s="20"/>
      <c r="D301" s="26">
        <v>160</v>
      </c>
      <c r="E301" s="38" t="s">
        <v>30</v>
      </c>
      <c r="F301" s="38" t="s">
        <v>30</v>
      </c>
      <c r="G301" s="39">
        <v>10</v>
      </c>
      <c r="H301" s="39">
        <v>12.1</v>
      </c>
      <c r="I301" s="39">
        <v>9.6</v>
      </c>
      <c r="J301" s="39">
        <v>236</v>
      </c>
      <c r="K301" s="58">
        <v>224</v>
      </c>
      <c r="L301" s="66">
        <f>100*(J301*(G301+H301+I301))/(D301*1000)</f>
        <v>4.675750000000001</v>
      </c>
      <c r="M301" s="62"/>
    </row>
    <row r="302" spans="1:13" ht="15" customHeight="1">
      <c r="A302" s="29"/>
      <c r="B302" s="25" t="s">
        <v>217</v>
      </c>
      <c r="C302" s="26"/>
      <c r="D302" s="26">
        <v>100</v>
      </c>
      <c r="E302" s="38" t="s">
        <v>29</v>
      </c>
      <c r="F302" s="38" t="s">
        <v>29</v>
      </c>
      <c r="G302" s="39">
        <v>1.5</v>
      </c>
      <c r="H302" s="39">
        <v>0.9</v>
      </c>
      <c r="I302" s="39">
        <v>4.3</v>
      </c>
      <c r="J302" s="39">
        <v>231</v>
      </c>
      <c r="K302" s="58">
        <v>226</v>
      </c>
      <c r="L302" s="66">
        <f>100*(J302*(G302+H302+I302))/(D302*1000)</f>
        <v>1.5476999999999996</v>
      </c>
      <c r="M302" s="62"/>
    </row>
    <row r="303" spans="1:13" ht="15" customHeight="1">
      <c r="A303" s="29"/>
      <c r="B303" s="25" t="s">
        <v>218</v>
      </c>
      <c r="C303" s="26"/>
      <c r="D303" s="26">
        <v>100</v>
      </c>
      <c r="E303" s="38" t="s">
        <v>15</v>
      </c>
      <c r="F303" s="38" t="s">
        <v>29</v>
      </c>
      <c r="G303" s="39">
        <v>9.3</v>
      </c>
      <c r="H303" s="39">
        <v>6.8</v>
      </c>
      <c r="I303" s="39">
        <v>7.2</v>
      </c>
      <c r="J303" s="39">
        <v>237</v>
      </c>
      <c r="K303" s="58">
        <v>226</v>
      </c>
      <c r="L303" s="66">
        <f>100*(J303*(G303+H303+I303)+J304*(G304+H304+I304))/(D303*1000)</f>
        <v>14.9857</v>
      </c>
      <c r="M303" s="62"/>
    </row>
    <row r="304" spans="1:13" ht="15" customHeight="1">
      <c r="A304" s="29"/>
      <c r="B304" s="25" t="s">
        <v>16</v>
      </c>
      <c r="C304" s="26"/>
      <c r="D304" s="26"/>
      <c r="E304" s="38" t="s">
        <v>15</v>
      </c>
      <c r="F304" s="38" t="s">
        <v>29</v>
      </c>
      <c r="G304" s="39">
        <v>11.4</v>
      </c>
      <c r="H304" s="39">
        <v>15.7</v>
      </c>
      <c r="I304" s="39">
        <v>13</v>
      </c>
      <c r="J304" s="39">
        <v>236</v>
      </c>
      <c r="K304" s="58">
        <v>225</v>
      </c>
      <c r="L304" s="66"/>
      <c r="M304" s="62"/>
    </row>
    <row r="305" spans="1:13" ht="15" customHeight="1">
      <c r="A305" s="113"/>
      <c r="B305" s="25" t="s">
        <v>219</v>
      </c>
      <c r="C305" s="26"/>
      <c r="D305" s="26">
        <v>100</v>
      </c>
      <c r="E305" s="38" t="s">
        <v>17</v>
      </c>
      <c r="F305" s="38" t="s">
        <v>17</v>
      </c>
      <c r="G305" s="39">
        <v>15</v>
      </c>
      <c r="H305" s="39">
        <v>14.2</v>
      </c>
      <c r="I305" s="39">
        <v>18.7</v>
      </c>
      <c r="J305" s="39">
        <v>236</v>
      </c>
      <c r="K305" s="58">
        <v>225</v>
      </c>
      <c r="L305" s="66">
        <f>100*(J305*(G305+H305+I305))/(D305*1000)</f>
        <v>11.3044</v>
      </c>
      <c r="M305" s="62"/>
    </row>
    <row r="306" spans="1:13" ht="15" customHeight="1">
      <c r="A306" s="113"/>
      <c r="B306" s="25" t="s">
        <v>220</v>
      </c>
      <c r="C306" s="26"/>
      <c r="D306" s="26">
        <v>160</v>
      </c>
      <c r="E306" s="38" t="s">
        <v>15</v>
      </c>
      <c r="F306" s="38" t="s">
        <v>15</v>
      </c>
      <c r="G306" s="39">
        <v>12.3</v>
      </c>
      <c r="H306" s="39">
        <v>13.2</v>
      </c>
      <c r="I306" s="39">
        <v>9.9</v>
      </c>
      <c r="J306" s="39">
        <v>238</v>
      </c>
      <c r="K306" s="58">
        <v>236</v>
      </c>
      <c r="L306" s="66">
        <f>100*(J306*(G306+H306+I306)+J307*(G307+H307+I307))/(D306*1000)</f>
        <v>6.247499999999999</v>
      </c>
      <c r="M306" s="62"/>
    </row>
    <row r="307" spans="1:13" ht="15" customHeight="1">
      <c r="A307" s="113"/>
      <c r="B307" s="25" t="s">
        <v>16</v>
      </c>
      <c r="C307" s="26"/>
      <c r="D307" s="26"/>
      <c r="E307" s="38" t="s">
        <v>29</v>
      </c>
      <c r="F307" s="38" t="s">
        <v>29</v>
      </c>
      <c r="G307" s="39">
        <v>1.2</v>
      </c>
      <c r="H307" s="39">
        <v>4.3</v>
      </c>
      <c r="I307" s="39">
        <v>1.1</v>
      </c>
      <c r="J307" s="39">
        <v>238</v>
      </c>
      <c r="K307" s="58">
        <v>234</v>
      </c>
      <c r="L307" s="66"/>
      <c r="M307" s="62"/>
    </row>
    <row r="308" spans="1:4" ht="12.75">
      <c r="A308" s="53"/>
      <c r="B308" s="54"/>
      <c r="C308" s="55"/>
      <c r="D308" s="55"/>
    </row>
    <row r="309" ht="12.75">
      <c r="A309" s="7"/>
    </row>
    <row r="310" ht="12.75">
      <c r="A310" s="7"/>
    </row>
    <row r="311" spans="1:4" ht="12.75">
      <c r="A311" s="114" t="s">
        <v>96</v>
      </c>
      <c r="B311" s="114"/>
      <c r="C311" s="114"/>
      <c r="D311" s="114"/>
    </row>
  </sheetData>
  <sheetProtection selectLockedCells="1" selectUnlockedCells="1"/>
  <mergeCells count="22">
    <mergeCell ref="A305:A307"/>
    <mergeCell ref="A311:D311"/>
    <mergeCell ref="A230:A231"/>
    <mergeCell ref="A239:A240"/>
    <mergeCell ref="A262:A270"/>
    <mergeCell ref="A272:A273"/>
    <mergeCell ref="A283:A286"/>
    <mergeCell ref="A196:A199"/>
    <mergeCell ref="A203:A205"/>
    <mergeCell ref="A209:A212"/>
    <mergeCell ref="A225:A228"/>
    <mergeCell ref="A159:A161"/>
    <mergeCell ref="A164:A166"/>
    <mergeCell ref="A180:A181"/>
    <mergeCell ref="A184:A185"/>
    <mergeCell ref="A187:A188"/>
    <mergeCell ref="A7:A8"/>
    <mergeCell ref="A35:A37"/>
    <mergeCell ref="A39:A132"/>
    <mergeCell ref="A135:A137"/>
    <mergeCell ref="A143:A144"/>
    <mergeCell ref="A147:A148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79"/>
  <sheetViews>
    <sheetView tabSelected="1" zoomScalePageLayoutView="0" workbookViewId="0" topLeftCell="A1">
      <selection activeCell="A7" sqref="A7:F7"/>
    </sheetView>
  </sheetViews>
  <sheetFormatPr defaultColWidth="9.00390625" defaultRowHeight="12.75"/>
  <cols>
    <col min="1" max="1" width="25.421875" style="76" customWidth="1"/>
    <col min="2" max="2" width="34.00390625" style="79" customWidth="1"/>
    <col min="3" max="3" width="10.7109375" style="78" customWidth="1"/>
    <col min="4" max="4" width="11.421875" style="78" customWidth="1"/>
    <col min="5" max="6" width="11.00390625" style="79" customWidth="1"/>
    <col min="7" max="16384" width="9.00390625" style="79" customWidth="1"/>
  </cols>
  <sheetData>
    <row r="2" spans="2:6" ht="12.75">
      <c r="B2" s="77"/>
      <c r="E2" s="116"/>
      <c r="F2" s="116"/>
    </row>
    <row r="3" spans="5:6" ht="12.75">
      <c r="E3" s="116"/>
      <c r="F3" s="116"/>
    </row>
    <row r="4" spans="5:6" ht="12.75">
      <c r="E4" s="116"/>
      <c r="F4" s="116"/>
    </row>
    <row r="6" spans="4:6" ht="12.75">
      <c r="D6" s="80"/>
      <c r="E6" s="116"/>
      <c r="F6" s="116"/>
    </row>
    <row r="7" spans="1:6" ht="15.75" customHeight="1">
      <c r="A7" s="117" t="s">
        <v>230</v>
      </c>
      <c r="B7" s="117"/>
      <c r="C7" s="117"/>
      <c r="D7" s="117"/>
      <c r="E7" s="117"/>
      <c r="F7" s="117"/>
    </row>
    <row r="8" ht="12.75">
      <c r="A8" s="81"/>
    </row>
    <row r="9" ht="3" customHeight="1">
      <c r="A9" s="81"/>
    </row>
    <row r="10" spans="1:6" s="85" customFormat="1" ht="50.25" customHeight="1">
      <c r="A10" s="82" t="s">
        <v>1</v>
      </c>
      <c r="B10" s="83" t="s">
        <v>2</v>
      </c>
      <c r="C10" s="83" t="s">
        <v>3</v>
      </c>
      <c r="D10" s="83" t="s">
        <v>4</v>
      </c>
      <c r="E10" s="84" t="s">
        <v>97</v>
      </c>
      <c r="F10" s="84" t="s">
        <v>98</v>
      </c>
    </row>
    <row r="11" spans="1:6" s="85" customFormat="1" ht="12" customHeight="1">
      <c r="A11" s="86" t="s">
        <v>12</v>
      </c>
      <c r="B11" s="87" t="s">
        <v>13</v>
      </c>
      <c r="C11" s="88" t="s">
        <v>14</v>
      </c>
      <c r="D11" s="89"/>
      <c r="E11" s="90"/>
      <c r="F11" s="90"/>
    </row>
    <row r="12" spans="1:6" ht="12" customHeight="1">
      <c r="A12" s="91"/>
      <c r="B12" s="92" t="s">
        <v>99</v>
      </c>
      <c r="C12" s="93"/>
      <c r="D12" s="93">
        <v>250</v>
      </c>
      <c r="E12" s="94">
        <v>4.613760000000001</v>
      </c>
      <c r="F12" s="95">
        <f>ROUND((100-E12)/100*D12,1)</f>
        <v>238.5</v>
      </c>
    </row>
    <row r="13" spans="1:6" ht="12" customHeight="1">
      <c r="A13" s="96"/>
      <c r="B13" s="92" t="s">
        <v>100</v>
      </c>
      <c r="C13" s="93"/>
      <c r="D13" s="93">
        <v>400</v>
      </c>
      <c r="E13" s="94">
        <v>18.310975</v>
      </c>
      <c r="F13" s="95">
        <f aca="true" t="shared" si="0" ref="F13:F75">ROUND((100-E13)/100*D13,1)</f>
        <v>326.8</v>
      </c>
    </row>
    <row r="14" spans="1:6" ht="12" customHeight="1">
      <c r="A14" s="96"/>
      <c r="B14" s="87" t="s">
        <v>18</v>
      </c>
      <c r="C14" s="88" t="s">
        <v>14</v>
      </c>
      <c r="D14" s="93"/>
      <c r="E14" s="94"/>
      <c r="F14" s="95"/>
    </row>
    <row r="15" spans="1:6" ht="12" customHeight="1">
      <c r="A15" s="96"/>
      <c r="B15" s="92" t="s">
        <v>103</v>
      </c>
      <c r="C15" s="93"/>
      <c r="D15" s="93">
        <v>25</v>
      </c>
      <c r="E15" s="94">
        <v>24.00184</v>
      </c>
      <c r="F15" s="95">
        <f t="shared" si="0"/>
        <v>19</v>
      </c>
    </row>
    <row r="16" spans="1:6" ht="12" customHeight="1">
      <c r="A16" s="96"/>
      <c r="B16" s="92" t="s">
        <v>102</v>
      </c>
      <c r="C16" s="93"/>
      <c r="D16" s="93">
        <v>63</v>
      </c>
      <c r="E16" s="94">
        <v>0.25333333333333335</v>
      </c>
      <c r="F16" s="95">
        <f t="shared" si="0"/>
        <v>62.8</v>
      </c>
    </row>
    <row r="17" spans="1:6" ht="12" customHeight="1">
      <c r="A17" s="96"/>
      <c r="B17" s="92" t="s">
        <v>101</v>
      </c>
      <c r="C17" s="93"/>
      <c r="D17" s="93">
        <v>100</v>
      </c>
      <c r="E17" s="94">
        <v>11.6533</v>
      </c>
      <c r="F17" s="95">
        <f t="shared" si="0"/>
        <v>88.3</v>
      </c>
    </row>
    <row r="18" spans="1:6" ht="12" customHeight="1">
      <c r="A18" s="96"/>
      <c r="B18" s="92" t="s">
        <v>104</v>
      </c>
      <c r="C18" s="93"/>
      <c r="D18" s="93">
        <v>160</v>
      </c>
      <c r="E18" s="94">
        <v>7.314375</v>
      </c>
      <c r="F18" s="95">
        <f t="shared" si="0"/>
        <v>148.3</v>
      </c>
    </row>
    <row r="19" spans="1:6" ht="12" customHeight="1">
      <c r="A19" s="96"/>
      <c r="B19" s="92" t="s">
        <v>105</v>
      </c>
      <c r="C19" s="93"/>
      <c r="D19" s="93">
        <v>160</v>
      </c>
      <c r="E19" s="94">
        <v>7.862</v>
      </c>
      <c r="F19" s="95">
        <f t="shared" si="0"/>
        <v>147.4</v>
      </c>
    </row>
    <row r="20" spans="1:6" ht="12" customHeight="1">
      <c r="A20" s="96"/>
      <c r="B20" s="92" t="s">
        <v>106</v>
      </c>
      <c r="C20" s="93"/>
      <c r="D20" s="93">
        <v>250</v>
      </c>
      <c r="E20" s="94">
        <v>3.55596</v>
      </c>
      <c r="F20" s="95">
        <f t="shared" si="0"/>
        <v>241.1</v>
      </c>
    </row>
    <row r="21" spans="1:6" ht="12" customHeight="1">
      <c r="A21" s="96"/>
      <c r="B21" s="92" t="s">
        <v>107</v>
      </c>
      <c r="C21" s="93"/>
      <c r="D21" s="93">
        <v>160</v>
      </c>
      <c r="E21" s="94">
        <v>3.7563125</v>
      </c>
      <c r="F21" s="95">
        <f t="shared" si="0"/>
        <v>154</v>
      </c>
    </row>
    <row r="22" spans="1:6" ht="12" customHeight="1">
      <c r="A22" s="96"/>
      <c r="B22" s="98" t="s">
        <v>108</v>
      </c>
      <c r="C22" s="93"/>
      <c r="D22" s="93">
        <v>250</v>
      </c>
      <c r="E22" s="94">
        <v>12.390919999999998</v>
      </c>
      <c r="F22" s="95">
        <f t="shared" si="0"/>
        <v>219</v>
      </c>
    </row>
    <row r="23" spans="1:6" ht="12" customHeight="1">
      <c r="A23" s="91"/>
      <c r="B23" s="92" t="s">
        <v>109</v>
      </c>
      <c r="C23" s="93"/>
      <c r="D23" s="93">
        <v>250</v>
      </c>
      <c r="E23" s="94">
        <v>8.5402</v>
      </c>
      <c r="F23" s="95">
        <f t="shared" si="0"/>
        <v>228.6</v>
      </c>
    </row>
    <row r="24" spans="1:6" ht="12" customHeight="1">
      <c r="A24" s="86" t="s">
        <v>24</v>
      </c>
      <c r="B24" s="87" t="s">
        <v>25</v>
      </c>
      <c r="C24" s="88" t="s">
        <v>26</v>
      </c>
      <c r="D24" s="93"/>
      <c r="E24" s="94"/>
      <c r="F24" s="95"/>
    </row>
    <row r="25" spans="1:6" ht="12" customHeight="1">
      <c r="A25" s="97"/>
      <c r="B25" s="92" t="s">
        <v>110</v>
      </c>
      <c r="C25" s="93"/>
      <c r="D25" s="93">
        <v>100</v>
      </c>
      <c r="E25" s="94">
        <v>21.599200000000003</v>
      </c>
      <c r="F25" s="95">
        <f t="shared" si="0"/>
        <v>78.4</v>
      </c>
    </row>
    <row r="26" spans="1:6" ht="12" customHeight="1">
      <c r="A26" s="97"/>
      <c r="B26" s="92" t="s">
        <v>111</v>
      </c>
      <c r="C26" s="93"/>
      <c r="D26" s="93">
        <v>160</v>
      </c>
      <c r="E26" s="94">
        <v>11.113499999999998</v>
      </c>
      <c r="F26" s="95">
        <f t="shared" si="0"/>
        <v>142.2</v>
      </c>
    </row>
    <row r="27" spans="1:6" ht="12" customHeight="1">
      <c r="A27" s="97"/>
      <c r="B27" s="92" t="s">
        <v>150</v>
      </c>
      <c r="C27" s="93"/>
      <c r="D27" s="93">
        <v>100</v>
      </c>
      <c r="E27" s="94">
        <v>12.354900000000002</v>
      </c>
      <c r="F27" s="95">
        <f t="shared" si="0"/>
        <v>87.6</v>
      </c>
    </row>
    <row r="28" spans="1:6" ht="12" customHeight="1">
      <c r="A28" s="97"/>
      <c r="B28" s="92" t="s">
        <v>112</v>
      </c>
      <c r="C28" s="93"/>
      <c r="D28" s="93">
        <v>250</v>
      </c>
      <c r="E28" s="94">
        <v>8.42764</v>
      </c>
      <c r="F28" s="95">
        <f t="shared" si="0"/>
        <v>228.9</v>
      </c>
    </row>
    <row r="29" spans="1:6" ht="12" customHeight="1">
      <c r="A29" s="97"/>
      <c r="B29" s="92" t="s">
        <v>113</v>
      </c>
      <c r="C29" s="93"/>
      <c r="D29" s="93">
        <v>160</v>
      </c>
      <c r="E29" s="94">
        <v>8.526625</v>
      </c>
      <c r="F29" s="95">
        <f t="shared" si="0"/>
        <v>146.4</v>
      </c>
    </row>
    <row r="30" spans="1:6" ht="12" customHeight="1">
      <c r="A30" s="97"/>
      <c r="B30" s="87" t="s">
        <v>27</v>
      </c>
      <c r="C30" s="88" t="s">
        <v>26</v>
      </c>
      <c r="D30" s="93"/>
      <c r="E30" s="94"/>
      <c r="F30" s="95"/>
    </row>
    <row r="31" spans="1:6" ht="12" customHeight="1">
      <c r="A31" s="97"/>
      <c r="B31" s="92" t="s">
        <v>114</v>
      </c>
      <c r="C31" s="93"/>
      <c r="D31" s="93">
        <v>250</v>
      </c>
      <c r="E31" s="94">
        <v>12.22436</v>
      </c>
      <c r="F31" s="95">
        <f t="shared" si="0"/>
        <v>219.4</v>
      </c>
    </row>
    <row r="32" spans="1:6" ht="12" customHeight="1">
      <c r="A32" s="97"/>
      <c r="B32" s="92" t="s">
        <v>115</v>
      </c>
      <c r="C32" s="93"/>
      <c r="D32" s="93">
        <v>160</v>
      </c>
      <c r="E32" s="94">
        <v>27.810375000000004</v>
      </c>
      <c r="F32" s="95">
        <f t="shared" si="0"/>
        <v>115.5</v>
      </c>
    </row>
    <row r="33" spans="1:6" ht="12" customHeight="1">
      <c r="A33" s="97"/>
      <c r="B33" s="92" t="s">
        <v>116</v>
      </c>
      <c r="C33" s="93"/>
      <c r="D33" s="93">
        <v>160</v>
      </c>
      <c r="E33" s="94">
        <v>9.8150625</v>
      </c>
      <c r="F33" s="95">
        <f t="shared" si="0"/>
        <v>144.3</v>
      </c>
    </row>
    <row r="34" spans="1:6" ht="12" customHeight="1">
      <c r="A34" s="97"/>
      <c r="B34" s="92" t="s">
        <v>117</v>
      </c>
      <c r="C34" s="93"/>
      <c r="D34" s="93">
        <v>100</v>
      </c>
      <c r="E34" s="94">
        <v>10.752900000000002</v>
      </c>
      <c r="F34" s="95">
        <f t="shared" si="0"/>
        <v>89.2</v>
      </c>
    </row>
    <row r="35" spans="1:6" ht="12" customHeight="1">
      <c r="A35" s="97"/>
      <c r="B35" s="92" t="s">
        <v>118</v>
      </c>
      <c r="C35" s="93"/>
      <c r="D35" s="93">
        <v>160</v>
      </c>
      <c r="E35" s="94">
        <v>11.710374999999999</v>
      </c>
      <c r="F35" s="95">
        <f t="shared" si="0"/>
        <v>141.3</v>
      </c>
    </row>
    <row r="36" spans="1:6" ht="12" customHeight="1">
      <c r="A36" s="97"/>
      <c r="B36" s="92" t="s">
        <v>119</v>
      </c>
      <c r="C36" s="93"/>
      <c r="D36" s="93">
        <v>100</v>
      </c>
      <c r="E36" s="94">
        <v>17.6222</v>
      </c>
      <c r="F36" s="95">
        <f t="shared" si="0"/>
        <v>82.4</v>
      </c>
    </row>
    <row r="37" spans="1:6" ht="12" customHeight="1">
      <c r="A37" s="97"/>
      <c r="B37" s="92" t="s">
        <v>120</v>
      </c>
      <c r="C37" s="93"/>
      <c r="D37" s="93">
        <v>160</v>
      </c>
      <c r="E37" s="94">
        <v>23.012125</v>
      </c>
      <c r="F37" s="95">
        <f t="shared" si="0"/>
        <v>123.2</v>
      </c>
    </row>
    <row r="38" spans="1:6" ht="12" customHeight="1">
      <c r="A38" s="97"/>
      <c r="B38" s="87" t="s">
        <v>31</v>
      </c>
      <c r="C38" s="88" t="s">
        <v>26</v>
      </c>
      <c r="D38" s="93"/>
      <c r="E38" s="94"/>
      <c r="F38" s="95"/>
    </row>
    <row r="39" spans="1:6" ht="12" customHeight="1">
      <c r="A39" s="97"/>
      <c r="B39" s="92" t="s">
        <v>121</v>
      </c>
      <c r="C39" s="93"/>
      <c r="D39" s="93">
        <v>250</v>
      </c>
      <c r="E39" s="94">
        <v>11.34128</v>
      </c>
      <c r="F39" s="95">
        <f t="shared" si="0"/>
        <v>221.6</v>
      </c>
    </row>
    <row r="40" spans="1:6" ht="12" customHeight="1">
      <c r="A40" s="97"/>
      <c r="B40" s="92" t="s">
        <v>122</v>
      </c>
      <c r="C40" s="93"/>
      <c r="D40" s="93">
        <v>250</v>
      </c>
      <c r="E40" s="94">
        <v>19.13972</v>
      </c>
      <c r="F40" s="95">
        <f t="shared" si="0"/>
        <v>202.2</v>
      </c>
    </row>
    <row r="41" spans="1:6" ht="12" customHeight="1">
      <c r="A41" s="97"/>
      <c r="B41" s="92" t="s">
        <v>123</v>
      </c>
      <c r="C41" s="93"/>
      <c r="D41" s="93">
        <v>250</v>
      </c>
      <c r="E41" s="94">
        <v>12.31172</v>
      </c>
      <c r="F41" s="95">
        <f t="shared" si="0"/>
        <v>219.2</v>
      </c>
    </row>
    <row r="42" spans="1:6" ht="12" customHeight="1">
      <c r="A42" s="97"/>
      <c r="B42" s="87" t="s">
        <v>32</v>
      </c>
      <c r="C42" s="88" t="s">
        <v>26</v>
      </c>
      <c r="D42" s="93"/>
      <c r="E42" s="94"/>
      <c r="F42" s="95"/>
    </row>
    <row r="43" spans="1:6" ht="12" customHeight="1">
      <c r="A43" s="97"/>
      <c r="B43" s="92" t="s">
        <v>124</v>
      </c>
      <c r="C43" s="93"/>
      <c r="D43" s="93">
        <v>250</v>
      </c>
      <c r="E43" s="94">
        <v>15.81344</v>
      </c>
      <c r="F43" s="95">
        <f t="shared" si="0"/>
        <v>210.5</v>
      </c>
    </row>
    <row r="44" spans="1:6" ht="12" customHeight="1">
      <c r="A44" s="97"/>
      <c r="B44" s="92" t="s">
        <v>125</v>
      </c>
      <c r="C44" s="93"/>
      <c r="D44" s="93">
        <v>160</v>
      </c>
      <c r="E44" s="94">
        <v>9.7084375</v>
      </c>
      <c r="F44" s="95">
        <f t="shared" si="0"/>
        <v>144.5</v>
      </c>
    </row>
    <row r="45" spans="1:6" ht="12" customHeight="1">
      <c r="A45" s="97"/>
      <c r="B45" s="92" t="s">
        <v>151</v>
      </c>
      <c r="C45" s="93"/>
      <c r="D45" s="93">
        <v>160</v>
      </c>
      <c r="E45" s="94">
        <v>10.6554125</v>
      </c>
      <c r="F45" s="95">
        <f t="shared" si="0"/>
        <v>143</v>
      </c>
    </row>
    <row r="46" spans="1:6" ht="12" customHeight="1">
      <c r="A46" s="97"/>
      <c r="B46" s="87" t="s">
        <v>33</v>
      </c>
      <c r="C46" s="88" t="s">
        <v>26</v>
      </c>
      <c r="D46" s="93"/>
      <c r="E46" s="94"/>
      <c r="F46" s="95"/>
    </row>
    <row r="47" spans="1:6" ht="12" customHeight="1">
      <c r="A47" s="97"/>
      <c r="B47" s="92" t="s">
        <v>126</v>
      </c>
      <c r="C47" s="93"/>
      <c r="D47" s="93">
        <v>250</v>
      </c>
      <c r="E47" s="94">
        <v>10.46784</v>
      </c>
      <c r="F47" s="95">
        <f t="shared" si="0"/>
        <v>223.8</v>
      </c>
    </row>
    <row r="48" spans="1:6" ht="12" customHeight="1">
      <c r="A48" s="97"/>
      <c r="B48" s="92" t="s">
        <v>127</v>
      </c>
      <c r="C48" s="93"/>
      <c r="D48" s="93">
        <v>160</v>
      </c>
      <c r="E48" s="94">
        <v>43.25625</v>
      </c>
      <c r="F48" s="95">
        <f t="shared" si="0"/>
        <v>90.8</v>
      </c>
    </row>
    <row r="49" spans="1:6" ht="12" customHeight="1">
      <c r="A49" s="97"/>
      <c r="B49" s="92" t="s">
        <v>128</v>
      </c>
      <c r="C49" s="93"/>
      <c r="D49" s="93">
        <v>100</v>
      </c>
      <c r="E49" s="94">
        <v>17.290599999999998</v>
      </c>
      <c r="F49" s="95">
        <f t="shared" si="0"/>
        <v>82.7</v>
      </c>
    </row>
    <row r="50" spans="1:6" ht="12" customHeight="1">
      <c r="A50" s="97"/>
      <c r="B50" s="92" t="s">
        <v>129</v>
      </c>
      <c r="C50" s="93"/>
      <c r="D50" s="93">
        <v>250</v>
      </c>
      <c r="E50" s="94">
        <v>37.52872</v>
      </c>
      <c r="F50" s="95">
        <f t="shared" si="0"/>
        <v>156.2</v>
      </c>
    </row>
    <row r="51" spans="1:6" ht="12" customHeight="1">
      <c r="A51" s="97"/>
      <c r="B51" s="92" t="s">
        <v>130</v>
      </c>
      <c r="C51" s="93"/>
      <c r="D51" s="93">
        <v>250</v>
      </c>
      <c r="E51" s="94">
        <v>22.77012</v>
      </c>
      <c r="F51" s="95">
        <f t="shared" si="0"/>
        <v>193.1</v>
      </c>
    </row>
    <row r="52" spans="1:6" ht="12" customHeight="1">
      <c r="A52" s="97"/>
      <c r="B52" s="92" t="s">
        <v>131</v>
      </c>
      <c r="C52" s="93"/>
      <c r="D52" s="93">
        <v>250</v>
      </c>
      <c r="E52" s="94">
        <v>2.32892</v>
      </c>
      <c r="F52" s="95">
        <f t="shared" si="0"/>
        <v>244.2</v>
      </c>
    </row>
    <row r="53" spans="1:6" ht="12" customHeight="1">
      <c r="A53" s="97"/>
      <c r="B53" s="92" t="s">
        <v>221</v>
      </c>
      <c r="C53" s="93"/>
      <c r="D53" s="93">
        <v>400</v>
      </c>
      <c r="E53" s="94">
        <v>30.943775</v>
      </c>
      <c r="F53" s="95">
        <f t="shared" si="0"/>
        <v>276.2</v>
      </c>
    </row>
    <row r="54" spans="1:6" ht="12" customHeight="1">
      <c r="A54" s="97"/>
      <c r="B54" s="92" t="s">
        <v>132</v>
      </c>
      <c r="C54" s="93"/>
      <c r="D54" s="93">
        <v>160</v>
      </c>
      <c r="E54" s="94">
        <v>34.3876875</v>
      </c>
      <c r="F54" s="95">
        <f t="shared" si="0"/>
        <v>105</v>
      </c>
    </row>
    <row r="55" spans="1:6" ht="12" customHeight="1">
      <c r="A55" s="97"/>
      <c r="B55" s="87" t="s">
        <v>35</v>
      </c>
      <c r="C55" s="88" t="s">
        <v>26</v>
      </c>
      <c r="D55" s="93"/>
      <c r="E55" s="94"/>
      <c r="F55" s="95"/>
    </row>
    <row r="56" spans="1:6" ht="12" customHeight="1">
      <c r="A56" s="97"/>
      <c r="B56" s="92" t="s">
        <v>133</v>
      </c>
      <c r="C56" s="93"/>
      <c r="D56" s="93">
        <v>100</v>
      </c>
      <c r="E56" s="94">
        <v>14.7088</v>
      </c>
      <c r="F56" s="95">
        <f t="shared" si="0"/>
        <v>85.3</v>
      </c>
    </row>
    <row r="57" spans="1:6" ht="12" customHeight="1">
      <c r="A57" s="97"/>
      <c r="B57" s="92" t="s">
        <v>134</v>
      </c>
      <c r="C57" s="93"/>
      <c r="D57" s="93">
        <v>100</v>
      </c>
      <c r="E57" s="94">
        <v>9.202200000000001</v>
      </c>
      <c r="F57" s="95">
        <f t="shared" si="0"/>
        <v>90.8</v>
      </c>
    </row>
    <row r="58" spans="1:6" ht="12" customHeight="1">
      <c r="A58" s="97"/>
      <c r="B58" s="92" t="s">
        <v>135</v>
      </c>
      <c r="C58" s="93"/>
      <c r="D58" s="93">
        <v>40</v>
      </c>
      <c r="E58" s="94">
        <v>15.040249999999997</v>
      </c>
      <c r="F58" s="95">
        <f t="shared" si="0"/>
        <v>34</v>
      </c>
    </row>
    <row r="59" spans="1:6" ht="12" customHeight="1">
      <c r="A59" s="97"/>
      <c r="B59" s="92" t="s">
        <v>136</v>
      </c>
      <c r="C59" s="93"/>
      <c r="D59" s="93">
        <v>250</v>
      </c>
      <c r="E59" s="94">
        <v>6.058</v>
      </c>
      <c r="F59" s="95">
        <f t="shared" si="0"/>
        <v>234.9</v>
      </c>
    </row>
    <row r="60" spans="1:6" ht="12" customHeight="1">
      <c r="A60" s="97"/>
      <c r="B60" s="98" t="s">
        <v>222</v>
      </c>
      <c r="C60" s="93"/>
      <c r="D60" s="93">
        <v>40</v>
      </c>
      <c r="E60" s="94">
        <v>12.73825</v>
      </c>
      <c r="F60" s="95">
        <f t="shared" si="0"/>
        <v>34.9</v>
      </c>
    </row>
    <row r="61" spans="1:6" ht="12" customHeight="1">
      <c r="A61" s="97"/>
      <c r="B61" s="87" t="s">
        <v>37</v>
      </c>
      <c r="C61" s="88" t="s">
        <v>38</v>
      </c>
      <c r="D61" s="93"/>
      <c r="E61" s="94"/>
      <c r="F61" s="95"/>
    </row>
    <row r="62" spans="1:6" ht="12" customHeight="1">
      <c r="A62" s="97"/>
      <c r="B62" s="92" t="s">
        <v>137</v>
      </c>
      <c r="C62" s="93"/>
      <c r="D62" s="93">
        <v>40</v>
      </c>
      <c r="E62" s="94">
        <v>12.428</v>
      </c>
      <c r="F62" s="95">
        <f t="shared" si="0"/>
        <v>35</v>
      </c>
    </row>
    <row r="63" spans="1:6" ht="12" customHeight="1">
      <c r="A63" s="97"/>
      <c r="B63" s="92" t="s">
        <v>138</v>
      </c>
      <c r="C63" s="93"/>
      <c r="D63" s="93">
        <v>160</v>
      </c>
      <c r="E63" s="94">
        <v>5.5896875</v>
      </c>
      <c r="F63" s="95">
        <f t="shared" si="0"/>
        <v>151.1</v>
      </c>
    </row>
    <row r="64" spans="1:6" ht="12" customHeight="1">
      <c r="A64" s="91"/>
      <c r="B64" s="92" t="s">
        <v>139</v>
      </c>
      <c r="C64" s="93"/>
      <c r="D64" s="93">
        <v>40</v>
      </c>
      <c r="E64" s="99">
        <v>5.7575</v>
      </c>
      <c r="F64" s="95">
        <f t="shared" si="0"/>
        <v>37.7</v>
      </c>
    </row>
    <row r="65" spans="1:6" ht="12" customHeight="1">
      <c r="A65" s="89" t="s">
        <v>39</v>
      </c>
      <c r="B65" s="87" t="s">
        <v>40</v>
      </c>
      <c r="C65" s="88" t="s">
        <v>41</v>
      </c>
      <c r="D65" s="93"/>
      <c r="E65" s="94"/>
      <c r="F65" s="95"/>
    </row>
    <row r="66" spans="1:6" ht="12" customHeight="1">
      <c r="A66" s="91"/>
      <c r="B66" s="92" t="s">
        <v>140</v>
      </c>
      <c r="C66" s="93"/>
      <c r="D66" s="93">
        <v>160</v>
      </c>
      <c r="E66" s="94">
        <v>12.1740625</v>
      </c>
      <c r="F66" s="95">
        <f t="shared" si="0"/>
        <v>140.5</v>
      </c>
    </row>
    <row r="67" spans="1:6" ht="12" customHeight="1">
      <c r="A67" s="96"/>
      <c r="B67" s="92" t="s">
        <v>141</v>
      </c>
      <c r="C67" s="93"/>
      <c r="D67" s="93">
        <v>100</v>
      </c>
      <c r="E67" s="94">
        <v>4.927700000000001</v>
      </c>
      <c r="F67" s="95">
        <f t="shared" si="0"/>
        <v>95.1</v>
      </c>
    </row>
    <row r="68" spans="1:6" ht="12" customHeight="1">
      <c r="A68" s="96"/>
      <c r="B68" s="92" t="s">
        <v>142</v>
      </c>
      <c r="C68" s="93"/>
      <c r="D68" s="93">
        <v>100</v>
      </c>
      <c r="E68" s="94">
        <v>15.1947</v>
      </c>
      <c r="F68" s="95">
        <f t="shared" si="0"/>
        <v>84.8</v>
      </c>
    </row>
    <row r="69" spans="1:6" ht="12" customHeight="1">
      <c r="A69" s="91"/>
      <c r="B69" s="87" t="s">
        <v>42</v>
      </c>
      <c r="C69" s="88" t="s">
        <v>41</v>
      </c>
      <c r="D69" s="93"/>
      <c r="E69" s="94"/>
      <c r="F69" s="95"/>
    </row>
    <row r="70" spans="1:6" ht="12" customHeight="1">
      <c r="A70" s="96"/>
      <c r="B70" s="92" t="s">
        <v>143</v>
      </c>
      <c r="C70" s="93"/>
      <c r="D70" s="93">
        <v>160</v>
      </c>
      <c r="E70" s="94">
        <v>12.705</v>
      </c>
      <c r="F70" s="95">
        <f t="shared" si="0"/>
        <v>139.7</v>
      </c>
    </row>
    <row r="71" spans="1:6" ht="12" customHeight="1">
      <c r="A71" s="86" t="s">
        <v>43</v>
      </c>
      <c r="B71" s="87" t="s">
        <v>44</v>
      </c>
      <c r="C71" s="88" t="s">
        <v>45</v>
      </c>
      <c r="D71" s="93"/>
      <c r="E71" s="94"/>
      <c r="F71" s="95"/>
    </row>
    <row r="72" spans="1:6" ht="12" customHeight="1">
      <c r="A72" s="91"/>
      <c r="B72" s="92" t="s">
        <v>144</v>
      </c>
      <c r="C72" s="93"/>
      <c r="D72" s="93">
        <v>160</v>
      </c>
      <c r="E72" s="94">
        <v>10.7525</v>
      </c>
      <c r="F72" s="95">
        <f t="shared" si="0"/>
        <v>142.8</v>
      </c>
    </row>
    <row r="73" spans="1:6" ht="12" customHeight="1">
      <c r="A73" s="96"/>
      <c r="B73" s="92" t="s">
        <v>145</v>
      </c>
      <c r="C73" s="93"/>
      <c r="D73" s="93">
        <v>160</v>
      </c>
      <c r="E73" s="94">
        <v>20.325375</v>
      </c>
      <c r="F73" s="95">
        <f t="shared" si="0"/>
        <v>127.5</v>
      </c>
    </row>
    <row r="74" spans="1:6" ht="12" customHeight="1">
      <c r="A74" s="96"/>
      <c r="B74" s="92" t="s">
        <v>146</v>
      </c>
      <c r="C74" s="93"/>
      <c r="D74" s="93">
        <v>160</v>
      </c>
      <c r="E74" s="94">
        <v>9.5159375</v>
      </c>
      <c r="F74" s="95">
        <f t="shared" si="0"/>
        <v>144.8</v>
      </c>
    </row>
    <row r="75" spans="1:6" ht="12" customHeight="1">
      <c r="A75" s="96"/>
      <c r="B75" s="92" t="s">
        <v>147</v>
      </c>
      <c r="C75" s="93"/>
      <c r="D75" s="93">
        <v>160</v>
      </c>
      <c r="E75" s="94">
        <v>5.01125</v>
      </c>
      <c r="F75" s="95">
        <f t="shared" si="0"/>
        <v>152</v>
      </c>
    </row>
    <row r="76" spans="1:6" ht="12" customHeight="1">
      <c r="A76" s="96"/>
      <c r="B76" s="87" t="s">
        <v>46</v>
      </c>
      <c r="C76" s="88" t="s">
        <v>45</v>
      </c>
      <c r="D76" s="93"/>
      <c r="E76" s="94"/>
      <c r="F76" s="95"/>
    </row>
    <row r="77" spans="1:6" ht="12" customHeight="1">
      <c r="A77" s="96"/>
      <c r="B77" s="92" t="s">
        <v>148</v>
      </c>
      <c r="C77" s="93"/>
      <c r="D77" s="93">
        <v>100</v>
      </c>
      <c r="E77" s="94">
        <v>1.5774</v>
      </c>
      <c r="F77" s="95">
        <f aca="true" t="shared" si="1" ref="F77:F136">ROUND((100-E77)/100*D77,1)</f>
        <v>98.4</v>
      </c>
    </row>
    <row r="78" spans="1:6" ht="12" customHeight="1">
      <c r="A78" s="96"/>
      <c r="B78" s="92" t="s">
        <v>149</v>
      </c>
      <c r="C78" s="93"/>
      <c r="D78" s="93">
        <v>100</v>
      </c>
      <c r="E78" s="94">
        <v>7.25</v>
      </c>
      <c r="F78" s="95">
        <f t="shared" si="1"/>
        <v>92.8</v>
      </c>
    </row>
    <row r="79" spans="1:6" ht="12" customHeight="1">
      <c r="A79" s="97"/>
      <c r="B79" s="92" t="s">
        <v>152</v>
      </c>
      <c r="C79" s="93"/>
      <c r="D79" s="93">
        <v>100</v>
      </c>
      <c r="E79" s="94">
        <v>5.7318</v>
      </c>
      <c r="F79" s="95">
        <f t="shared" si="1"/>
        <v>94.3</v>
      </c>
    </row>
    <row r="80" spans="1:6" ht="12" customHeight="1">
      <c r="A80" s="97"/>
      <c r="B80" s="92" t="s">
        <v>153</v>
      </c>
      <c r="C80" s="93"/>
      <c r="D80" s="93">
        <v>160</v>
      </c>
      <c r="E80" s="94">
        <v>12.0878125</v>
      </c>
      <c r="F80" s="95">
        <f t="shared" si="1"/>
        <v>140.7</v>
      </c>
    </row>
    <row r="81" spans="1:6" ht="12" customHeight="1">
      <c r="A81" s="86" t="s">
        <v>47</v>
      </c>
      <c r="B81" s="87" t="s">
        <v>48</v>
      </c>
      <c r="C81" s="88" t="s">
        <v>49</v>
      </c>
      <c r="D81" s="93"/>
      <c r="E81" s="94"/>
      <c r="F81" s="95"/>
    </row>
    <row r="82" spans="1:6" ht="12" customHeight="1">
      <c r="A82" s="91"/>
      <c r="B82" s="92" t="s">
        <v>154</v>
      </c>
      <c r="C82" s="93"/>
      <c r="D82" s="93">
        <v>160</v>
      </c>
      <c r="E82" s="94">
        <v>17.0911875</v>
      </c>
      <c r="F82" s="95">
        <f t="shared" si="1"/>
        <v>132.7</v>
      </c>
    </row>
    <row r="83" spans="1:6" ht="12" customHeight="1">
      <c r="A83" s="96"/>
      <c r="B83" s="92" t="s">
        <v>155</v>
      </c>
      <c r="C83" s="93"/>
      <c r="D83" s="93">
        <v>160</v>
      </c>
      <c r="E83" s="94">
        <v>5.6450625</v>
      </c>
      <c r="F83" s="95">
        <f t="shared" si="1"/>
        <v>151</v>
      </c>
    </row>
    <row r="84" spans="1:6" ht="12" customHeight="1">
      <c r="A84" s="96"/>
      <c r="B84" s="92" t="s">
        <v>156</v>
      </c>
      <c r="C84" s="93"/>
      <c r="D84" s="93">
        <v>160</v>
      </c>
      <c r="E84" s="94">
        <v>5.544625</v>
      </c>
      <c r="F84" s="95">
        <f t="shared" si="1"/>
        <v>151.1</v>
      </c>
    </row>
    <row r="85" spans="1:6" ht="12" customHeight="1">
      <c r="A85" s="96"/>
      <c r="B85" s="92" t="s">
        <v>157</v>
      </c>
      <c r="C85" s="93"/>
      <c r="D85" s="93">
        <v>160</v>
      </c>
      <c r="E85" s="94">
        <v>8.7495</v>
      </c>
      <c r="F85" s="95">
        <f t="shared" si="1"/>
        <v>146</v>
      </c>
    </row>
    <row r="86" spans="1:6" ht="12" customHeight="1">
      <c r="A86" s="96"/>
      <c r="B86" s="92" t="s">
        <v>158</v>
      </c>
      <c r="C86" s="93"/>
      <c r="D86" s="93">
        <v>160</v>
      </c>
      <c r="E86" s="94">
        <v>7.98325</v>
      </c>
      <c r="F86" s="95">
        <f t="shared" si="1"/>
        <v>147.2</v>
      </c>
    </row>
    <row r="87" spans="1:6" ht="12" customHeight="1">
      <c r="A87" s="96"/>
      <c r="B87" s="87" t="s">
        <v>50</v>
      </c>
      <c r="C87" s="88" t="s">
        <v>49</v>
      </c>
      <c r="D87" s="93"/>
      <c r="E87" s="94"/>
      <c r="F87" s="95"/>
    </row>
    <row r="88" spans="1:6" ht="12" customHeight="1">
      <c r="A88" s="96"/>
      <c r="B88" s="92" t="s">
        <v>159</v>
      </c>
      <c r="C88" s="93"/>
      <c r="D88" s="93">
        <v>160</v>
      </c>
      <c r="E88" s="94">
        <v>2.8833749999999996</v>
      </c>
      <c r="F88" s="95">
        <f t="shared" si="1"/>
        <v>155.4</v>
      </c>
    </row>
    <row r="89" spans="1:6" ht="12" customHeight="1">
      <c r="A89" s="96"/>
      <c r="B89" s="92" t="s">
        <v>160</v>
      </c>
      <c r="C89" s="93"/>
      <c r="D89" s="93">
        <v>160</v>
      </c>
      <c r="E89" s="94">
        <v>2.9342499999999996</v>
      </c>
      <c r="F89" s="95">
        <f t="shared" si="1"/>
        <v>155.3</v>
      </c>
    </row>
    <row r="90" spans="1:6" ht="12" customHeight="1">
      <c r="A90" s="96"/>
      <c r="B90" s="87" t="s">
        <v>51</v>
      </c>
      <c r="C90" s="88" t="s">
        <v>49</v>
      </c>
      <c r="D90" s="93"/>
      <c r="E90" s="94"/>
      <c r="F90" s="95"/>
    </row>
    <row r="91" spans="1:6" ht="12" customHeight="1">
      <c r="A91" s="96"/>
      <c r="B91" s="92" t="s">
        <v>161</v>
      </c>
      <c r="C91" s="93"/>
      <c r="D91" s="93">
        <v>160</v>
      </c>
      <c r="E91" s="94">
        <v>3.121875</v>
      </c>
      <c r="F91" s="95">
        <f t="shared" si="1"/>
        <v>155</v>
      </c>
    </row>
    <row r="92" spans="1:6" ht="12" customHeight="1">
      <c r="A92" s="86" t="s">
        <v>52</v>
      </c>
      <c r="B92" s="87" t="s">
        <v>53</v>
      </c>
      <c r="C92" s="88" t="s">
        <v>54</v>
      </c>
      <c r="D92" s="93"/>
      <c r="E92" s="94"/>
      <c r="F92" s="95"/>
    </row>
    <row r="93" spans="1:6" ht="12" customHeight="1">
      <c r="A93" s="91"/>
      <c r="B93" s="92" t="s">
        <v>163</v>
      </c>
      <c r="C93" s="93"/>
      <c r="D93" s="93">
        <v>100</v>
      </c>
      <c r="E93" s="94">
        <v>10.4425</v>
      </c>
      <c r="F93" s="95">
        <f t="shared" si="1"/>
        <v>89.6</v>
      </c>
    </row>
    <row r="94" spans="1:6" ht="12" customHeight="1">
      <c r="A94" s="96"/>
      <c r="B94" s="92" t="s">
        <v>164</v>
      </c>
      <c r="C94" s="93"/>
      <c r="D94" s="93">
        <v>100</v>
      </c>
      <c r="E94" s="94">
        <v>6.2732</v>
      </c>
      <c r="F94" s="95">
        <f t="shared" si="1"/>
        <v>93.7</v>
      </c>
    </row>
    <row r="95" spans="1:6" ht="12" customHeight="1">
      <c r="A95" s="91"/>
      <c r="B95" s="92" t="s">
        <v>165</v>
      </c>
      <c r="C95" s="93"/>
      <c r="D95" s="93">
        <v>100</v>
      </c>
      <c r="E95" s="94">
        <v>6.975</v>
      </c>
      <c r="F95" s="95">
        <f t="shared" si="1"/>
        <v>93</v>
      </c>
    </row>
    <row r="96" spans="1:6" ht="12" customHeight="1">
      <c r="A96" s="86" t="s">
        <v>55</v>
      </c>
      <c r="B96" s="87" t="s">
        <v>56</v>
      </c>
      <c r="C96" s="88" t="s">
        <v>57</v>
      </c>
      <c r="D96" s="93"/>
      <c r="E96" s="94"/>
      <c r="F96" s="95"/>
    </row>
    <row r="97" spans="1:6" ht="12" customHeight="1">
      <c r="A97" s="91"/>
      <c r="B97" s="92" t="s">
        <v>166</v>
      </c>
      <c r="C97" s="93"/>
      <c r="D97" s="93">
        <v>100</v>
      </c>
      <c r="E97" s="94">
        <v>1.175</v>
      </c>
      <c r="F97" s="95">
        <f t="shared" si="1"/>
        <v>98.8</v>
      </c>
    </row>
    <row r="98" spans="1:6" ht="12" customHeight="1">
      <c r="A98" s="96"/>
      <c r="B98" s="92" t="s">
        <v>167</v>
      </c>
      <c r="C98" s="93"/>
      <c r="D98" s="93">
        <v>100</v>
      </c>
      <c r="E98" s="94">
        <v>0.6815000000000001</v>
      </c>
      <c r="F98" s="95">
        <f t="shared" si="1"/>
        <v>99.3</v>
      </c>
    </row>
    <row r="99" spans="1:6" ht="12" customHeight="1">
      <c r="A99" s="91"/>
      <c r="B99" s="87" t="s">
        <v>58</v>
      </c>
      <c r="C99" s="88" t="s">
        <v>57</v>
      </c>
      <c r="D99" s="93"/>
      <c r="E99" s="94"/>
      <c r="F99" s="95"/>
    </row>
    <row r="100" spans="1:6" ht="12" customHeight="1">
      <c r="A100" s="96"/>
      <c r="B100" s="92" t="s">
        <v>168</v>
      </c>
      <c r="C100" s="93"/>
      <c r="D100" s="93">
        <v>160</v>
      </c>
      <c r="E100" s="94">
        <v>0.9253125</v>
      </c>
      <c r="F100" s="95">
        <f t="shared" si="1"/>
        <v>158.5</v>
      </c>
    </row>
    <row r="101" spans="1:6" ht="12" customHeight="1">
      <c r="A101" s="86" t="s">
        <v>59</v>
      </c>
      <c r="B101" s="87" t="s">
        <v>60</v>
      </c>
      <c r="C101" s="88" t="s">
        <v>61</v>
      </c>
      <c r="D101" s="93"/>
      <c r="E101" s="94"/>
      <c r="F101" s="95"/>
    </row>
    <row r="102" spans="1:6" ht="12" customHeight="1">
      <c r="A102" s="91"/>
      <c r="B102" s="92" t="s">
        <v>169</v>
      </c>
      <c r="C102" s="93"/>
      <c r="D102" s="93">
        <v>160</v>
      </c>
      <c r="E102" s="94">
        <v>2.8995624999999996</v>
      </c>
      <c r="F102" s="95">
        <f t="shared" si="1"/>
        <v>155.4</v>
      </c>
    </row>
    <row r="103" spans="1:6" ht="12" customHeight="1">
      <c r="A103" s="96"/>
      <c r="B103" s="92" t="s">
        <v>170</v>
      </c>
      <c r="C103" s="93"/>
      <c r="D103" s="93">
        <v>250</v>
      </c>
      <c r="E103" s="94">
        <v>6.1246</v>
      </c>
      <c r="F103" s="95">
        <f t="shared" si="1"/>
        <v>234.7</v>
      </c>
    </row>
    <row r="104" spans="1:6" ht="12" customHeight="1">
      <c r="A104" s="96"/>
      <c r="B104" s="92" t="s">
        <v>171</v>
      </c>
      <c r="C104" s="93"/>
      <c r="D104" s="93">
        <v>40</v>
      </c>
      <c r="E104" s="94">
        <v>15.818000000000003</v>
      </c>
      <c r="F104" s="95">
        <f t="shared" si="1"/>
        <v>33.7</v>
      </c>
    </row>
    <row r="105" spans="1:6" s="101" customFormat="1" ht="12" customHeight="1">
      <c r="A105" s="97"/>
      <c r="B105" s="87" t="s">
        <v>64</v>
      </c>
      <c r="C105" s="88" t="s">
        <v>61</v>
      </c>
      <c r="D105" s="88"/>
      <c r="E105" s="100"/>
      <c r="F105" s="95"/>
    </row>
    <row r="106" spans="1:6" ht="12" customHeight="1">
      <c r="A106" s="97"/>
      <c r="B106" s="92" t="s">
        <v>172</v>
      </c>
      <c r="C106" s="93"/>
      <c r="D106" s="93">
        <v>25</v>
      </c>
      <c r="E106" s="94">
        <v>5.954</v>
      </c>
      <c r="F106" s="95">
        <f t="shared" si="1"/>
        <v>23.5</v>
      </c>
    </row>
    <row r="107" spans="1:6" ht="12" customHeight="1">
      <c r="A107" s="86" t="s">
        <v>65</v>
      </c>
      <c r="B107" s="87" t="s">
        <v>66</v>
      </c>
      <c r="C107" s="88" t="s">
        <v>67</v>
      </c>
      <c r="D107" s="93"/>
      <c r="E107" s="94"/>
      <c r="F107" s="95"/>
    </row>
    <row r="108" spans="1:6" ht="12" customHeight="1">
      <c r="A108" s="91"/>
      <c r="B108" s="92" t="s">
        <v>173</v>
      </c>
      <c r="C108" s="93"/>
      <c r="D108" s="93">
        <v>40</v>
      </c>
      <c r="E108" s="94">
        <v>19.89</v>
      </c>
      <c r="F108" s="95">
        <f t="shared" si="1"/>
        <v>32</v>
      </c>
    </row>
    <row r="109" spans="1:6" ht="12" customHeight="1">
      <c r="A109" s="86" t="s">
        <v>68</v>
      </c>
      <c r="B109" s="87" t="s">
        <v>69</v>
      </c>
      <c r="C109" s="88" t="s">
        <v>70</v>
      </c>
      <c r="D109" s="93"/>
      <c r="E109" s="94"/>
      <c r="F109" s="95"/>
    </row>
    <row r="110" spans="1:6" ht="12" customHeight="1">
      <c r="A110" s="97"/>
      <c r="B110" s="92" t="s">
        <v>174</v>
      </c>
      <c r="C110" s="93"/>
      <c r="D110" s="93">
        <v>250</v>
      </c>
      <c r="E110" s="94">
        <v>3.11392</v>
      </c>
      <c r="F110" s="95">
        <f t="shared" si="1"/>
        <v>242.2</v>
      </c>
    </row>
    <row r="111" spans="1:6" ht="12" customHeight="1">
      <c r="A111" s="97"/>
      <c r="B111" s="92" t="s">
        <v>175</v>
      </c>
      <c r="C111" s="93"/>
      <c r="D111" s="93">
        <v>250</v>
      </c>
      <c r="E111" s="94">
        <v>3.07152</v>
      </c>
      <c r="F111" s="95">
        <f t="shared" si="1"/>
        <v>242.3</v>
      </c>
    </row>
    <row r="112" spans="1:6" ht="12" customHeight="1">
      <c r="A112" s="96"/>
      <c r="B112" s="92" t="s">
        <v>176</v>
      </c>
      <c r="C112" s="93"/>
      <c r="D112" s="93">
        <v>160</v>
      </c>
      <c r="E112" s="94">
        <v>7.3820625</v>
      </c>
      <c r="F112" s="95">
        <f t="shared" si="1"/>
        <v>148.2</v>
      </c>
    </row>
    <row r="113" spans="1:6" ht="12" customHeight="1">
      <c r="A113" s="96"/>
      <c r="B113" s="92" t="s">
        <v>177</v>
      </c>
      <c r="C113" s="93"/>
      <c r="D113" s="93">
        <v>160</v>
      </c>
      <c r="E113" s="94">
        <v>5.0178125</v>
      </c>
      <c r="F113" s="95">
        <f t="shared" si="1"/>
        <v>152</v>
      </c>
    </row>
    <row r="114" spans="1:6" ht="12" customHeight="1">
      <c r="A114" s="96"/>
      <c r="B114" s="92" t="s">
        <v>178</v>
      </c>
      <c r="C114" s="93"/>
      <c r="D114" s="93">
        <v>250</v>
      </c>
      <c r="E114" s="94">
        <v>2.57388</v>
      </c>
      <c r="F114" s="95">
        <f t="shared" si="1"/>
        <v>243.6</v>
      </c>
    </row>
    <row r="115" spans="1:6" ht="12" customHeight="1">
      <c r="A115" s="96"/>
      <c r="B115" s="87" t="s">
        <v>71</v>
      </c>
      <c r="C115" s="88" t="s">
        <v>70</v>
      </c>
      <c r="D115" s="93"/>
      <c r="E115" s="94"/>
      <c r="F115" s="95"/>
    </row>
    <row r="116" spans="1:6" ht="12" customHeight="1">
      <c r="A116" s="96"/>
      <c r="B116" s="92" t="s">
        <v>179</v>
      </c>
      <c r="C116" s="93"/>
      <c r="D116" s="93">
        <v>100</v>
      </c>
      <c r="E116" s="94">
        <v>19.3041</v>
      </c>
      <c r="F116" s="95">
        <f t="shared" si="1"/>
        <v>80.7</v>
      </c>
    </row>
    <row r="117" spans="1:6" ht="12" customHeight="1">
      <c r="A117" s="96"/>
      <c r="B117" s="87" t="s">
        <v>72</v>
      </c>
      <c r="C117" s="88" t="s">
        <v>70</v>
      </c>
      <c r="D117" s="93"/>
      <c r="E117" s="94"/>
      <c r="F117" s="95"/>
    </row>
    <row r="118" spans="1:6" ht="12" customHeight="1">
      <c r="A118" s="96"/>
      <c r="B118" s="92" t="s">
        <v>180</v>
      </c>
      <c r="C118" s="93"/>
      <c r="D118" s="93">
        <v>100</v>
      </c>
      <c r="E118" s="94">
        <v>31.972199999999994</v>
      </c>
      <c r="F118" s="95">
        <f t="shared" si="1"/>
        <v>68</v>
      </c>
    </row>
    <row r="119" spans="1:6" ht="12" customHeight="1">
      <c r="A119" s="97"/>
      <c r="B119" s="92" t="s">
        <v>181</v>
      </c>
      <c r="C119" s="93"/>
      <c r="D119" s="93">
        <v>400</v>
      </c>
      <c r="E119" s="94">
        <v>1.1999999999999997</v>
      </c>
      <c r="F119" s="95">
        <f t="shared" si="1"/>
        <v>395.2</v>
      </c>
    </row>
    <row r="120" spans="1:6" ht="12" customHeight="1">
      <c r="A120" s="97"/>
      <c r="B120" s="87" t="s">
        <v>73</v>
      </c>
      <c r="C120" s="88" t="s">
        <v>70</v>
      </c>
      <c r="D120" s="93"/>
      <c r="E120" s="94"/>
      <c r="F120" s="95"/>
    </row>
    <row r="121" spans="1:6" ht="12" customHeight="1">
      <c r="A121" s="97"/>
      <c r="B121" s="92" t="s">
        <v>182</v>
      </c>
      <c r="C121" s="93"/>
      <c r="D121" s="93">
        <v>250</v>
      </c>
      <c r="E121" s="94">
        <v>6.253360000000001</v>
      </c>
      <c r="F121" s="95">
        <f t="shared" si="1"/>
        <v>234.4</v>
      </c>
    </row>
    <row r="122" spans="1:6" ht="12" customHeight="1">
      <c r="A122" s="86" t="s">
        <v>74</v>
      </c>
      <c r="B122" s="87" t="s">
        <v>75</v>
      </c>
      <c r="C122" s="88" t="s">
        <v>76</v>
      </c>
      <c r="D122" s="93"/>
      <c r="E122" s="94"/>
      <c r="F122" s="95"/>
    </row>
    <row r="123" spans="1:6" ht="12" customHeight="1">
      <c r="A123" s="91"/>
      <c r="B123" s="92" t="s">
        <v>183</v>
      </c>
      <c r="C123" s="93"/>
      <c r="D123" s="93">
        <v>100</v>
      </c>
      <c r="E123" s="94">
        <v>17.43</v>
      </c>
      <c r="F123" s="95">
        <f t="shared" si="1"/>
        <v>82.6</v>
      </c>
    </row>
    <row r="124" spans="1:6" ht="12" customHeight="1">
      <c r="A124" s="96"/>
      <c r="B124" s="92" t="s">
        <v>184</v>
      </c>
      <c r="C124" s="93"/>
      <c r="D124" s="93">
        <v>100</v>
      </c>
      <c r="E124" s="94">
        <v>12.3978</v>
      </c>
      <c r="F124" s="95">
        <f t="shared" si="1"/>
        <v>87.6</v>
      </c>
    </row>
    <row r="125" spans="1:6" ht="12" customHeight="1">
      <c r="A125" s="96"/>
      <c r="B125" s="92" t="s">
        <v>185</v>
      </c>
      <c r="C125" s="93"/>
      <c r="D125" s="93">
        <v>63</v>
      </c>
      <c r="E125" s="94">
        <v>5.371428571428573</v>
      </c>
      <c r="F125" s="95">
        <f t="shared" si="1"/>
        <v>59.6</v>
      </c>
    </row>
    <row r="126" spans="1:6" ht="12" customHeight="1">
      <c r="A126" s="96"/>
      <c r="B126" s="87" t="s">
        <v>77</v>
      </c>
      <c r="C126" s="88" t="s">
        <v>76</v>
      </c>
      <c r="D126" s="93"/>
      <c r="E126" s="94"/>
      <c r="F126" s="95"/>
    </row>
    <row r="127" spans="1:6" ht="12" customHeight="1">
      <c r="A127" s="91"/>
      <c r="B127" s="92" t="s">
        <v>186</v>
      </c>
      <c r="C127" s="93"/>
      <c r="D127" s="93">
        <v>400</v>
      </c>
      <c r="E127" s="94">
        <v>0.22325000000000003</v>
      </c>
      <c r="F127" s="95">
        <f t="shared" si="1"/>
        <v>399.1</v>
      </c>
    </row>
    <row r="128" spans="1:6" ht="12" customHeight="1">
      <c r="A128" s="86" t="s">
        <v>78</v>
      </c>
      <c r="B128" s="92" t="s">
        <v>79</v>
      </c>
      <c r="C128" s="88" t="s">
        <v>80</v>
      </c>
      <c r="D128" s="93"/>
      <c r="E128" s="94"/>
      <c r="F128" s="95"/>
    </row>
    <row r="129" spans="1:6" ht="12" customHeight="1">
      <c r="A129" s="91"/>
      <c r="B129" s="92" t="s">
        <v>187</v>
      </c>
      <c r="C129" s="93"/>
      <c r="D129" s="93">
        <v>100</v>
      </c>
      <c r="E129" s="94">
        <v>5.151400000000001</v>
      </c>
      <c r="F129" s="95">
        <f t="shared" si="1"/>
        <v>94.8</v>
      </c>
    </row>
    <row r="130" spans="1:6" ht="12" customHeight="1">
      <c r="A130" s="96"/>
      <c r="B130" s="92" t="s">
        <v>188</v>
      </c>
      <c r="C130" s="93"/>
      <c r="D130" s="93">
        <v>160</v>
      </c>
      <c r="E130" s="94">
        <v>11.220250000000002</v>
      </c>
      <c r="F130" s="95">
        <f t="shared" si="1"/>
        <v>142</v>
      </c>
    </row>
    <row r="131" spans="1:6" ht="12" customHeight="1">
      <c r="A131" s="96"/>
      <c r="B131" s="92" t="s">
        <v>189</v>
      </c>
      <c r="C131" s="93"/>
      <c r="D131" s="93">
        <v>100</v>
      </c>
      <c r="E131" s="94">
        <v>15.1164</v>
      </c>
      <c r="F131" s="95">
        <f t="shared" si="1"/>
        <v>84.9</v>
      </c>
    </row>
    <row r="132" spans="1:6" ht="12" customHeight="1">
      <c r="A132" s="96"/>
      <c r="B132" s="92" t="s">
        <v>190</v>
      </c>
      <c r="C132" s="93"/>
      <c r="D132" s="93">
        <v>250</v>
      </c>
      <c r="E132" s="94">
        <v>9.981120000000002</v>
      </c>
      <c r="F132" s="95">
        <f t="shared" si="1"/>
        <v>225</v>
      </c>
    </row>
    <row r="133" spans="1:6" ht="12" customHeight="1">
      <c r="A133" s="96"/>
      <c r="B133" s="92" t="s">
        <v>191</v>
      </c>
      <c r="C133" s="93"/>
      <c r="D133" s="93">
        <v>160</v>
      </c>
      <c r="E133" s="94">
        <v>7.99125</v>
      </c>
      <c r="F133" s="95">
        <f t="shared" si="1"/>
        <v>147.2</v>
      </c>
    </row>
    <row r="134" spans="1:6" ht="12" customHeight="1">
      <c r="A134" s="96"/>
      <c r="B134" s="92" t="s">
        <v>192</v>
      </c>
      <c r="C134" s="93"/>
      <c r="D134" s="93">
        <v>100</v>
      </c>
      <c r="E134" s="94">
        <v>46.3755</v>
      </c>
      <c r="F134" s="95">
        <f t="shared" si="1"/>
        <v>53.6</v>
      </c>
    </row>
    <row r="135" spans="1:6" ht="12" customHeight="1">
      <c r="A135" s="96"/>
      <c r="B135" s="92" t="s">
        <v>193</v>
      </c>
      <c r="C135" s="93"/>
      <c r="D135" s="93">
        <v>100</v>
      </c>
      <c r="E135" s="94">
        <v>11.319</v>
      </c>
      <c r="F135" s="95">
        <f t="shared" si="1"/>
        <v>88.7</v>
      </c>
    </row>
    <row r="136" spans="1:6" ht="12" customHeight="1">
      <c r="A136" s="96"/>
      <c r="B136" s="92" t="s">
        <v>194</v>
      </c>
      <c r="C136" s="93"/>
      <c r="D136" s="93">
        <v>160</v>
      </c>
      <c r="E136" s="94">
        <v>19.818125</v>
      </c>
      <c r="F136" s="95">
        <f t="shared" si="1"/>
        <v>128.3</v>
      </c>
    </row>
    <row r="137" spans="1:6" ht="12" customHeight="1">
      <c r="A137" s="96"/>
      <c r="B137" s="87" t="s">
        <v>81</v>
      </c>
      <c r="C137" s="88" t="s">
        <v>80</v>
      </c>
      <c r="D137" s="93"/>
      <c r="E137" s="94"/>
      <c r="F137" s="95"/>
    </row>
    <row r="138" spans="1:6" ht="12" customHeight="1">
      <c r="A138" s="96"/>
      <c r="B138" s="92" t="s">
        <v>195</v>
      </c>
      <c r="C138" s="93"/>
      <c r="D138" s="93">
        <v>400</v>
      </c>
      <c r="E138" s="94">
        <v>3.63265</v>
      </c>
      <c r="F138" s="95">
        <f aca="true" t="shared" si="2" ref="F138:F174">ROUND((100-E138)/100*D138,1)</f>
        <v>385.5</v>
      </c>
    </row>
    <row r="139" spans="1:6" ht="12" customHeight="1">
      <c r="A139" s="96"/>
      <c r="B139" s="92" t="s">
        <v>196</v>
      </c>
      <c r="C139" s="93"/>
      <c r="D139" s="93">
        <v>100</v>
      </c>
      <c r="E139" s="94">
        <v>9.2825</v>
      </c>
      <c r="F139" s="95">
        <f t="shared" si="2"/>
        <v>90.7</v>
      </c>
    </row>
    <row r="140" spans="1:6" ht="12" customHeight="1">
      <c r="A140" s="96"/>
      <c r="B140" s="92" t="s">
        <v>197</v>
      </c>
      <c r="C140" s="93"/>
      <c r="D140" s="93">
        <v>100</v>
      </c>
      <c r="E140" s="94">
        <v>31.9725</v>
      </c>
      <c r="F140" s="95">
        <f t="shared" si="2"/>
        <v>68</v>
      </c>
    </row>
    <row r="141" spans="1:6" ht="12" customHeight="1">
      <c r="A141" s="96"/>
      <c r="B141" s="92" t="s">
        <v>198</v>
      </c>
      <c r="C141" s="93"/>
      <c r="D141" s="93">
        <v>250</v>
      </c>
      <c r="E141" s="94">
        <v>11.9576</v>
      </c>
      <c r="F141" s="95">
        <f t="shared" si="2"/>
        <v>220.1</v>
      </c>
    </row>
    <row r="142" spans="1:6" ht="12" customHeight="1">
      <c r="A142" s="97"/>
      <c r="B142" s="92" t="s">
        <v>199</v>
      </c>
      <c r="C142" s="93"/>
      <c r="D142" s="93">
        <v>100</v>
      </c>
      <c r="E142" s="94">
        <v>24.3474</v>
      </c>
      <c r="F142" s="95">
        <f t="shared" si="2"/>
        <v>75.7</v>
      </c>
    </row>
    <row r="143" spans="1:6" ht="12" customHeight="1">
      <c r="A143" s="97"/>
      <c r="B143" s="87" t="s">
        <v>82</v>
      </c>
      <c r="C143" s="88" t="s">
        <v>80</v>
      </c>
      <c r="D143" s="93"/>
      <c r="E143" s="94"/>
      <c r="F143" s="95"/>
    </row>
    <row r="144" spans="1:6" ht="12" customHeight="1">
      <c r="A144" s="97"/>
      <c r="B144" s="92" t="s">
        <v>200</v>
      </c>
      <c r="C144" s="88"/>
      <c r="D144" s="102">
        <v>100</v>
      </c>
      <c r="E144" s="94">
        <v>2.3634</v>
      </c>
      <c r="F144" s="95">
        <f t="shared" si="2"/>
        <v>97.6</v>
      </c>
    </row>
    <row r="145" spans="1:6" ht="12" customHeight="1">
      <c r="A145" s="97"/>
      <c r="B145" s="87" t="s">
        <v>83</v>
      </c>
      <c r="C145" s="88" t="s">
        <v>80</v>
      </c>
      <c r="D145" s="93"/>
      <c r="E145" s="94"/>
      <c r="F145" s="95"/>
    </row>
    <row r="146" spans="1:6" ht="12" customHeight="1">
      <c r="A146" s="97"/>
      <c r="B146" s="92" t="s">
        <v>201</v>
      </c>
      <c r="C146" s="88"/>
      <c r="D146" s="93">
        <v>250</v>
      </c>
      <c r="E146" s="94">
        <v>3.661599999999999</v>
      </c>
      <c r="F146" s="95">
        <f t="shared" si="2"/>
        <v>240.8</v>
      </c>
    </row>
    <row r="147" spans="1:6" ht="12" customHeight="1">
      <c r="A147" s="97"/>
      <c r="B147" s="103" t="s">
        <v>202</v>
      </c>
      <c r="C147" s="88"/>
      <c r="D147" s="93">
        <v>100</v>
      </c>
      <c r="E147" s="94">
        <v>16.272</v>
      </c>
      <c r="F147" s="95">
        <f t="shared" si="2"/>
        <v>83.7</v>
      </c>
    </row>
    <row r="148" spans="1:6" ht="12" customHeight="1">
      <c r="A148" s="97"/>
      <c r="B148" s="87" t="s">
        <v>84</v>
      </c>
      <c r="C148" s="88" t="s">
        <v>80</v>
      </c>
      <c r="D148" s="93"/>
      <c r="E148" s="94"/>
      <c r="F148" s="95"/>
    </row>
    <row r="149" spans="1:6" ht="12" customHeight="1">
      <c r="A149" s="97"/>
      <c r="B149" s="104" t="s">
        <v>224</v>
      </c>
      <c r="C149" s="88"/>
      <c r="D149" s="93">
        <v>160</v>
      </c>
      <c r="E149" s="94">
        <v>0.9840625</v>
      </c>
      <c r="F149" s="95">
        <f t="shared" si="2"/>
        <v>158.4</v>
      </c>
    </row>
    <row r="150" spans="1:6" ht="12" customHeight="1">
      <c r="A150" s="86" t="s">
        <v>85</v>
      </c>
      <c r="B150" s="87" t="s">
        <v>86</v>
      </c>
      <c r="C150" s="88" t="s">
        <v>87</v>
      </c>
      <c r="D150" s="93"/>
      <c r="E150" s="94"/>
      <c r="F150" s="95"/>
    </row>
    <row r="151" spans="1:6" ht="12" customHeight="1">
      <c r="A151" s="91"/>
      <c r="B151" s="92" t="s">
        <v>203</v>
      </c>
      <c r="C151" s="93"/>
      <c r="D151" s="93">
        <v>160</v>
      </c>
      <c r="E151" s="94">
        <v>9.42525</v>
      </c>
      <c r="F151" s="95">
        <f t="shared" si="2"/>
        <v>144.9</v>
      </c>
    </row>
    <row r="152" spans="1:6" ht="12" customHeight="1">
      <c r="A152" s="96"/>
      <c r="B152" s="92" t="s">
        <v>204</v>
      </c>
      <c r="C152" s="93"/>
      <c r="D152" s="93">
        <v>25</v>
      </c>
      <c r="E152" s="94">
        <v>13.16</v>
      </c>
      <c r="F152" s="95">
        <f t="shared" si="2"/>
        <v>21.7</v>
      </c>
    </row>
    <row r="153" spans="1:6" ht="12" customHeight="1">
      <c r="A153" s="96"/>
      <c r="B153" s="92" t="s">
        <v>205</v>
      </c>
      <c r="C153" s="93"/>
      <c r="D153" s="93">
        <v>160</v>
      </c>
      <c r="E153" s="94">
        <v>3.895</v>
      </c>
      <c r="F153" s="95">
        <f t="shared" si="2"/>
        <v>153.8</v>
      </c>
    </row>
    <row r="154" spans="1:6" ht="12" customHeight="1">
      <c r="A154" s="96"/>
      <c r="B154" s="87" t="s">
        <v>88</v>
      </c>
      <c r="C154" s="88" t="s">
        <v>87</v>
      </c>
      <c r="D154" s="93"/>
      <c r="E154" s="94"/>
      <c r="F154" s="95"/>
    </row>
    <row r="155" spans="1:6" ht="12" customHeight="1">
      <c r="A155" s="96"/>
      <c r="B155" s="92" t="s">
        <v>206</v>
      </c>
      <c r="C155" s="93"/>
      <c r="D155" s="93">
        <v>250</v>
      </c>
      <c r="E155" s="94">
        <v>6.719640000000001</v>
      </c>
      <c r="F155" s="95">
        <f t="shared" si="2"/>
        <v>233.2</v>
      </c>
    </row>
    <row r="156" spans="1:6" ht="12" customHeight="1">
      <c r="A156" s="96"/>
      <c r="B156" s="92" t="s">
        <v>207</v>
      </c>
      <c r="C156" s="93"/>
      <c r="D156" s="93">
        <v>100</v>
      </c>
      <c r="E156" s="94">
        <v>1.6936</v>
      </c>
      <c r="F156" s="95">
        <f t="shared" si="2"/>
        <v>98.3</v>
      </c>
    </row>
    <row r="157" spans="1:6" ht="12" customHeight="1">
      <c r="A157" s="96"/>
      <c r="B157" s="92" t="s">
        <v>208</v>
      </c>
      <c r="C157" s="93"/>
      <c r="D157" s="93">
        <v>100</v>
      </c>
      <c r="E157" s="94">
        <v>0.33120000000000005</v>
      </c>
      <c r="F157" s="95">
        <f t="shared" si="2"/>
        <v>99.7</v>
      </c>
    </row>
    <row r="158" spans="1:6" ht="12" customHeight="1">
      <c r="A158" s="96"/>
      <c r="B158" s="87" t="s">
        <v>89</v>
      </c>
      <c r="C158" s="88" t="s">
        <v>87</v>
      </c>
      <c r="D158" s="93"/>
      <c r="E158" s="94"/>
      <c r="F158" s="95"/>
    </row>
    <row r="159" spans="1:6" ht="12" customHeight="1">
      <c r="A159" s="97"/>
      <c r="B159" s="92" t="s">
        <v>209</v>
      </c>
      <c r="C159" s="93"/>
      <c r="D159" s="93">
        <v>160</v>
      </c>
      <c r="E159" s="94">
        <v>0.028625</v>
      </c>
      <c r="F159" s="95">
        <f t="shared" si="2"/>
        <v>160</v>
      </c>
    </row>
    <row r="160" spans="1:6" ht="12" customHeight="1">
      <c r="A160" s="97"/>
      <c r="B160" s="87" t="s">
        <v>90</v>
      </c>
      <c r="C160" s="88" t="s">
        <v>91</v>
      </c>
      <c r="D160" s="93"/>
      <c r="E160" s="94"/>
      <c r="F160" s="95"/>
    </row>
    <row r="161" spans="1:6" ht="12" customHeight="1">
      <c r="A161" s="97"/>
      <c r="B161" s="92" t="s">
        <v>210</v>
      </c>
      <c r="C161" s="93"/>
      <c r="D161" s="93">
        <v>100</v>
      </c>
      <c r="E161" s="94">
        <v>2.960600000000001</v>
      </c>
      <c r="F161" s="95">
        <f t="shared" si="2"/>
        <v>97</v>
      </c>
    </row>
    <row r="162" spans="1:6" ht="12" customHeight="1">
      <c r="A162" s="86" t="s">
        <v>92</v>
      </c>
      <c r="B162" s="87" t="s">
        <v>93</v>
      </c>
      <c r="C162" s="88" t="s">
        <v>94</v>
      </c>
      <c r="D162" s="93"/>
      <c r="E162" s="94"/>
      <c r="F162" s="95"/>
    </row>
    <row r="163" spans="1:6" ht="12" customHeight="1">
      <c r="A163" s="91"/>
      <c r="B163" s="92" t="s">
        <v>211</v>
      </c>
      <c r="C163" s="93"/>
      <c r="D163" s="93">
        <v>160</v>
      </c>
      <c r="E163" s="94">
        <v>0.5075</v>
      </c>
      <c r="F163" s="95">
        <f t="shared" si="2"/>
        <v>159.2</v>
      </c>
    </row>
    <row r="164" spans="1:6" ht="12" customHeight="1">
      <c r="A164" s="96"/>
      <c r="B164" s="92" t="s">
        <v>212</v>
      </c>
      <c r="C164" s="93"/>
      <c r="D164" s="93">
        <v>160</v>
      </c>
      <c r="E164" s="94">
        <v>8.814687499999996</v>
      </c>
      <c r="F164" s="95">
        <f t="shared" si="2"/>
        <v>145.9</v>
      </c>
    </row>
    <row r="165" spans="1:6" ht="12" customHeight="1">
      <c r="A165" s="96"/>
      <c r="B165" s="92" t="s">
        <v>213</v>
      </c>
      <c r="C165" s="93"/>
      <c r="D165" s="93">
        <v>100</v>
      </c>
      <c r="E165" s="94">
        <v>10.102200000000002</v>
      </c>
      <c r="F165" s="95">
        <f t="shared" si="2"/>
        <v>89.9</v>
      </c>
    </row>
    <row r="166" spans="1:6" ht="12" customHeight="1">
      <c r="A166" s="96"/>
      <c r="B166" s="92" t="s">
        <v>214</v>
      </c>
      <c r="C166" s="93"/>
      <c r="D166" s="93">
        <v>160</v>
      </c>
      <c r="E166" s="94">
        <v>9.019</v>
      </c>
      <c r="F166" s="95">
        <f t="shared" si="2"/>
        <v>145.6</v>
      </c>
    </row>
    <row r="167" spans="1:6" ht="12" customHeight="1">
      <c r="A167" s="96"/>
      <c r="B167" s="92" t="s">
        <v>215</v>
      </c>
      <c r="C167" s="93"/>
      <c r="D167" s="93">
        <v>160</v>
      </c>
      <c r="E167" s="94">
        <v>6.990562500000001</v>
      </c>
      <c r="F167" s="95">
        <f t="shared" si="2"/>
        <v>148.8</v>
      </c>
    </row>
    <row r="168" spans="1:6" ht="12" customHeight="1">
      <c r="A168" s="96"/>
      <c r="B168" s="92" t="s">
        <v>216</v>
      </c>
      <c r="C168" s="93"/>
      <c r="D168" s="93">
        <v>100</v>
      </c>
      <c r="E168" s="94">
        <v>11.486599999999997</v>
      </c>
      <c r="F168" s="95">
        <f t="shared" si="2"/>
        <v>88.5</v>
      </c>
    </row>
    <row r="169" spans="1:6" ht="12" customHeight="1">
      <c r="A169" s="96"/>
      <c r="B169" s="87" t="s">
        <v>95</v>
      </c>
      <c r="C169" s="88" t="s">
        <v>94</v>
      </c>
      <c r="D169" s="93"/>
      <c r="E169" s="94"/>
      <c r="F169" s="95"/>
    </row>
    <row r="170" spans="1:6" ht="12" customHeight="1">
      <c r="A170" s="96"/>
      <c r="B170" s="98" t="s">
        <v>225</v>
      </c>
      <c r="C170" s="88"/>
      <c r="D170" s="93">
        <v>160</v>
      </c>
      <c r="E170" s="94">
        <v>4.675750000000001</v>
      </c>
      <c r="F170" s="95">
        <f t="shared" si="2"/>
        <v>152.5</v>
      </c>
    </row>
    <row r="171" spans="1:6" ht="12" customHeight="1">
      <c r="A171" s="96"/>
      <c r="B171" s="92" t="s">
        <v>217</v>
      </c>
      <c r="C171" s="93"/>
      <c r="D171" s="93">
        <v>100</v>
      </c>
      <c r="E171" s="94">
        <v>1.5476999999999996</v>
      </c>
      <c r="F171" s="95">
        <f t="shared" si="2"/>
        <v>98.5</v>
      </c>
    </row>
    <row r="172" spans="1:6" ht="12" customHeight="1">
      <c r="A172" s="96"/>
      <c r="B172" s="92" t="s">
        <v>218</v>
      </c>
      <c r="C172" s="93"/>
      <c r="D172" s="93">
        <v>100</v>
      </c>
      <c r="E172" s="94">
        <v>14.9857</v>
      </c>
      <c r="F172" s="95">
        <f t="shared" si="2"/>
        <v>85</v>
      </c>
    </row>
    <row r="173" spans="1:6" ht="12" customHeight="1">
      <c r="A173" s="115"/>
      <c r="B173" s="92" t="s">
        <v>219</v>
      </c>
      <c r="C173" s="93"/>
      <c r="D173" s="93">
        <v>100</v>
      </c>
      <c r="E173" s="94">
        <v>11.3044</v>
      </c>
      <c r="F173" s="95">
        <f t="shared" si="2"/>
        <v>88.7</v>
      </c>
    </row>
    <row r="174" spans="1:6" ht="12" customHeight="1">
      <c r="A174" s="115"/>
      <c r="B174" s="92" t="s">
        <v>220</v>
      </c>
      <c r="C174" s="93"/>
      <c r="D174" s="93">
        <v>160</v>
      </c>
      <c r="E174" s="94">
        <v>6.247499999999999</v>
      </c>
      <c r="F174" s="95">
        <f t="shared" si="2"/>
        <v>150</v>
      </c>
    </row>
    <row r="175" spans="1:4" ht="12.75">
      <c r="A175" s="105"/>
      <c r="B175" s="106"/>
      <c r="C175" s="107"/>
      <c r="D175" s="107"/>
    </row>
    <row r="176" spans="1:6" ht="12.75">
      <c r="A176" s="108"/>
      <c r="B176" s="109" t="s">
        <v>227</v>
      </c>
      <c r="C176" s="110"/>
      <c r="D176" s="109"/>
      <c r="E176" s="110" t="s">
        <v>228</v>
      </c>
      <c r="F176" s="110"/>
    </row>
    <row r="177" spans="1:6" ht="12.75">
      <c r="A177" s="108"/>
      <c r="B177" s="109"/>
      <c r="C177" s="109"/>
      <c r="D177" s="110"/>
      <c r="E177" s="109"/>
      <c r="F177" s="110"/>
    </row>
    <row r="178" spans="1:6" ht="12.75">
      <c r="A178" s="108"/>
      <c r="B178" s="109"/>
      <c r="C178" s="109"/>
      <c r="D178" s="110"/>
      <c r="E178" s="109"/>
      <c r="F178" s="110"/>
    </row>
    <row r="179" spans="1:6" ht="12.75">
      <c r="A179" s="109" t="s">
        <v>229</v>
      </c>
      <c r="B179" s="109"/>
      <c r="C179" s="109"/>
      <c r="D179" s="110"/>
      <c r="E179" s="109"/>
      <c r="F179" s="110"/>
    </row>
  </sheetData>
  <sheetProtection/>
  <mergeCells count="6">
    <mergeCell ref="A173:A174"/>
    <mergeCell ref="E2:F2"/>
    <mergeCell ref="E3:F3"/>
    <mergeCell ref="E4:F4"/>
    <mergeCell ref="E6:F6"/>
    <mergeCell ref="A7:F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Валерий М. Угай</cp:lastModifiedBy>
  <dcterms:modified xsi:type="dcterms:W3CDTF">2020-09-22T03:32:27Z</dcterms:modified>
  <cp:category/>
  <cp:version/>
  <cp:contentType/>
  <cp:contentStatus/>
</cp:coreProperties>
</file>