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7815" activeTab="1"/>
  </bookViews>
  <sheets>
    <sheet name="Уз" sheetId="1" r:id="rId1"/>
    <sheet name="на сайт" sheetId="2" r:id="rId2"/>
  </sheets>
  <definedNames>
    <definedName name="_xlnm.Print_Area" localSheetId="0">'Уз'!$A$1:$M$344</definedName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<sst xmlns="http://schemas.openxmlformats.org/spreadsheetml/2006/main" count="1357" uniqueCount="222">
  <si>
    <t xml:space="preserve">                 Узункольский  РЭС</t>
  </si>
  <si>
    <t xml:space="preserve">                 Расчет технических  потерь в сетях 0,4кВ </t>
  </si>
  <si>
    <t>Наименование</t>
  </si>
  <si>
    <t>№пп</t>
  </si>
  <si>
    <t xml:space="preserve">        №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</si>
  <si>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</si>
  <si>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</si>
  <si>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</si>
  <si>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</si>
  <si>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</si>
  <si>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</si>
  <si>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</si>
  <si>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</si>
  <si>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</si>
  <si>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</si>
  <si>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</si>
  <si>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</si>
  <si>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</si>
  <si>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</si>
  <si>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А-25</t>
  </si>
  <si>
    <t>А-16</t>
  </si>
  <si>
    <t>А-35</t>
  </si>
  <si>
    <t>А-50</t>
  </si>
  <si>
    <t>Усреднен.знач.</t>
  </si>
  <si>
    <t>Относительные потери в линиях РЭС, %</t>
  </si>
  <si>
    <t xml:space="preserve">  Uк1,</t>
  </si>
  <si>
    <t>Ном-на мощность силового транс-ра кВА</t>
  </si>
  <si>
    <t>КТП№3      ф-1</t>
  </si>
  <si>
    <t xml:space="preserve">                  ф-2</t>
  </si>
  <si>
    <t>КТП№1      ф-1</t>
  </si>
  <si>
    <t>КТП№18    ф-1</t>
  </si>
  <si>
    <t>КТП№8      ф-1</t>
  </si>
  <si>
    <t>КТП№13    ф-1</t>
  </si>
  <si>
    <t>КТП№11    ф-1</t>
  </si>
  <si>
    <t>КТП№2      ф-1</t>
  </si>
  <si>
    <t>КТП№5      ф-1</t>
  </si>
  <si>
    <t>КТП№4      ф-1</t>
  </si>
  <si>
    <t>КТП№6      ф-1</t>
  </si>
  <si>
    <t>КТП№7      ф-1</t>
  </si>
  <si>
    <t>КТП№9      ф-1</t>
  </si>
  <si>
    <t>КТП№10    ф-1</t>
  </si>
  <si>
    <t xml:space="preserve">                  ф-4</t>
  </si>
  <si>
    <t xml:space="preserve">                  ф-3</t>
  </si>
  <si>
    <t>КТП№15    ф-1</t>
  </si>
  <si>
    <t xml:space="preserve">   ф-2</t>
  </si>
  <si>
    <t>КТП№ 4     ф-1</t>
  </si>
  <si>
    <t xml:space="preserve"> КТП№6     ф-1               </t>
  </si>
  <si>
    <t xml:space="preserve">    ф-2 </t>
  </si>
  <si>
    <t xml:space="preserve">   ф-3</t>
  </si>
  <si>
    <t xml:space="preserve">                  ф-2 </t>
  </si>
  <si>
    <t xml:space="preserve">    ф-2</t>
  </si>
  <si>
    <t>А25</t>
  </si>
  <si>
    <t>ВЛ-10кВ Моховое-З/ток.</t>
  </si>
  <si>
    <t>ВЛ-10кВ Моховое-Ц.У.</t>
  </si>
  <si>
    <t>ВЛ-10кВ Сибирка-Крутоярка.</t>
  </si>
  <si>
    <t>ВЛ-10кВ  Белоглинка-Ц.у.</t>
  </si>
  <si>
    <t>ВЛ-10кВ Ленинское -Водники.</t>
  </si>
  <si>
    <t>ВЛ-10кВ Ленинское - Райцентр.</t>
  </si>
  <si>
    <t>ВЛ-10кВ Ленинское - ДК</t>
  </si>
  <si>
    <t>ВЛ-10кВ Троебратное-Камышловка.</t>
  </si>
  <si>
    <t>ВЛ-10кВ Троебратное-Жд.быт.</t>
  </si>
  <si>
    <t>ВЛ-10кВ Троебратное-Пилкино.</t>
  </si>
  <si>
    <t>ВЛ-10кВ Троебратное-ц.Усадьба.</t>
  </si>
  <si>
    <t>ВЛ-10кВ Суворова-Мастерские.</t>
  </si>
  <si>
    <t>ВЛ-10кВ  Суворова-Ц.Усадьба.</t>
  </si>
  <si>
    <t>ВЛ-10кВ Киевская -Отын-Агаш.</t>
  </si>
  <si>
    <t>ВЛ-10кВ Киевская-Коскуль.</t>
  </si>
  <si>
    <t>ВЛ-10кВ Киевская-Миролюбовка.</t>
  </si>
  <si>
    <t>ВЛ-10кВ Ершовка-Ц.усадьба.</t>
  </si>
  <si>
    <t>ВЛ-10кВ Ершовка-Кормоцех.</t>
  </si>
  <si>
    <t>ВЛ-10кВ Ленинское -Хлебзавод.</t>
  </si>
  <si>
    <t xml:space="preserve">ВЛ-10кВ Ленинское-Есмурза. </t>
  </si>
  <si>
    <t>ВЛ-10кВ Арзамасская- Мастерские.</t>
  </si>
  <si>
    <t>ВЛ-10кВ Пресногорьковка-Маслозавод.</t>
  </si>
  <si>
    <t>ВЛ-10кВ Пресногорьковка-Школа.</t>
  </si>
  <si>
    <t>ВЛ-10кВ Пресногорьковка-Гренадерка.</t>
  </si>
  <si>
    <t>ВЛ-10кВ Пресногорьковка-Больница.</t>
  </si>
  <si>
    <t>ВЛ-10кВ Белоглинка-Починовка.</t>
  </si>
  <si>
    <t>ВЛ-10кВ Арзамасская зеноток.</t>
  </si>
  <si>
    <t>ВЛ-10кВ Арзамасская фермы.</t>
  </si>
  <si>
    <t>ВЛ-10кВ Белоглинка-Комендантское.</t>
  </si>
  <si>
    <t>ВЛ-10кВ Россия-Убаган.</t>
  </si>
  <si>
    <t>ВЛ-10кВ Россия-маш.двор.</t>
  </si>
  <si>
    <t>ВЛ-10кВ Россия-Березово.</t>
  </si>
  <si>
    <t>ВЛ-10кВ Моховое-Ксеневка.</t>
  </si>
  <si>
    <t>ВЛ-10кВ Сибирка-Поселок.</t>
  </si>
  <si>
    <t>ВЛ-10кВ Моховое-Россия.</t>
  </si>
  <si>
    <t>ВЛ-10кВ Калининская-Укаткан.</t>
  </si>
  <si>
    <t>ВЛ-10кВ К.Марск-Поселок.</t>
  </si>
  <si>
    <t>ВЛ-10кВ Калининская-Энгельса.</t>
  </si>
  <si>
    <t>ВЛ-10кВ Калининская-Поселок.</t>
  </si>
  <si>
    <t>ВЛ-10кВ Баумана-Королевка.</t>
  </si>
  <si>
    <t>ВЛ-10кВ Чапаево-Ц/Усадьба.</t>
  </si>
  <si>
    <t>ВЛ-10кВ Чапаево-Амречье.</t>
  </si>
  <si>
    <t>ВЛ-10кВ Баумана-Буркай.</t>
  </si>
  <si>
    <t>ВЛ-10кВ Новопокровка- Мастерские.</t>
  </si>
  <si>
    <t>ВЛ-10кВ Новопокровка- Уйкескен.</t>
  </si>
  <si>
    <t>ВЛ-10кВ Новопокровка-Вершковое.</t>
  </si>
  <si>
    <t>ВЛ-10кВ Новопокровка-Ц.Усадьба.</t>
  </si>
  <si>
    <t>ВЛ-10кВ Куйбышева-Зерноток.</t>
  </si>
  <si>
    <t>ф-4</t>
  </si>
  <si>
    <t>ВЛ-10кВ Баумана-Ц.Усадьба.</t>
  </si>
  <si>
    <t>ВЛ-10кВ Куйбышева-Ц.Усадьба.</t>
  </si>
  <si>
    <t>Коэффицент загрузки</t>
  </si>
  <si>
    <t>Наименования населенного пункта</t>
  </si>
  <si>
    <t xml:space="preserve">  Наименование ПС</t>
  </si>
  <si>
    <t>п.Куйбышева</t>
  </si>
  <si>
    <t>п.Н-покровка</t>
  </si>
  <si>
    <t>п.Баумана</t>
  </si>
  <si>
    <t>п.Буркай</t>
  </si>
  <si>
    <t>п.Чапаево</t>
  </si>
  <si>
    <t>п.Королевка</t>
  </si>
  <si>
    <t>п.Калиниский</t>
  </si>
  <si>
    <t>отд.Энгельс</t>
  </si>
  <si>
    <t>отд.К.Маркса</t>
  </si>
  <si>
    <t>п.Сокол</t>
  </si>
  <si>
    <t>п.Кировский</t>
  </si>
  <si>
    <t>отд.Ксеньевка</t>
  </si>
  <si>
    <t>п.Сибирка</t>
  </si>
  <si>
    <t>п.Березово</t>
  </si>
  <si>
    <t>п.Россия</t>
  </si>
  <si>
    <t>п.Убаган</t>
  </si>
  <si>
    <t>отд.Ряжское.</t>
  </si>
  <si>
    <t>п.Арзамасс</t>
  </si>
  <si>
    <t>п.Белоглинка</t>
  </si>
  <si>
    <t>отд.Починовка</t>
  </si>
  <si>
    <t>п.Пресногорьковка</t>
  </si>
  <si>
    <t>п.Есмурза</t>
  </si>
  <si>
    <t>с.Узунколь</t>
  </si>
  <si>
    <t>п.Ершовка</t>
  </si>
  <si>
    <t>п.Киевский</t>
  </si>
  <si>
    <t>п.Абай</t>
  </si>
  <si>
    <t>отд.Долинка</t>
  </si>
  <si>
    <t>отд.Отын-Агаш</t>
  </si>
  <si>
    <t>п.Суворова</t>
  </si>
  <si>
    <t>п.Троебратное</t>
  </si>
  <si>
    <t>отд.Камышловка.</t>
  </si>
  <si>
    <t>отд.Казанка</t>
  </si>
  <si>
    <t>отд.Пилкина</t>
  </si>
  <si>
    <t>отд.Павловка</t>
  </si>
  <si>
    <t>отд.Воскресеновка</t>
  </si>
  <si>
    <t>отд.Уйкескен</t>
  </si>
  <si>
    <t>п.Укаткан</t>
  </si>
  <si>
    <t>п.Иваноровное</t>
  </si>
  <si>
    <t>отд.Моховое</t>
  </si>
  <si>
    <t>отд.Коменданское.</t>
  </si>
  <si>
    <t>отд.Песчанка</t>
  </si>
  <si>
    <t>отд.Богоявленка</t>
  </si>
  <si>
    <t>отд.Крутоярка</t>
  </si>
  <si>
    <t>отд.Волна</t>
  </si>
  <si>
    <t>отд.Первомайка</t>
  </si>
  <si>
    <t>отд.Гренадерка</t>
  </si>
  <si>
    <t>ПС Куйбышева</t>
  </si>
  <si>
    <t>ВЛ 10 кВ Куйбышева Ц.Усадьба</t>
  </si>
  <si>
    <t>ПС Новопокровка</t>
  </si>
  <si>
    <t>ВЛ 10 кВ Новопокровка Вершковое</t>
  </si>
  <si>
    <t>ВЛ 10 кВ Куйбышева Зерноток.</t>
  </si>
  <si>
    <t>ВЛ 10 кВ Новопокровка Ц.Усадьба</t>
  </si>
  <si>
    <t>ВЛ 10 кВ Новопокровка Уйкескен</t>
  </si>
  <si>
    <t>ВЛ 10 кВ Новопокровка Мастерские</t>
  </si>
  <si>
    <t>ПС Баумана</t>
  </si>
  <si>
    <t>ВЛ 10 кВ Баумана Ц.Усадьба</t>
  </si>
  <si>
    <t>ВЛ 10 кВ Баумана Буркай</t>
  </si>
  <si>
    <t>ПС Чапаево</t>
  </si>
  <si>
    <t>ВЛ 10 кВ Чапаево Амречье</t>
  </si>
  <si>
    <t>ВЛ 10 кВ Чапаево Ц.Усадьба</t>
  </si>
  <si>
    <t>ВЛ 10 кВ Баумана Королевка</t>
  </si>
  <si>
    <t>ПС Калининская</t>
  </si>
  <si>
    <t>ВЛ 10 кВ Калиниская Поселок</t>
  </si>
  <si>
    <t>ПС 10 кВ Калининская Энгельса</t>
  </si>
  <si>
    <t>ПС К.Маркса</t>
  </si>
  <si>
    <t>ВЛ 10 кВ К.Маркса Поселок</t>
  </si>
  <si>
    <t>ПС 10 кВ Калининская Укаткан</t>
  </si>
  <si>
    <t>ПС Моховое</t>
  </si>
  <si>
    <t>ВЛ 10 кВ Моховое Россия</t>
  </si>
  <si>
    <t>ВЛ 10 кВ Моховое Зерноток</t>
  </si>
  <si>
    <t>ВЛ 10 кВ Моховое Ц.Усадьба</t>
  </si>
  <si>
    <t>ВЛ 10 кВ Моховое Ксеневка</t>
  </si>
  <si>
    <t>ПС Сибирка</t>
  </si>
  <si>
    <t>ВЛ 10 кВ Сибирка Поселок</t>
  </si>
  <si>
    <t>ВЛ 10 кВ Сибирка Крутоярка</t>
  </si>
  <si>
    <t>ПС Россия</t>
  </si>
  <si>
    <t>ВЛ 10 кВ Россия Березово</t>
  </si>
  <si>
    <t>ВЛ 10 кВ Россия Маш.двор</t>
  </si>
  <si>
    <t>ВЛ 10 кВ Россия Убаган</t>
  </si>
  <si>
    <t>ПС Белоглинка</t>
  </si>
  <si>
    <t>ВЛ 10 кВ Белоглинка Комендантское</t>
  </si>
  <si>
    <t>ВЛ 10 кВ Белоглинка Ц.Усадьба</t>
  </si>
  <si>
    <t>ВЛ 10 кВ Белоглинка Починовка</t>
  </si>
  <si>
    <t xml:space="preserve">ПС Арзамасская </t>
  </si>
  <si>
    <t>ВЛ 10 кВ Арзамасская Фермы</t>
  </si>
  <si>
    <t>ВЛ 10 кВ Арзамасская Зерноток</t>
  </si>
  <si>
    <t>ВЛ 10 кВ Арзамасская Мастерские</t>
  </si>
  <si>
    <t>ПС Пресногорьковка</t>
  </si>
  <si>
    <t>ВЛ 10 кВ Пресногорьковка Больница</t>
  </si>
  <si>
    <t>ВЛ 10 кВ Пресногорьковка Гренадерка</t>
  </si>
  <si>
    <t>ВЛ 10 кВ Пресногорьковка Школа</t>
  </si>
  <si>
    <t>ВЛ 10 кВ Пресногорьковка Маслозавод</t>
  </si>
  <si>
    <t>ПС Ленинская</t>
  </si>
  <si>
    <t>ВЛ 10 кВ Ленинская Есмурза</t>
  </si>
  <si>
    <t>ВЛ 10 кВ Ленинская Водники</t>
  </si>
  <si>
    <t>ВЛ 10 кВ Ленинская Райцентр</t>
  </si>
  <si>
    <t>ВЛ 10 кВ Ленинская Хлебозавод</t>
  </si>
  <si>
    <t>ВЛ 10 кВ Ленинская ДК</t>
  </si>
  <si>
    <t>ВЛ 10 кВ Ершовка Кормоцех</t>
  </si>
  <si>
    <t>ПС Ершовка</t>
  </si>
  <si>
    <t>ВЛ 10 кВ Ершовка Ц.Усадьба</t>
  </si>
  <si>
    <t xml:space="preserve">ПС Киевская </t>
  </si>
  <si>
    <t>ВЛ 10 кВ Киевская Миролюбовка</t>
  </si>
  <si>
    <t>ВЛ 10 кВ Киевская Коскуль</t>
  </si>
  <si>
    <t>ВЛ 10 кВ Киевская Отын-Агаш</t>
  </si>
  <si>
    <t>ПС Суворово</t>
  </si>
  <si>
    <t>ВЛ 10 кВ Суворово Мастерские</t>
  </si>
  <si>
    <t xml:space="preserve">ПС Троебратное </t>
  </si>
  <si>
    <t>ВЛ 10 кВ Троебратное Ц.Усадьба</t>
  </si>
  <si>
    <t>ВЛ 10 кВ Троебратное Пилкино</t>
  </si>
  <si>
    <t>ВЛ 10 кВ Троебратное Камышиловка</t>
  </si>
  <si>
    <t>ВЛ 10 кВ Троебратное ЖД быт</t>
  </si>
  <si>
    <t xml:space="preserve"> Наименование фидер 10кВ ТП, КТП </t>
  </si>
  <si>
    <t>Ном-ная мощность силового                     т-ра кВА</t>
  </si>
  <si>
    <t>Свободная мощность, кВА</t>
  </si>
  <si>
    <t xml:space="preserve">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</si>
</sst>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0.000"/>
    <numFmt numFmtId="183" formatCode="#,##0.0"/>
    <numFmt numFmtId="18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24" xfId="0" applyFont="1" applyFill="1" applyBorder="1" applyAlignment="1">
      <alignment vertical="center"/>
    </xf>
    <xf numFmtId="0" fontId="7" fillId="32" borderId="25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7" fillId="32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3" fillId="32" borderId="28" xfId="0" applyFont="1" applyFill="1" applyBorder="1" applyAlignment="1">
      <alignment vertical="center"/>
    </xf>
    <xf numFmtId="0" fontId="7" fillId="32" borderId="29" xfId="0" applyFont="1" applyFill="1" applyBorder="1" applyAlignment="1">
      <alignment vertical="center"/>
    </xf>
    <xf numFmtId="0" fontId="7" fillId="32" borderId="30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181" fontId="7" fillId="32" borderId="29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left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horizontal="center" vertical="center"/>
    </xf>
    <xf numFmtId="0" fontId="7" fillId="32" borderId="46" xfId="0" applyFont="1" applyFill="1" applyBorder="1" applyAlignment="1">
      <alignment vertical="center"/>
    </xf>
    <xf numFmtId="0" fontId="7" fillId="32" borderId="35" xfId="0" applyFont="1" applyFill="1" applyBorder="1" applyAlignment="1">
      <alignment vertical="center"/>
    </xf>
    <xf numFmtId="0" fontId="7" fillId="32" borderId="30" xfId="0" applyFont="1" applyFill="1" applyBorder="1" applyAlignment="1">
      <alignment vertical="center"/>
    </xf>
    <xf numFmtId="0" fontId="7" fillId="32" borderId="44" xfId="0" applyFont="1" applyFill="1" applyBorder="1" applyAlignment="1">
      <alignment vertical="center"/>
    </xf>
    <xf numFmtId="0" fontId="7" fillId="32" borderId="34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left" vertical="center"/>
    </xf>
    <xf numFmtId="0" fontId="7" fillId="32" borderId="47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0" fontId="7" fillId="3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7" fillId="32" borderId="18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vertical="center"/>
    </xf>
    <xf numFmtId="0" fontId="9" fillId="32" borderId="29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81" fontId="10" fillId="0" borderId="29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181" fontId="11" fillId="0" borderId="29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181" fontId="11" fillId="0" borderId="32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181" fontId="11" fillId="0" borderId="1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181" fontId="11" fillId="0" borderId="29" xfId="0" applyNumberFormat="1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wrapText="1"/>
    </xf>
    <xf numFmtId="0" fontId="0" fillId="32" borderId="51" xfId="0" applyFont="1" applyFill="1" applyBorder="1" applyAlignment="1">
      <alignment wrapText="1"/>
    </xf>
    <xf numFmtId="0" fontId="7" fillId="32" borderId="36" xfId="0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1" fontId="7" fillId="32" borderId="38" xfId="0" applyNumberFormat="1" applyFont="1" applyFill="1" applyBorder="1" applyAlignment="1">
      <alignment horizontal="center" vertical="center"/>
    </xf>
    <xf numFmtId="1" fontId="7" fillId="32" borderId="37" xfId="0" applyNumberFormat="1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37"/>
  <sheetViews>
    <sheetView view="pageBreakPreview" zoomScale="90" zoomScaleNormal="75" zoomScaleSheetLayoutView="90" zoomScalePageLayoutView="0"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36" sqref="L36"/>
    </sheetView>
  </sheetViews>
  <sheetFormatPr defaultColWidth="9.00390625" defaultRowHeight="19.5" customHeight="1"/>
  <cols>
    <col min="1" max="1" width="24.625" style="1" customWidth="1"/>
    <col min="2" max="2" width="8.00390625" style="1" customWidth="1"/>
    <col min="3" max="3" width="22.375" style="2" customWidth="1"/>
    <col min="4" max="4" width="15.00390625" style="1" customWidth="1"/>
    <col min="5" max="5" width="13.125" style="1" bestFit="1" customWidth="1"/>
    <col min="6" max="6" width="11.75390625" style="1" customWidth="1"/>
    <col min="7" max="7" width="12.125" style="90" customWidth="1"/>
    <col min="8" max="8" width="11.875" style="90" customWidth="1"/>
    <col min="9" max="9" width="12.125" style="90" customWidth="1"/>
    <col min="10" max="10" width="11.625" style="90" customWidth="1"/>
    <col min="11" max="11" width="11.75390625" style="90" customWidth="1"/>
    <col min="12" max="12" width="12.75390625" style="2" customWidth="1"/>
    <col min="13" max="16384" width="9.125" style="2" customWidth="1"/>
  </cols>
  <sheetData>
    <row r="1" spans="1:13" ht="19.5" customHeight="1">
      <c r="A1" s="6"/>
      <c r="B1" s="6"/>
      <c r="C1" s="197" t="s">
        <v>0</v>
      </c>
      <c r="D1" s="197"/>
      <c r="E1" s="197"/>
      <c r="F1" s="197"/>
      <c r="G1" s="80"/>
      <c r="H1" s="80"/>
      <c r="I1" s="81"/>
      <c r="J1" s="81"/>
      <c r="K1" s="81"/>
      <c r="L1" s="7"/>
      <c r="M1" s="7"/>
    </row>
    <row r="2" spans="1:13" ht="19.5" customHeight="1">
      <c r="A2" s="6"/>
      <c r="B2" s="6"/>
      <c r="C2" s="7" t="s">
        <v>1</v>
      </c>
      <c r="D2" s="6"/>
      <c r="E2" s="6"/>
      <c r="F2" s="6"/>
      <c r="G2" s="81"/>
      <c r="H2" s="81"/>
      <c r="I2" s="81"/>
      <c r="J2" s="81"/>
      <c r="K2" s="81"/>
      <c r="L2" s="7"/>
      <c r="M2" s="7"/>
    </row>
    <row r="3" spans="1:13" ht="19.5" customHeight="1" thickBot="1">
      <c r="A3" s="6"/>
      <c r="B3" s="6"/>
      <c r="C3" s="7"/>
      <c r="D3" s="6"/>
      <c r="E3" s="6"/>
      <c r="F3" s="6"/>
      <c r="G3" s="81"/>
      <c r="H3" s="81"/>
      <c r="I3" s="81"/>
      <c r="J3" s="81"/>
      <c r="K3" s="81"/>
      <c r="L3" s="5"/>
      <c r="M3" s="7"/>
    </row>
    <row r="4" spans="1:13" ht="19.5" customHeight="1">
      <c r="A4" s="12" t="s">
        <v>2</v>
      </c>
      <c r="B4" s="13" t="s">
        <v>3</v>
      </c>
      <c r="C4" s="14" t="s">
        <v>4</v>
      </c>
      <c r="D4" s="200" t="s">
        <v>26</v>
      </c>
      <c r="E4" s="13" t="s">
        <v>5</v>
      </c>
      <c r="F4" s="13" t="s">
        <v>5</v>
      </c>
      <c r="G4" s="83" t="s">
        <v>6</v>
      </c>
      <c r="H4" s="84" t="s">
        <v>7</v>
      </c>
      <c r="I4" s="83" t="s">
        <v>8</v>
      </c>
      <c r="J4" s="83" t="s">
        <v>9</v>
      </c>
      <c r="K4" s="84" t="s">
        <v>25</v>
      </c>
      <c r="L4" s="5"/>
      <c r="M4" s="39"/>
    </row>
    <row r="5" spans="1:13" ht="30.75" customHeight="1" thickBot="1">
      <c r="A5" s="16" t="s">
        <v>10</v>
      </c>
      <c r="B5" s="17"/>
      <c r="C5" s="17" t="s">
        <v>11</v>
      </c>
      <c r="D5" s="201"/>
      <c r="E5" s="19" t="s">
        <v>12</v>
      </c>
      <c r="F5" s="37" t="s">
        <v>13</v>
      </c>
      <c r="G5" s="85" t="s">
        <v>14</v>
      </c>
      <c r="H5" s="86" t="s">
        <v>15</v>
      </c>
      <c r="I5" s="85" t="s">
        <v>16</v>
      </c>
      <c r="J5" s="85" t="s">
        <v>17</v>
      </c>
      <c r="K5" s="86" t="s">
        <v>18</v>
      </c>
      <c r="L5" s="5"/>
      <c r="M5" s="39"/>
    </row>
    <row r="6" spans="1:13" s="23" customFormat="1" ht="19.5" customHeight="1">
      <c r="A6" s="165" t="s">
        <v>102</v>
      </c>
      <c r="B6" s="148">
        <v>2</v>
      </c>
      <c r="C6" s="42" t="s">
        <v>34</v>
      </c>
      <c r="D6" s="9">
        <v>250</v>
      </c>
      <c r="E6" s="43" t="s">
        <v>21</v>
      </c>
      <c r="F6" s="44" t="s">
        <v>19</v>
      </c>
      <c r="G6" s="44">
        <v>14.3</v>
      </c>
      <c r="H6" s="44">
        <v>13.2</v>
      </c>
      <c r="I6" s="44">
        <v>12.3</v>
      </c>
      <c r="J6" s="44">
        <v>443</v>
      </c>
      <c r="K6" s="44">
        <v>218</v>
      </c>
      <c r="L6" s="96">
        <f>100*(J6*(G6+H6+I6)+J7*(G7+H7+I7)+J8*(G8+H8+I8))/(D6*1000)</f>
        <v>17.01552</v>
      </c>
      <c r="M6" s="40"/>
    </row>
    <row r="7" spans="1:13" s="91" customFormat="1" ht="35.25" customHeight="1">
      <c r="A7" s="165"/>
      <c r="B7" s="149"/>
      <c r="C7" s="46" t="s">
        <v>28</v>
      </c>
      <c r="D7" s="17"/>
      <c r="E7" s="47" t="s">
        <v>21</v>
      </c>
      <c r="F7" s="9" t="s">
        <v>19</v>
      </c>
      <c r="G7" s="9">
        <v>16.3</v>
      </c>
      <c r="H7" s="9">
        <v>18.3</v>
      </c>
      <c r="I7" s="9">
        <v>14.8</v>
      </c>
      <c r="J7" s="9">
        <v>245</v>
      </c>
      <c r="K7" s="9">
        <v>223</v>
      </c>
      <c r="L7" s="93"/>
      <c r="M7" s="39"/>
    </row>
    <row r="8" spans="1:13" s="25" customFormat="1" ht="19.5" customHeight="1">
      <c r="A8" s="165"/>
      <c r="B8" s="185"/>
      <c r="C8" s="46" t="s">
        <v>42</v>
      </c>
      <c r="D8" s="48"/>
      <c r="E8" s="47" t="s">
        <v>21</v>
      </c>
      <c r="F8" s="9" t="s">
        <v>19</v>
      </c>
      <c r="G8" s="9">
        <v>19.3</v>
      </c>
      <c r="H8" s="9">
        <v>18.2</v>
      </c>
      <c r="I8" s="9">
        <v>16.3</v>
      </c>
      <c r="J8" s="9">
        <v>238</v>
      </c>
      <c r="K8" s="9">
        <v>219</v>
      </c>
      <c r="L8" s="28"/>
      <c r="M8" s="40"/>
    </row>
    <row r="9" spans="1:13" s="24" customFormat="1" ht="19.5" customHeight="1">
      <c r="A9" s="165"/>
      <c r="B9" s="148">
        <v>4</v>
      </c>
      <c r="C9" s="42" t="s">
        <v>27</v>
      </c>
      <c r="D9" s="9">
        <v>100</v>
      </c>
      <c r="E9" s="43" t="s">
        <v>21</v>
      </c>
      <c r="F9" s="44" t="s">
        <v>19</v>
      </c>
      <c r="G9" s="44">
        <v>15.3</v>
      </c>
      <c r="H9" s="44">
        <v>14.3</v>
      </c>
      <c r="I9" s="44">
        <v>15.3</v>
      </c>
      <c r="J9" s="44">
        <v>231</v>
      </c>
      <c r="K9" s="44">
        <v>220</v>
      </c>
      <c r="L9" s="96">
        <f>100*(J9*(G9+H9+I9)+J10*(G10+H10+I10))/(D9*1000)</f>
        <v>21.2739</v>
      </c>
      <c r="M9" s="40"/>
    </row>
    <row r="10" spans="1:13" s="23" customFormat="1" ht="19.5" customHeight="1">
      <c r="A10" s="165"/>
      <c r="B10" s="185"/>
      <c r="C10" s="49" t="s">
        <v>28</v>
      </c>
      <c r="D10" s="17"/>
      <c r="E10" s="50" t="s">
        <v>21</v>
      </c>
      <c r="F10" s="17" t="s">
        <v>19</v>
      </c>
      <c r="G10" s="17">
        <v>18.3</v>
      </c>
      <c r="H10" s="17">
        <v>13.5</v>
      </c>
      <c r="I10" s="17">
        <v>15.6</v>
      </c>
      <c r="J10" s="17">
        <v>230</v>
      </c>
      <c r="K10" s="17">
        <v>219</v>
      </c>
      <c r="L10" s="28"/>
      <c r="M10" s="40"/>
    </row>
    <row r="11" spans="1:13" s="24" customFormat="1" ht="19.5" customHeight="1">
      <c r="A11" s="165"/>
      <c r="B11" s="148">
        <v>5</v>
      </c>
      <c r="C11" s="42" t="s">
        <v>36</v>
      </c>
      <c r="D11" s="44">
        <v>250</v>
      </c>
      <c r="E11" s="43" t="s">
        <v>21</v>
      </c>
      <c r="F11" s="44" t="s">
        <v>19</v>
      </c>
      <c r="G11" s="44">
        <v>5.2</v>
      </c>
      <c r="H11" s="44">
        <v>4.9</v>
      </c>
      <c r="I11" s="44">
        <v>4.1</v>
      </c>
      <c r="J11" s="44">
        <v>240</v>
      </c>
      <c r="K11" s="44">
        <v>224</v>
      </c>
      <c r="L11" s="96">
        <f>100*(J11*(G11+H11+I11)+J12*(G12+H12+I12))/(D11*1000)</f>
        <v>4.1352</v>
      </c>
      <c r="M11" s="40"/>
    </row>
    <row r="12" spans="1:13" s="23" customFormat="1" ht="19.5" customHeight="1">
      <c r="A12" s="165"/>
      <c r="B12" s="185"/>
      <c r="C12" s="49" t="s">
        <v>28</v>
      </c>
      <c r="D12" s="17"/>
      <c r="E12" s="50" t="s">
        <v>21</v>
      </c>
      <c r="F12" s="17" t="s">
        <v>19</v>
      </c>
      <c r="G12" s="17">
        <v>10.3</v>
      </c>
      <c r="H12" s="17">
        <v>9.1</v>
      </c>
      <c r="I12" s="17">
        <v>10.6</v>
      </c>
      <c r="J12" s="17">
        <v>231</v>
      </c>
      <c r="K12" s="17">
        <v>221</v>
      </c>
      <c r="L12" s="28"/>
      <c r="M12" s="40"/>
    </row>
    <row r="13" spans="1:13" s="24" customFormat="1" ht="19.5" customHeight="1">
      <c r="A13" s="165"/>
      <c r="B13" s="148">
        <v>6</v>
      </c>
      <c r="C13" s="42" t="s">
        <v>37</v>
      </c>
      <c r="D13" s="44">
        <v>100</v>
      </c>
      <c r="E13" s="43" t="s">
        <v>21</v>
      </c>
      <c r="F13" s="44" t="s">
        <v>19</v>
      </c>
      <c r="G13" s="44">
        <v>18.3</v>
      </c>
      <c r="H13" s="44">
        <v>8.3</v>
      </c>
      <c r="I13" s="44">
        <v>4.9</v>
      </c>
      <c r="J13" s="44">
        <v>229</v>
      </c>
      <c r="K13" s="44">
        <v>220</v>
      </c>
      <c r="L13" s="96">
        <f>100*(J13*(G13+H13+I13)+J14*(G14+H14+I14))/(D13*1000)</f>
        <v>14.9645</v>
      </c>
      <c r="M13" s="40"/>
    </row>
    <row r="14" spans="1:13" s="23" customFormat="1" ht="19.5" customHeight="1" thickBot="1">
      <c r="A14" s="166"/>
      <c r="B14" s="185"/>
      <c r="C14" s="18" t="s">
        <v>28</v>
      </c>
      <c r="D14" s="19"/>
      <c r="E14" s="51" t="s">
        <v>21</v>
      </c>
      <c r="F14" s="19" t="s">
        <v>19</v>
      </c>
      <c r="G14" s="19">
        <v>9.9</v>
      </c>
      <c r="H14" s="19">
        <v>10.3</v>
      </c>
      <c r="I14" s="19">
        <v>13.5</v>
      </c>
      <c r="J14" s="19">
        <v>230</v>
      </c>
      <c r="K14" s="19">
        <v>226</v>
      </c>
      <c r="L14" s="28"/>
      <c r="M14" s="40"/>
    </row>
    <row r="15" spans="1:13" s="23" customFormat="1" ht="63" customHeight="1" thickBot="1">
      <c r="A15" s="52" t="s">
        <v>99</v>
      </c>
      <c r="B15" s="44">
        <v>8</v>
      </c>
      <c r="C15" s="53" t="s">
        <v>29</v>
      </c>
      <c r="D15" s="50">
        <v>250</v>
      </c>
      <c r="E15" s="54" t="s">
        <v>19</v>
      </c>
      <c r="F15" s="48" t="s">
        <v>20</v>
      </c>
      <c r="G15" s="48">
        <v>1.3</v>
      </c>
      <c r="H15" s="48">
        <v>0</v>
      </c>
      <c r="I15" s="48">
        <v>0</v>
      </c>
      <c r="J15" s="48">
        <v>240</v>
      </c>
      <c r="K15" s="48">
        <v>235</v>
      </c>
      <c r="L15" s="96">
        <f>100*(J15*(G15+H15+I15))/(D15*1000)</f>
        <v>0.1248</v>
      </c>
      <c r="M15" s="40"/>
    </row>
    <row r="16" spans="1:13" s="23" customFormat="1" ht="19.5" customHeight="1">
      <c r="A16" s="168" t="s">
        <v>97</v>
      </c>
      <c r="B16" s="148">
        <v>9</v>
      </c>
      <c r="C16" s="55" t="s">
        <v>29</v>
      </c>
      <c r="D16" s="184">
        <v>100</v>
      </c>
      <c r="E16" s="56" t="s">
        <v>21</v>
      </c>
      <c r="F16" s="8" t="s">
        <v>19</v>
      </c>
      <c r="G16" s="8">
        <v>13.6</v>
      </c>
      <c r="H16" s="8">
        <v>15.6</v>
      </c>
      <c r="I16" s="8">
        <v>18.3</v>
      </c>
      <c r="J16" s="8">
        <v>235</v>
      </c>
      <c r="K16" s="8">
        <v>225</v>
      </c>
      <c r="L16" s="96">
        <f>100*(J16*(G16+H16+I16)+J17*(G17+H17+I17))/(D16*1000)</f>
        <v>20.832099999999997</v>
      </c>
      <c r="M16" s="40"/>
    </row>
    <row r="17" spans="1:13" s="23" customFormat="1" ht="19.5" customHeight="1">
      <c r="A17" s="201"/>
      <c r="B17" s="185"/>
      <c r="C17" s="42" t="s">
        <v>28</v>
      </c>
      <c r="D17" s="185"/>
      <c r="E17" s="54" t="s">
        <v>21</v>
      </c>
      <c r="F17" s="48" t="s">
        <v>19</v>
      </c>
      <c r="G17" s="48">
        <v>10.6</v>
      </c>
      <c r="H17" s="48">
        <v>12.6</v>
      </c>
      <c r="I17" s="48">
        <v>17.6</v>
      </c>
      <c r="J17" s="48">
        <v>237</v>
      </c>
      <c r="K17" s="48">
        <v>228</v>
      </c>
      <c r="L17" s="28"/>
      <c r="M17" s="40"/>
    </row>
    <row r="18" spans="1:13" s="23" customFormat="1" ht="19.5" customHeight="1">
      <c r="A18" s="201"/>
      <c r="B18" s="148">
        <v>10</v>
      </c>
      <c r="C18" s="42" t="s">
        <v>34</v>
      </c>
      <c r="D18" s="148">
        <v>100</v>
      </c>
      <c r="E18" s="54" t="s">
        <v>21</v>
      </c>
      <c r="F18" s="48" t="s">
        <v>19</v>
      </c>
      <c r="G18" s="48">
        <v>18.3</v>
      </c>
      <c r="H18" s="48">
        <v>17.3</v>
      </c>
      <c r="I18" s="48">
        <v>18.4</v>
      </c>
      <c r="J18" s="48">
        <v>240</v>
      </c>
      <c r="K18" s="48">
        <v>223</v>
      </c>
      <c r="L18" s="96">
        <f>100*(J18*(G18+H18+I18)+J19*(G19+H19+I19)+J20*(G20+H20+I20))/(D18*1000)</f>
        <v>28.677</v>
      </c>
      <c r="M18" s="39"/>
    </row>
    <row r="19" spans="1:13" s="91" customFormat="1" ht="51.75" customHeight="1">
      <c r="A19" s="201"/>
      <c r="B19" s="149"/>
      <c r="C19" s="42" t="s">
        <v>28</v>
      </c>
      <c r="D19" s="149"/>
      <c r="E19" s="54" t="s">
        <v>21</v>
      </c>
      <c r="F19" s="48" t="s">
        <v>19</v>
      </c>
      <c r="G19" s="48">
        <v>15.3</v>
      </c>
      <c r="H19" s="48">
        <v>14.6</v>
      </c>
      <c r="I19" s="48">
        <v>17.3</v>
      </c>
      <c r="J19" s="48">
        <v>240</v>
      </c>
      <c r="K19" s="48">
        <v>221</v>
      </c>
      <c r="L19" s="93"/>
      <c r="M19" s="39"/>
    </row>
    <row r="20" spans="1:13" s="23" customFormat="1" ht="19.5" customHeight="1">
      <c r="A20" s="201"/>
      <c r="B20" s="185"/>
      <c r="C20" s="42" t="s">
        <v>42</v>
      </c>
      <c r="D20" s="185"/>
      <c r="E20" s="54" t="s">
        <v>21</v>
      </c>
      <c r="F20" s="48" t="s">
        <v>19</v>
      </c>
      <c r="G20" s="48">
        <v>5.3</v>
      </c>
      <c r="H20" s="48">
        <v>9</v>
      </c>
      <c r="I20" s="48">
        <v>4.7</v>
      </c>
      <c r="J20" s="48">
        <v>231</v>
      </c>
      <c r="K20" s="48">
        <v>222</v>
      </c>
      <c r="L20" s="5"/>
      <c r="M20" s="39"/>
    </row>
    <row r="21" spans="1:13" s="23" customFormat="1" ht="19.5" customHeight="1">
      <c r="A21" s="201"/>
      <c r="B21" s="54">
        <v>11</v>
      </c>
      <c r="C21" s="42" t="s">
        <v>36</v>
      </c>
      <c r="D21" s="54">
        <v>100</v>
      </c>
      <c r="E21" s="54" t="s">
        <v>21</v>
      </c>
      <c r="F21" s="48" t="s">
        <v>19</v>
      </c>
      <c r="G21" s="48">
        <v>14.3</v>
      </c>
      <c r="H21" s="48">
        <v>15.3</v>
      </c>
      <c r="I21" s="48">
        <v>14.3</v>
      </c>
      <c r="J21" s="48">
        <v>238</v>
      </c>
      <c r="K21" s="48">
        <v>226</v>
      </c>
      <c r="L21" s="96">
        <f>100*(J21*(G21+H21+I21))/(D21*1000)</f>
        <v>10.448200000000002</v>
      </c>
      <c r="M21" s="40"/>
    </row>
    <row r="22" spans="1:13" s="23" customFormat="1" ht="19.5" customHeight="1" thickBot="1">
      <c r="A22" s="169"/>
      <c r="B22" s="54">
        <v>12</v>
      </c>
      <c r="C22" s="53" t="s">
        <v>35</v>
      </c>
      <c r="D22" s="50">
        <v>100</v>
      </c>
      <c r="E22" s="54" t="s">
        <v>21</v>
      </c>
      <c r="F22" s="48" t="s">
        <v>19</v>
      </c>
      <c r="G22" s="48">
        <v>1.8</v>
      </c>
      <c r="H22" s="48">
        <v>2.6</v>
      </c>
      <c r="I22" s="48">
        <v>3.4</v>
      </c>
      <c r="J22" s="48">
        <v>230</v>
      </c>
      <c r="K22" s="48">
        <v>225</v>
      </c>
      <c r="L22" s="28"/>
      <c r="M22" s="40"/>
    </row>
    <row r="23" spans="1:13" s="23" customFormat="1" ht="19.5" customHeight="1">
      <c r="A23" s="170" t="s">
        <v>98</v>
      </c>
      <c r="B23" s="163">
        <v>13</v>
      </c>
      <c r="C23" s="55" t="s">
        <v>29</v>
      </c>
      <c r="D23" s="184">
        <v>160</v>
      </c>
      <c r="E23" s="56" t="s">
        <v>19</v>
      </c>
      <c r="F23" s="8" t="s">
        <v>19</v>
      </c>
      <c r="G23" s="8">
        <v>10.6</v>
      </c>
      <c r="H23" s="8">
        <v>10.3</v>
      </c>
      <c r="I23" s="8">
        <v>10.5</v>
      </c>
      <c r="J23" s="8">
        <v>240</v>
      </c>
      <c r="K23" s="8">
        <v>220</v>
      </c>
      <c r="L23" s="96">
        <f>100*(J23*(G23+H23+I23)+J24*(G24+H24+I24))/(D23*1000)</f>
        <v>12.1565625</v>
      </c>
      <c r="M23" s="40"/>
    </row>
    <row r="24" spans="1:13" s="23" customFormat="1" ht="19.5" customHeight="1">
      <c r="A24" s="156"/>
      <c r="B24" s="151"/>
      <c r="C24" s="42" t="s">
        <v>28</v>
      </c>
      <c r="D24" s="185"/>
      <c r="E24" s="54" t="s">
        <v>21</v>
      </c>
      <c r="F24" s="48" t="s">
        <v>19</v>
      </c>
      <c r="G24" s="48">
        <v>17.6</v>
      </c>
      <c r="H24" s="48">
        <v>16</v>
      </c>
      <c r="I24" s="48">
        <v>17.1</v>
      </c>
      <c r="J24" s="48">
        <v>235</v>
      </c>
      <c r="K24" s="48">
        <v>221</v>
      </c>
      <c r="L24" s="28"/>
      <c r="M24" s="40"/>
    </row>
    <row r="25" spans="1:13" s="23" customFormat="1" ht="19.5" customHeight="1">
      <c r="A25" s="156"/>
      <c r="B25" s="150">
        <v>14</v>
      </c>
      <c r="C25" s="42" t="s">
        <v>27</v>
      </c>
      <c r="D25" s="48">
        <v>100</v>
      </c>
      <c r="E25" s="48" t="s">
        <v>21</v>
      </c>
      <c r="F25" s="48" t="s">
        <v>19</v>
      </c>
      <c r="G25" s="48">
        <v>5.6</v>
      </c>
      <c r="H25" s="48">
        <v>9.6</v>
      </c>
      <c r="I25" s="48">
        <v>7.8</v>
      </c>
      <c r="J25" s="48">
        <v>235</v>
      </c>
      <c r="K25" s="48">
        <v>219</v>
      </c>
      <c r="L25" s="96">
        <f>100*(J25*(G25+H25+I25)+J26*(G26+H26+I26))/(D25*1000)</f>
        <v>10.7395</v>
      </c>
      <c r="M25" s="40"/>
    </row>
    <row r="26" spans="1:13" s="23" customFormat="1" ht="19.5" customHeight="1">
      <c r="A26" s="156"/>
      <c r="B26" s="151"/>
      <c r="C26" s="42" t="s">
        <v>28</v>
      </c>
      <c r="D26" s="48"/>
      <c r="E26" s="48" t="s">
        <v>19</v>
      </c>
      <c r="F26" s="48" t="s">
        <v>19</v>
      </c>
      <c r="G26" s="44">
        <v>8.4</v>
      </c>
      <c r="H26" s="44">
        <v>6.8</v>
      </c>
      <c r="I26" s="44">
        <v>7.5</v>
      </c>
      <c r="J26" s="48">
        <v>235</v>
      </c>
      <c r="K26" s="48">
        <v>228</v>
      </c>
      <c r="L26" s="28"/>
      <c r="M26" s="40"/>
    </row>
    <row r="27" spans="1:13" s="23" customFormat="1" ht="19.5" customHeight="1" thickBot="1">
      <c r="A27" s="157"/>
      <c r="B27" s="60">
        <v>15</v>
      </c>
      <c r="C27" s="61" t="s">
        <v>37</v>
      </c>
      <c r="D27" s="17">
        <v>63</v>
      </c>
      <c r="E27" s="17" t="s">
        <v>21</v>
      </c>
      <c r="F27" s="19" t="s">
        <v>19</v>
      </c>
      <c r="G27" s="19">
        <v>10.1</v>
      </c>
      <c r="H27" s="19">
        <v>12.3</v>
      </c>
      <c r="I27" s="19">
        <v>10.6</v>
      </c>
      <c r="J27" s="17">
        <v>240</v>
      </c>
      <c r="K27" s="17">
        <v>225</v>
      </c>
      <c r="L27" s="96">
        <f>100*(J27*(G27+H27+I27))/(D27*1000)</f>
        <v>12.571428571428571</v>
      </c>
      <c r="M27" s="40"/>
    </row>
    <row r="28" spans="1:13" s="23" customFormat="1" ht="19.5" customHeight="1">
      <c r="A28" s="202" t="s">
        <v>96</v>
      </c>
      <c r="B28" s="148">
        <v>16</v>
      </c>
      <c r="C28" s="49" t="s">
        <v>34</v>
      </c>
      <c r="D28" s="148">
        <v>160</v>
      </c>
      <c r="E28" s="44" t="s">
        <v>21</v>
      </c>
      <c r="F28" s="8" t="s">
        <v>19</v>
      </c>
      <c r="G28" s="17">
        <v>4.6</v>
      </c>
      <c r="H28" s="17">
        <v>1.2</v>
      </c>
      <c r="I28" s="17">
        <v>5.1</v>
      </c>
      <c r="J28" s="44">
        <v>240</v>
      </c>
      <c r="K28" s="44">
        <v>223</v>
      </c>
      <c r="L28" s="96">
        <f>100*(J28*(G28+H28+I28)+J29*(G29+H29+I29))/(D28*1000)</f>
        <v>8.01</v>
      </c>
      <c r="M28" s="40"/>
    </row>
    <row r="29" spans="1:13" s="23" customFormat="1" ht="19.5" customHeight="1" thickBot="1">
      <c r="A29" s="165"/>
      <c r="B29" s="185"/>
      <c r="C29" s="42" t="s">
        <v>28</v>
      </c>
      <c r="D29" s="185"/>
      <c r="E29" s="19" t="s">
        <v>21</v>
      </c>
      <c r="F29" s="48" t="s">
        <v>19</v>
      </c>
      <c r="G29" s="44">
        <v>12.6</v>
      </c>
      <c r="H29" s="44">
        <v>14.9</v>
      </c>
      <c r="I29" s="44">
        <v>15</v>
      </c>
      <c r="J29" s="17">
        <v>240</v>
      </c>
      <c r="K29" s="17">
        <v>226</v>
      </c>
      <c r="L29" s="28"/>
      <c r="M29" s="40"/>
    </row>
    <row r="30" spans="1:13" s="23" customFormat="1" ht="19.5" customHeight="1" thickBot="1">
      <c r="A30" s="165"/>
      <c r="B30" s="50">
        <v>17</v>
      </c>
      <c r="C30" s="49" t="s">
        <v>36</v>
      </c>
      <c r="D30" s="44">
        <v>63</v>
      </c>
      <c r="E30" s="17" t="s">
        <v>21</v>
      </c>
      <c r="F30" s="48" t="s">
        <v>19</v>
      </c>
      <c r="G30" s="17">
        <v>0.2</v>
      </c>
      <c r="H30" s="17">
        <v>2.1</v>
      </c>
      <c r="I30" s="17">
        <v>2.1</v>
      </c>
      <c r="J30" s="13">
        <v>238</v>
      </c>
      <c r="K30" s="13">
        <v>225</v>
      </c>
      <c r="L30" s="96">
        <f>100*(J30*(G30+H30+I30)+J31*(G31+H31+I31))/(D30*1000)</f>
        <v>1.6622222222222223</v>
      </c>
      <c r="M30" s="40"/>
    </row>
    <row r="31" spans="1:13" s="23" customFormat="1" ht="19.5" customHeight="1" thickBot="1">
      <c r="A31" s="203"/>
      <c r="B31" s="48"/>
      <c r="C31" s="42" t="s">
        <v>28</v>
      </c>
      <c r="D31" s="48"/>
      <c r="E31" s="13" t="s">
        <v>21</v>
      </c>
      <c r="F31" s="19" t="s">
        <v>19</v>
      </c>
      <c r="G31" s="44">
        <v>0</v>
      </c>
      <c r="H31" s="44">
        <v>0</v>
      </c>
      <c r="I31" s="44">
        <v>0</v>
      </c>
      <c r="J31" s="44">
        <v>238</v>
      </c>
      <c r="K31" s="44">
        <v>229</v>
      </c>
      <c r="L31" s="28"/>
      <c r="M31" s="40"/>
    </row>
    <row r="32" spans="1:13" s="24" customFormat="1" ht="19.5" customHeight="1">
      <c r="A32" s="152" t="s">
        <v>95</v>
      </c>
      <c r="B32" s="44">
        <v>20</v>
      </c>
      <c r="C32" s="42" t="s">
        <v>29</v>
      </c>
      <c r="D32" s="44">
        <v>160</v>
      </c>
      <c r="E32" s="44" t="s">
        <v>21</v>
      </c>
      <c r="F32" s="8" t="s">
        <v>19</v>
      </c>
      <c r="G32" s="44">
        <v>7</v>
      </c>
      <c r="H32" s="44">
        <v>8.3</v>
      </c>
      <c r="I32" s="44">
        <v>9.9</v>
      </c>
      <c r="J32" s="44">
        <v>240</v>
      </c>
      <c r="K32" s="44">
        <v>235</v>
      </c>
      <c r="L32" s="96">
        <f>100*(J32*(G32+H32+I32))/(D32*1000)</f>
        <v>3.7800000000000007</v>
      </c>
      <c r="M32" s="40"/>
    </row>
    <row r="33" spans="1:13" s="26" customFormat="1" ht="19.5" customHeight="1" thickBot="1">
      <c r="A33" s="153"/>
      <c r="B33" s="44">
        <v>21</v>
      </c>
      <c r="C33" s="53" t="s">
        <v>34</v>
      </c>
      <c r="D33" s="48">
        <v>250</v>
      </c>
      <c r="E33" s="19" t="s">
        <v>21</v>
      </c>
      <c r="F33" s="48" t="s">
        <v>19</v>
      </c>
      <c r="G33" s="48">
        <v>5.1</v>
      </c>
      <c r="H33" s="48">
        <v>6.8</v>
      </c>
      <c r="I33" s="48">
        <v>7.6</v>
      </c>
      <c r="J33" s="48">
        <v>235</v>
      </c>
      <c r="K33" s="48">
        <v>230</v>
      </c>
      <c r="L33" s="96">
        <f>100*(J33*(G33+H33+I33))/(D33*1000)</f>
        <v>1.833</v>
      </c>
      <c r="M33" s="40"/>
    </row>
    <row r="34" spans="1:13" s="23" customFormat="1" ht="19.5" customHeight="1">
      <c r="A34" s="153"/>
      <c r="B34" s="148">
        <v>22</v>
      </c>
      <c r="C34" s="53" t="s">
        <v>27</v>
      </c>
      <c r="D34" s="9">
        <v>400</v>
      </c>
      <c r="E34" s="17" t="s">
        <v>21</v>
      </c>
      <c r="F34" s="17" t="s">
        <v>19</v>
      </c>
      <c r="G34" s="17">
        <v>10.9</v>
      </c>
      <c r="H34" s="17">
        <v>10.1</v>
      </c>
      <c r="I34" s="17">
        <v>12.6</v>
      </c>
      <c r="J34" s="17">
        <v>240</v>
      </c>
      <c r="K34" s="17">
        <v>230</v>
      </c>
      <c r="L34" s="96">
        <f>100*(J34*(G34+H34+I34)+J35*(G35+H35+I35))/(D34*1000)</f>
        <v>4.08</v>
      </c>
      <c r="M34" s="40"/>
    </row>
    <row r="35" spans="1:13" s="23" customFormat="1" ht="19.5" customHeight="1" thickBot="1">
      <c r="A35" s="154"/>
      <c r="B35" s="185"/>
      <c r="C35" s="42" t="s">
        <v>28</v>
      </c>
      <c r="D35" s="48"/>
      <c r="E35" s="44" t="s">
        <v>21</v>
      </c>
      <c r="F35" s="44" t="s">
        <v>19</v>
      </c>
      <c r="G35" s="44">
        <v>10.1</v>
      </c>
      <c r="H35" s="44">
        <v>14.2</v>
      </c>
      <c r="I35" s="44">
        <v>10.1</v>
      </c>
      <c r="J35" s="44">
        <v>240</v>
      </c>
      <c r="K35" s="44">
        <v>235</v>
      </c>
      <c r="L35" s="28"/>
      <c r="M35" s="40"/>
    </row>
    <row r="36" spans="1:13" s="101" customFormat="1" ht="19.5" customHeight="1" thickBot="1">
      <c r="A36" s="155" t="s">
        <v>101</v>
      </c>
      <c r="B36" s="97"/>
      <c r="C36" s="98" t="s">
        <v>34</v>
      </c>
      <c r="D36" s="97">
        <v>400</v>
      </c>
      <c r="E36" s="99" t="s">
        <v>21</v>
      </c>
      <c r="F36" s="97" t="s">
        <v>19</v>
      </c>
      <c r="G36" s="97">
        <v>13.8</v>
      </c>
      <c r="H36" s="97">
        <v>14.3</v>
      </c>
      <c r="I36" s="97">
        <v>18.3</v>
      </c>
      <c r="J36" s="97">
        <v>240</v>
      </c>
      <c r="K36" s="97">
        <v>224</v>
      </c>
      <c r="L36" s="96">
        <f>100*(J36*(G36+H36+I36))/(D36*1000)</f>
        <v>2.7840000000000007</v>
      </c>
      <c r="M36" s="100"/>
    </row>
    <row r="37" spans="1:13" s="23" customFormat="1" ht="19.5" customHeight="1" thickBot="1">
      <c r="A37" s="156"/>
      <c r="B37" s="148">
        <v>24</v>
      </c>
      <c r="C37" s="53" t="s">
        <v>27</v>
      </c>
      <c r="D37" s="9">
        <v>250</v>
      </c>
      <c r="E37" s="13" t="s">
        <v>21</v>
      </c>
      <c r="F37" s="48" t="s">
        <v>19</v>
      </c>
      <c r="G37" s="48">
        <v>10.6</v>
      </c>
      <c r="H37" s="48">
        <v>11.6</v>
      </c>
      <c r="I37" s="48">
        <v>18.3</v>
      </c>
      <c r="J37" s="48">
        <v>234</v>
      </c>
      <c r="K37" s="48">
        <v>225</v>
      </c>
      <c r="L37" s="96">
        <f>100*(J37*(G37+H37+I37)+J38*(G38+H38+I38))/(D37*1000)</f>
        <v>6.4584</v>
      </c>
      <c r="M37" s="40"/>
    </row>
    <row r="38" spans="1:13" s="23" customFormat="1" ht="19.5" customHeight="1" thickBot="1">
      <c r="A38" s="157"/>
      <c r="B38" s="185"/>
      <c r="C38" s="53" t="s">
        <v>49</v>
      </c>
      <c r="D38" s="48"/>
      <c r="E38" s="13" t="s">
        <v>21</v>
      </c>
      <c r="F38" s="48" t="s">
        <v>19</v>
      </c>
      <c r="G38" s="48">
        <v>6.5</v>
      </c>
      <c r="H38" s="48">
        <v>7.4</v>
      </c>
      <c r="I38" s="48">
        <v>14.6</v>
      </c>
      <c r="J38" s="48">
        <v>234</v>
      </c>
      <c r="K38" s="48">
        <v>227</v>
      </c>
      <c r="L38" s="28"/>
      <c r="M38" s="40"/>
    </row>
    <row r="39" spans="1:13" ht="19.5" customHeight="1">
      <c r="A39" s="155" t="s">
        <v>94</v>
      </c>
      <c r="B39" s="164">
        <v>25</v>
      </c>
      <c r="C39" s="53" t="s">
        <v>34</v>
      </c>
      <c r="D39" s="148">
        <v>160</v>
      </c>
      <c r="E39" s="48" t="s">
        <v>19</v>
      </c>
      <c r="F39" s="48" t="s">
        <v>19</v>
      </c>
      <c r="G39" s="48">
        <v>13.4</v>
      </c>
      <c r="H39" s="48">
        <v>12.5</v>
      </c>
      <c r="I39" s="48">
        <v>10.5</v>
      </c>
      <c r="J39" s="48">
        <v>234</v>
      </c>
      <c r="K39" s="48">
        <v>228</v>
      </c>
      <c r="L39" s="96">
        <f>100*(J39*(G39+H39+I39)+J40*(G40+H40+I40)+J41*(G41+H41+I41))/(D39*1000)</f>
        <v>15.341625</v>
      </c>
      <c r="M39" s="40"/>
    </row>
    <row r="40" spans="1:13" ht="19.5" customHeight="1" thickBot="1">
      <c r="A40" s="156"/>
      <c r="B40" s="164"/>
      <c r="C40" s="42" t="s">
        <v>28</v>
      </c>
      <c r="D40" s="149"/>
      <c r="E40" s="44" t="s">
        <v>19</v>
      </c>
      <c r="F40" s="19" t="s">
        <v>19</v>
      </c>
      <c r="G40" s="44">
        <v>13.5</v>
      </c>
      <c r="H40" s="44">
        <v>12.3</v>
      </c>
      <c r="I40" s="44">
        <v>14.3</v>
      </c>
      <c r="J40" s="44">
        <v>234</v>
      </c>
      <c r="K40" s="44">
        <v>229</v>
      </c>
      <c r="L40" s="28"/>
      <c r="M40" s="40"/>
    </row>
    <row r="41" spans="1:13" ht="19.5" customHeight="1" thickBot="1">
      <c r="A41" s="157"/>
      <c r="B41" s="182"/>
      <c r="C41" s="46" t="s">
        <v>42</v>
      </c>
      <c r="D41" s="185"/>
      <c r="E41" s="10" t="s">
        <v>19</v>
      </c>
      <c r="F41" s="10" t="s">
        <v>20</v>
      </c>
      <c r="G41" s="10">
        <v>10.5</v>
      </c>
      <c r="H41" s="10">
        <v>9.3</v>
      </c>
      <c r="I41" s="10">
        <v>8.6</v>
      </c>
      <c r="J41" s="10">
        <v>234</v>
      </c>
      <c r="K41" s="10">
        <v>227</v>
      </c>
      <c r="L41" s="28"/>
      <c r="M41" s="40"/>
    </row>
    <row r="42" spans="1:13" ht="19.5" customHeight="1" thickBot="1">
      <c r="A42" s="168" t="s">
        <v>93</v>
      </c>
      <c r="B42" s="194">
        <v>26</v>
      </c>
      <c r="C42" s="42" t="s">
        <v>29</v>
      </c>
      <c r="D42" s="148">
        <v>160</v>
      </c>
      <c r="E42" s="63" t="s">
        <v>21</v>
      </c>
      <c r="F42" s="63" t="s">
        <v>19</v>
      </c>
      <c r="G42" s="63">
        <v>5.4</v>
      </c>
      <c r="H42" s="63">
        <v>6.3</v>
      </c>
      <c r="I42" s="63">
        <v>7.1</v>
      </c>
      <c r="J42" s="63">
        <v>236</v>
      </c>
      <c r="K42" s="63">
        <v>230</v>
      </c>
      <c r="L42" s="96">
        <f>100*(J42*(G42+H42+I42)+J43*(G43+H43+I43))/(D42*1000)</f>
        <v>2.7729999999999997</v>
      </c>
      <c r="M42" s="40"/>
    </row>
    <row r="43" spans="1:13" ht="19.5" customHeight="1" thickBot="1">
      <c r="A43" s="169"/>
      <c r="B43" s="195"/>
      <c r="C43" s="42" t="s">
        <v>49</v>
      </c>
      <c r="D43" s="185"/>
      <c r="E43" s="44" t="s">
        <v>21</v>
      </c>
      <c r="F43" s="10" t="s">
        <v>20</v>
      </c>
      <c r="G43" s="13">
        <v>0</v>
      </c>
      <c r="H43" s="13">
        <v>0</v>
      </c>
      <c r="I43" s="13">
        <v>0</v>
      </c>
      <c r="J43" s="13">
        <v>236</v>
      </c>
      <c r="K43" s="13">
        <v>230</v>
      </c>
      <c r="L43" s="28"/>
      <c r="M43" s="40"/>
    </row>
    <row r="44" spans="1:13" ht="19.5" customHeight="1">
      <c r="A44" s="170" t="s">
        <v>92</v>
      </c>
      <c r="B44" s="198">
        <v>27</v>
      </c>
      <c r="C44" s="53" t="s">
        <v>29</v>
      </c>
      <c r="D44" s="148">
        <v>100</v>
      </c>
      <c r="E44" s="8" t="s">
        <v>19</v>
      </c>
      <c r="F44" s="8" t="s">
        <v>20</v>
      </c>
      <c r="G44" s="8">
        <v>5.6</v>
      </c>
      <c r="H44" s="8">
        <v>7.3</v>
      </c>
      <c r="I44" s="8">
        <v>4.8</v>
      </c>
      <c r="J44" s="8">
        <v>242</v>
      </c>
      <c r="K44" s="8">
        <v>237</v>
      </c>
      <c r="L44" s="96">
        <f>100*(J44*(G44+H44+I44)+J45*(G45+H45+I45))/(D44*1000)</f>
        <v>7.3682</v>
      </c>
      <c r="M44" s="40"/>
    </row>
    <row r="45" spans="1:13" ht="19.5" customHeight="1">
      <c r="A45" s="156"/>
      <c r="B45" s="188"/>
      <c r="C45" s="42" t="s">
        <v>28</v>
      </c>
      <c r="D45" s="185"/>
      <c r="E45" s="44" t="s">
        <v>19</v>
      </c>
      <c r="F45" s="44" t="s">
        <v>20</v>
      </c>
      <c r="G45" s="44">
        <v>5.1</v>
      </c>
      <c r="H45" s="44">
        <v>3.9</v>
      </c>
      <c r="I45" s="44">
        <v>3.8</v>
      </c>
      <c r="J45" s="44">
        <v>241</v>
      </c>
      <c r="K45" s="44">
        <v>236</v>
      </c>
      <c r="L45" s="28"/>
      <c r="M45" s="40"/>
    </row>
    <row r="46" spans="1:13" ht="19.5" customHeight="1">
      <c r="A46" s="156"/>
      <c r="B46" s="186">
        <v>28</v>
      </c>
      <c r="C46" s="42" t="s">
        <v>34</v>
      </c>
      <c r="D46" s="148">
        <v>160</v>
      </c>
      <c r="E46" s="44" t="s">
        <v>19</v>
      </c>
      <c r="F46" s="44" t="s">
        <v>20</v>
      </c>
      <c r="G46" s="44">
        <v>2.4</v>
      </c>
      <c r="H46" s="44">
        <v>4.8</v>
      </c>
      <c r="I46" s="94">
        <v>8.6</v>
      </c>
      <c r="J46" s="9">
        <v>238</v>
      </c>
      <c r="K46" s="9">
        <v>231</v>
      </c>
      <c r="L46" s="96">
        <f>100*(J46*(G46+H46+I46)+J47*(G47+H47+I47)+J48*(G48+H48+I48))/(D46*1000)</f>
        <v>11.9740625</v>
      </c>
      <c r="M46" s="40"/>
    </row>
    <row r="47" spans="1:13" ht="19.5" customHeight="1">
      <c r="A47" s="156"/>
      <c r="B47" s="199"/>
      <c r="C47" s="42" t="s">
        <v>28</v>
      </c>
      <c r="D47" s="149"/>
      <c r="E47" s="44" t="s">
        <v>19</v>
      </c>
      <c r="F47" s="44" t="s">
        <v>20</v>
      </c>
      <c r="G47" s="44">
        <v>10.3</v>
      </c>
      <c r="H47" s="44">
        <v>15.3</v>
      </c>
      <c r="I47" s="44">
        <v>14.6</v>
      </c>
      <c r="J47" s="9">
        <v>235</v>
      </c>
      <c r="K47" s="9">
        <v>230</v>
      </c>
      <c r="L47" s="28"/>
      <c r="M47" s="40"/>
    </row>
    <row r="48" spans="1:13" ht="19.5" customHeight="1" thickBot="1">
      <c r="A48" s="167"/>
      <c r="B48" s="187"/>
      <c r="C48" s="61" t="s">
        <v>42</v>
      </c>
      <c r="D48" s="183"/>
      <c r="E48" s="10" t="s">
        <v>19</v>
      </c>
      <c r="F48" s="10" t="s">
        <v>20</v>
      </c>
      <c r="G48" s="10">
        <v>7.3</v>
      </c>
      <c r="H48" s="10">
        <v>8.3</v>
      </c>
      <c r="I48" s="10">
        <v>9.3</v>
      </c>
      <c r="J48" s="10">
        <v>239</v>
      </c>
      <c r="K48" s="10">
        <v>227</v>
      </c>
      <c r="L48" s="28"/>
      <c r="M48" s="40"/>
    </row>
    <row r="49" spans="1:13" s="3" customFormat="1" ht="19.5" customHeight="1" thickBot="1">
      <c r="A49" s="168" t="s">
        <v>91</v>
      </c>
      <c r="B49" s="148">
        <v>32</v>
      </c>
      <c r="C49" s="42" t="s">
        <v>29</v>
      </c>
      <c r="D49" s="148">
        <v>160</v>
      </c>
      <c r="E49" s="44" t="s">
        <v>21</v>
      </c>
      <c r="F49" s="10" t="s">
        <v>20</v>
      </c>
      <c r="G49" s="44">
        <v>9.3</v>
      </c>
      <c r="H49" s="44">
        <v>10.6</v>
      </c>
      <c r="I49" s="44">
        <v>13.5</v>
      </c>
      <c r="J49" s="44">
        <v>233</v>
      </c>
      <c r="K49" s="44">
        <v>228</v>
      </c>
      <c r="L49" s="96">
        <f>100*(J49*(G49+H49+I49)+J50*(G50+H50+I50))/(D49*1000)</f>
        <v>10.8490625</v>
      </c>
      <c r="M49" s="40"/>
    </row>
    <row r="50" spans="1:13" s="3" customFormat="1" ht="19.5" customHeight="1" thickBot="1">
      <c r="A50" s="169"/>
      <c r="B50" s="185"/>
      <c r="C50" s="42" t="s">
        <v>28</v>
      </c>
      <c r="D50" s="185"/>
      <c r="E50" s="19" t="s">
        <v>21</v>
      </c>
      <c r="F50" s="8" t="s">
        <v>20</v>
      </c>
      <c r="G50" s="44">
        <v>10.6</v>
      </c>
      <c r="H50" s="44">
        <v>15.6</v>
      </c>
      <c r="I50" s="44">
        <v>14.9</v>
      </c>
      <c r="J50" s="44">
        <v>233</v>
      </c>
      <c r="K50" s="44">
        <v>227</v>
      </c>
      <c r="L50" s="28"/>
      <c r="M50" s="40"/>
    </row>
    <row r="51" spans="1:13" ht="19.5" customHeight="1" thickBot="1">
      <c r="A51" s="155" t="s">
        <v>90</v>
      </c>
      <c r="B51" s="150">
        <v>35</v>
      </c>
      <c r="C51" s="66" t="s">
        <v>29</v>
      </c>
      <c r="D51" s="148">
        <v>160</v>
      </c>
      <c r="E51" s="19" t="s">
        <v>21</v>
      </c>
      <c r="F51" s="19" t="s">
        <v>21</v>
      </c>
      <c r="G51" s="44">
        <v>10.5</v>
      </c>
      <c r="H51" s="44">
        <v>10.2</v>
      </c>
      <c r="I51" s="44">
        <v>10.4</v>
      </c>
      <c r="J51" s="44">
        <v>236</v>
      </c>
      <c r="K51" s="44">
        <v>229</v>
      </c>
      <c r="L51" s="96">
        <f>100*(J51*(G51+H51+I51)+J52*(G52+H52+I52)+J53*(G53+H53+I53))/(D51*1000)</f>
        <v>13.2525</v>
      </c>
      <c r="M51" s="40"/>
    </row>
    <row r="52" spans="1:13" ht="19.5" customHeight="1">
      <c r="A52" s="156"/>
      <c r="B52" s="164"/>
      <c r="C52" s="44" t="s">
        <v>44</v>
      </c>
      <c r="D52" s="149"/>
      <c r="E52" s="44" t="s">
        <v>21</v>
      </c>
      <c r="F52" s="44" t="s">
        <v>20</v>
      </c>
      <c r="G52" s="44">
        <v>10.9</v>
      </c>
      <c r="H52" s="44">
        <v>7.6</v>
      </c>
      <c r="I52" s="44">
        <v>8.6</v>
      </c>
      <c r="J52" s="44">
        <v>231</v>
      </c>
      <c r="K52" s="44">
        <v>221</v>
      </c>
      <c r="L52" s="28"/>
      <c r="M52" s="40"/>
    </row>
    <row r="53" spans="1:13" ht="19.5" customHeight="1" thickBot="1">
      <c r="A53" s="156"/>
      <c r="B53" s="151"/>
      <c r="C53" s="44" t="s">
        <v>48</v>
      </c>
      <c r="D53" s="185"/>
      <c r="E53" s="44" t="s">
        <v>19</v>
      </c>
      <c r="F53" s="44" t="s">
        <v>20</v>
      </c>
      <c r="G53" s="44">
        <v>11.2</v>
      </c>
      <c r="H53" s="44">
        <v>10.3</v>
      </c>
      <c r="I53" s="44">
        <v>12.6</v>
      </c>
      <c r="J53" s="44">
        <v>223</v>
      </c>
      <c r="K53" s="44">
        <v>220</v>
      </c>
      <c r="L53" s="28"/>
      <c r="M53" s="40"/>
    </row>
    <row r="54" spans="1:13" ht="19.5" customHeight="1" thickBot="1">
      <c r="A54" s="156"/>
      <c r="B54" s="150">
        <v>36</v>
      </c>
      <c r="C54" s="42" t="s">
        <v>27</v>
      </c>
      <c r="D54" s="148">
        <v>100</v>
      </c>
      <c r="E54" s="63" t="s">
        <v>21</v>
      </c>
      <c r="F54" s="63" t="s">
        <v>21</v>
      </c>
      <c r="G54" s="44">
        <v>9.8</v>
      </c>
      <c r="H54" s="44">
        <v>6.3</v>
      </c>
      <c r="I54" s="44">
        <v>7.6</v>
      </c>
      <c r="J54" s="44">
        <v>235</v>
      </c>
      <c r="K54" s="44">
        <v>223</v>
      </c>
      <c r="L54" s="96">
        <f>100*(J54*(G54+H54+I54)+J55*(G55+H55+I55)+J56*(G56+H56+I56))/(D54*1000)</f>
        <v>22.340300000000006</v>
      </c>
      <c r="M54" s="40"/>
    </row>
    <row r="55" spans="1:13" ht="19.5" customHeight="1" thickBot="1">
      <c r="A55" s="156"/>
      <c r="B55" s="164"/>
      <c r="C55" s="9" t="s">
        <v>44</v>
      </c>
      <c r="D55" s="149"/>
      <c r="E55" s="9" t="s">
        <v>21</v>
      </c>
      <c r="F55" s="9" t="s">
        <v>20</v>
      </c>
      <c r="G55" s="44">
        <v>12.3</v>
      </c>
      <c r="H55" s="44">
        <v>9.3</v>
      </c>
      <c r="I55" s="44">
        <v>8.6</v>
      </c>
      <c r="J55" s="44">
        <v>239</v>
      </c>
      <c r="K55" s="44">
        <v>226</v>
      </c>
      <c r="L55" s="28"/>
      <c r="M55" s="40"/>
    </row>
    <row r="56" spans="1:13" ht="19.5" customHeight="1" thickBot="1">
      <c r="A56" s="167"/>
      <c r="B56" s="182"/>
      <c r="C56" s="46" t="s">
        <v>42</v>
      </c>
      <c r="D56" s="183"/>
      <c r="E56" s="63" t="s">
        <v>21</v>
      </c>
      <c r="F56" s="63" t="s">
        <v>21</v>
      </c>
      <c r="G56" s="44">
        <v>12.6</v>
      </c>
      <c r="H56" s="44">
        <v>14.2</v>
      </c>
      <c r="I56" s="44">
        <v>14.2</v>
      </c>
      <c r="J56" s="44">
        <v>233</v>
      </c>
      <c r="K56" s="44">
        <v>227</v>
      </c>
      <c r="L56" s="28"/>
      <c r="M56" s="40"/>
    </row>
    <row r="57" spans="1:13" ht="72" customHeight="1" thickBot="1">
      <c r="A57" s="35" t="s">
        <v>89</v>
      </c>
      <c r="B57" s="57">
        <v>37</v>
      </c>
      <c r="C57" s="42" t="s">
        <v>29</v>
      </c>
      <c r="D57" s="13">
        <v>100</v>
      </c>
      <c r="E57" s="63" t="s">
        <v>21</v>
      </c>
      <c r="F57" s="63" t="s">
        <v>21</v>
      </c>
      <c r="G57" s="19">
        <v>3.6</v>
      </c>
      <c r="H57" s="19">
        <v>5.6</v>
      </c>
      <c r="I57" s="19">
        <v>4.8</v>
      </c>
      <c r="J57" s="19">
        <v>233</v>
      </c>
      <c r="K57" s="19">
        <v>220</v>
      </c>
      <c r="L57" s="96">
        <f>100*(J57*(G57+H57+I57))/(D57*1000)</f>
        <v>3.262</v>
      </c>
      <c r="M57" s="40"/>
    </row>
    <row r="58" spans="1:13" ht="19.5" customHeight="1">
      <c r="A58" s="155" t="s">
        <v>88</v>
      </c>
      <c r="B58" s="163">
        <v>38</v>
      </c>
      <c r="C58" s="53" t="s">
        <v>38</v>
      </c>
      <c r="D58" s="184">
        <v>100</v>
      </c>
      <c r="E58" s="8" t="s">
        <v>21</v>
      </c>
      <c r="F58" s="8" t="s">
        <v>20</v>
      </c>
      <c r="G58" s="8">
        <v>6.3</v>
      </c>
      <c r="H58" s="8">
        <v>8.1</v>
      </c>
      <c r="I58" s="8">
        <v>7.1</v>
      </c>
      <c r="J58" s="8">
        <v>232</v>
      </c>
      <c r="K58" s="8">
        <v>224</v>
      </c>
      <c r="L58" s="96">
        <f>100*(J58*(G58+H58+I58)+J59*(G59+H59+I59))/(D58*1000)</f>
        <v>9.514700000000001</v>
      </c>
      <c r="M58" s="40"/>
    </row>
    <row r="59" spans="1:13" ht="19.5" customHeight="1">
      <c r="A59" s="156"/>
      <c r="B59" s="164"/>
      <c r="C59" s="48" t="s">
        <v>44</v>
      </c>
      <c r="D59" s="149"/>
      <c r="E59" s="44" t="s">
        <v>21</v>
      </c>
      <c r="F59" s="44" t="s">
        <v>20</v>
      </c>
      <c r="G59" s="48">
        <v>7.1</v>
      </c>
      <c r="H59" s="48">
        <v>4.6</v>
      </c>
      <c r="I59" s="48">
        <v>7.4</v>
      </c>
      <c r="J59" s="87">
        <v>237</v>
      </c>
      <c r="K59" s="48">
        <v>221</v>
      </c>
      <c r="L59" s="28"/>
      <c r="M59" s="40"/>
    </row>
    <row r="60" spans="1:13" ht="19.5" customHeight="1">
      <c r="A60" s="156"/>
      <c r="B60" s="150">
        <v>39</v>
      </c>
      <c r="C60" s="42" t="s">
        <v>34</v>
      </c>
      <c r="D60" s="148">
        <v>250</v>
      </c>
      <c r="E60" s="44" t="s">
        <v>22</v>
      </c>
      <c r="F60" s="44" t="s">
        <v>20</v>
      </c>
      <c r="G60" s="44">
        <v>8.6</v>
      </c>
      <c r="H60" s="44">
        <v>6.5</v>
      </c>
      <c r="I60" s="44">
        <v>9.6</v>
      </c>
      <c r="J60" s="44">
        <v>240</v>
      </c>
      <c r="K60" s="44">
        <v>230</v>
      </c>
      <c r="L60" s="96">
        <f>100*(J60*(G60+H60+I60)+J61*(G61+H61+I61)+J62*(G62+H62+I62))/(D60*1000)</f>
        <v>9.70124</v>
      </c>
      <c r="M60" s="40"/>
    </row>
    <row r="61" spans="1:13" ht="19.5" customHeight="1" thickBot="1">
      <c r="A61" s="156"/>
      <c r="B61" s="164"/>
      <c r="C61" s="44" t="s">
        <v>44</v>
      </c>
      <c r="D61" s="149"/>
      <c r="E61" s="44" t="s">
        <v>21</v>
      </c>
      <c r="F61" s="10" t="s">
        <v>21</v>
      </c>
      <c r="G61" s="44">
        <v>10.1</v>
      </c>
      <c r="H61" s="44">
        <v>13.5</v>
      </c>
      <c r="I61" s="44">
        <v>11.6</v>
      </c>
      <c r="J61" s="44">
        <v>235</v>
      </c>
      <c r="K61" s="44">
        <v>228</v>
      </c>
      <c r="L61" s="28"/>
      <c r="M61" s="40"/>
    </row>
    <row r="62" spans="1:13" ht="19.5" customHeight="1" thickBot="1">
      <c r="A62" s="156"/>
      <c r="B62" s="164"/>
      <c r="C62" s="44" t="s">
        <v>48</v>
      </c>
      <c r="D62" s="185"/>
      <c r="E62" s="44" t="s">
        <v>21</v>
      </c>
      <c r="F62" s="10" t="s">
        <v>21</v>
      </c>
      <c r="G62" s="44">
        <v>19.3</v>
      </c>
      <c r="H62" s="44">
        <v>14.3</v>
      </c>
      <c r="I62" s="44">
        <v>10.3</v>
      </c>
      <c r="J62" s="44">
        <v>229</v>
      </c>
      <c r="K62" s="44">
        <v>220</v>
      </c>
      <c r="L62" s="28"/>
      <c r="M62" s="40"/>
    </row>
    <row r="63" spans="1:13" ht="19.5" customHeight="1">
      <c r="A63" s="156"/>
      <c r="B63" s="150">
        <v>40</v>
      </c>
      <c r="C63" s="42" t="s">
        <v>36</v>
      </c>
      <c r="D63" s="148">
        <v>250</v>
      </c>
      <c r="E63" s="44" t="s">
        <v>21</v>
      </c>
      <c r="F63" s="44" t="s">
        <v>19</v>
      </c>
      <c r="G63" s="44">
        <v>15.3</v>
      </c>
      <c r="H63" s="44">
        <v>10.5</v>
      </c>
      <c r="I63" s="44">
        <v>11.6</v>
      </c>
      <c r="J63" s="44">
        <v>234</v>
      </c>
      <c r="K63" s="44">
        <v>224</v>
      </c>
      <c r="L63" s="96">
        <f>100*(J63*(G63+H63+I63)+J64*(G64+H64+I64)+J65*(G65+H65+I65)+J66*(G66+H66+I66))/(D63*1000)</f>
        <v>13.01936</v>
      </c>
      <c r="M63" s="40"/>
    </row>
    <row r="64" spans="1:13" ht="19.5" customHeight="1">
      <c r="A64" s="156"/>
      <c r="B64" s="164"/>
      <c r="C64" s="44" t="s">
        <v>44</v>
      </c>
      <c r="D64" s="149"/>
      <c r="E64" s="44" t="s">
        <v>21</v>
      </c>
      <c r="F64" s="44" t="s">
        <v>19</v>
      </c>
      <c r="G64" s="44">
        <v>10.6</v>
      </c>
      <c r="H64" s="44">
        <v>10.1</v>
      </c>
      <c r="I64" s="44">
        <v>11.2</v>
      </c>
      <c r="J64" s="44">
        <v>247</v>
      </c>
      <c r="K64" s="44">
        <v>231</v>
      </c>
      <c r="L64" s="28"/>
      <c r="M64" s="40"/>
    </row>
    <row r="65" spans="1:13" ht="19.5" customHeight="1">
      <c r="A65" s="156"/>
      <c r="B65" s="151"/>
      <c r="C65" s="44" t="s">
        <v>48</v>
      </c>
      <c r="D65" s="185"/>
      <c r="E65" s="44" t="s">
        <v>21</v>
      </c>
      <c r="F65" s="44" t="s">
        <v>19</v>
      </c>
      <c r="G65" s="44">
        <v>10.1</v>
      </c>
      <c r="H65" s="44">
        <v>11.5</v>
      </c>
      <c r="I65" s="44">
        <v>12.4</v>
      </c>
      <c r="J65" s="44">
        <v>238</v>
      </c>
      <c r="K65" s="44">
        <v>228</v>
      </c>
      <c r="L65" s="28"/>
      <c r="M65" s="40"/>
    </row>
    <row r="66" spans="1:13" ht="19.5" customHeight="1" thickBot="1">
      <c r="A66" s="156"/>
      <c r="B66" s="60"/>
      <c r="C66" s="44" t="s">
        <v>100</v>
      </c>
      <c r="D66" s="17"/>
      <c r="E66" s="44" t="s">
        <v>21</v>
      </c>
      <c r="F66" s="10" t="s">
        <v>20</v>
      </c>
      <c r="G66" s="44">
        <v>13.2</v>
      </c>
      <c r="H66" s="44">
        <v>10.5</v>
      </c>
      <c r="I66" s="44">
        <v>9.6</v>
      </c>
      <c r="J66" s="44">
        <v>235</v>
      </c>
      <c r="K66" s="44">
        <v>228</v>
      </c>
      <c r="L66" s="28"/>
      <c r="M66" s="40"/>
    </row>
    <row r="67" spans="1:13" ht="19.5" customHeight="1" thickBot="1">
      <c r="A67" s="156"/>
      <c r="B67" s="150">
        <v>41</v>
      </c>
      <c r="C67" s="66" t="s">
        <v>27</v>
      </c>
      <c r="D67" s="148">
        <v>160</v>
      </c>
      <c r="E67" s="44" t="s">
        <v>21</v>
      </c>
      <c r="F67" s="10" t="s">
        <v>20</v>
      </c>
      <c r="G67" s="44">
        <v>15.6</v>
      </c>
      <c r="H67" s="44">
        <v>4.3</v>
      </c>
      <c r="I67" s="44">
        <v>3.5</v>
      </c>
      <c r="J67" s="44">
        <v>244</v>
      </c>
      <c r="K67" s="44">
        <v>225</v>
      </c>
      <c r="L67" s="96">
        <f>100*(J67*(G67+H67+I67)+J68*(G68+H68+I68)+J69*(G69+H69+I69))/(D67*1000)</f>
        <v>12.725374999999998</v>
      </c>
      <c r="M67" s="40"/>
    </row>
    <row r="68" spans="1:13" ht="19.5" customHeight="1" thickBot="1">
      <c r="A68" s="156"/>
      <c r="B68" s="164"/>
      <c r="C68" s="44" t="s">
        <v>44</v>
      </c>
      <c r="D68" s="149"/>
      <c r="E68" s="19" t="s">
        <v>21</v>
      </c>
      <c r="F68" s="8" t="s">
        <v>20</v>
      </c>
      <c r="G68" s="44">
        <v>17.6</v>
      </c>
      <c r="H68" s="44">
        <v>7.3</v>
      </c>
      <c r="I68" s="44">
        <v>5.6</v>
      </c>
      <c r="J68" s="44">
        <v>238</v>
      </c>
      <c r="K68" s="44">
        <v>221</v>
      </c>
      <c r="L68" s="28"/>
      <c r="M68" s="40"/>
    </row>
    <row r="69" spans="1:13" ht="19.5" customHeight="1" thickBot="1">
      <c r="A69" s="156"/>
      <c r="B69" s="151"/>
      <c r="C69" s="44" t="s">
        <v>48</v>
      </c>
      <c r="D69" s="185"/>
      <c r="E69" s="17" t="s">
        <v>21</v>
      </c>
      <c r="F69" s="10" t="s">
        <v>20</v>
      </c>
      <c r="G69" s="44">
        <v>13.8</v>
      </c>
      <c r="H69" s="44">
        <v>9.5</v>
      </c>
      <c r="I69" s="44">
        <v>8.7</v>
      </c>
      <c r="J69" s="44">
        <v>231</v>
      </c>
      <c r="K69" s="44">
        <v>220</v>
      </c>
      <c r="L69" s="28"/>
      <c r="M69" s="40"/>
    </row>
    <row r="70" spans="1:13" ht="19.5" customHeight="1" thickBot="1">
      <c r="A70" s="156"/>
      <c r="B70" s="150">
        <v>42</v>
      </c>
      <c r="C70" s="66" t="s">
        <v>35</v>
      </c>
      <c r="D70" s="148">
        <v>250</v>
      </c>
      <c r="E70" s="13" t="s">
        <v>21</v>
      </c>
      <c r="F70" s="8" t="s">
        <v>20</v>
      </c>
      <c r="G70" s="44">
        <v>14.6</v>
      </c>
      <c r="H70" s="44">
        <v>18.6</v>
      </c>
      <c r="I70" s="44">
        <v>15.6</v>
      </c>
      <c r="J70" s="44">
        <v>229</v>
      </c>
      <c r="K70" s="44">
        <v>221</v>
      </c>
      <c r="L70" s="96">
        <f>100*(J70*(G70+H70+I70)+J71*(G71+H71+I71))/(D70*1000)</f>
        <v>9.45648</v>
      </c>
      <c r="M70" s="40"/>
    </row>
    <row r="71" spans="1:13" ht="19.5" customHeight="1">
      <c r="A71" s="156"/>
      <c r="B71" s="151"/>
      <c r="C71" s="44" t="s">
        <v>44</v>
      </c>
      <c r="D71" s="185"/>
      <c r="E71" s="13" t="s">
        <v>21</v>
      </c>
      <c r="F71" s="44" t="s">
        <v>20</v>
      </c>
      <c r="G71" s="44">
        <v>20.3</v>
      </c>
      <c r="H71" s="44">
        <v>15.6</v>
      </c>
      <c r="I71" s="44">
        <v>18.3</v>
      </c>
      <c r="J71" s="44">
        <v>230</v>
      </c>
      <c r="K71" s="44">
        <v>225</v>
      </c>
      <c r="L71" s="28"/>
      <c r="M71" s="40"/>
    </row>
    <row r="72" spans="1:13" ht="19.5" customHeight="1">
      <c r="A72" s="156"/>
      <c r="B72" s="150">
        <v>43</v>
      </c>
      <c r="C72" s="66" t="s">
        <v>31</v>
      </c>
      <c r="D72" s="148">
        <v>100</v>
      </c>
      <c r="E72" s="44" t="s">
        <v>21</v>
      </c>
      <c r="F72" s="44" t="s">
        <v>20</v>
      </c>
      <c r="G72" s="44">
        <v>17.6</v>
      </c>
      <c r="H72" s="44">
        <v>15.9</v>
      </c>
      <c r="I72" s="44">
        <v>18.3</v>
      </c>
      <c r="J72" s="44">
        <v>230</v>
      </c>
      <c r="K72" s="44">
        <v>221</v>
      </c>
      <c r="L72" s="96">
        <f>100*(J72*(G72+H72+I72)+J73*(G73+H73+I73))/(D72*1000)</f>
        <v>22.6984</v>
      </c>
      <c r="M72" s="40"/>
    </row>
    <row r="73" spans="1:13" ht="19.5" customHeight="1" thickBot="1">
      <c r="A73" s="157"/>
      <c r="B73" s="151"/>
      <c r="C73" s="44" t="s">
        <v>44</v>
      </c>
      <c r="D73" s="185"/>
      <c r="E73" s="19" t="s">
        <v>21</v>
      </c>
      <c r="F73" s="44" t="s">
        <v>20</v>
      </c>
      <c r="G73" s="44">
        <v>17.6</v>
      </c>
      <c r="H73" s="44">
        <v>15.9</v>
      </c>
      <c r="I73" s="44">
        <v>13.8</v>
      </c>
      <c r="J73" s="44">
        <v>228</v>
      </c>
      <c r="K73" s="44">
        <v>225</v>
      </c>
      <c r="L73" s="28"/>
      <c r="M73" s="40"/>
    </row>
    <row r="74" spans="1:13" ht="19.5" customHeight="1" thickBot="1">
      <c r="A74" s="170" t="s">
        <v>87</v>
      </c>
      <c r="B74" s="150">
        <v>44</v>
      </c>
      <c r="C74" s="42" t="s">
        <v>34</v>
      </c>
      <c r="D74" s="148">
        <v>250</v>
      </c>
      <c r="E74" s="17" t="s">
        <v>21</v>
      </c>
      <c r="F74" s="10" t="s">
        <v>20</v>
      </c>
      <c r="G74" s="44">
        <v>10.6</v>
      </c>
      <c r="H74" s="44">
        <v>14.3</v>
      </c>
      <c r="I74" s="44">
        <v>16.3</v>
      </c>
      <c r="J74" s="44">
        <v>226</v>
      </c>
      <c r="K74" s="44">
        <v>220</v>
      </c>
      <c r="L74" s="96">
        <f>100*(J74*(G74+H74+I74)+J75*(G75+H75+I75))/(D74*1000)</f>
        <v>8.21152</v>
      </c>
      <c r="M74" s="40"/>
    </row>
    <row r="75" spans="1:13" ht="19.5" customHeight="1" thickBot="1">
      <c r="A75" s="156"/>
      <c r="B75" s="151"/>
      <c r="C75" s="44" t="s">
        <v>44</v>
      </c>
      <c r="D75" s="185"/>
      <c r="E75" s="13" t="s">
        <v>21</v>
      </c>
      <c r="F75" s="44" t="s">
        <v>19</v>
      </c>
      <c r="G75" s="44">
        <v>18.3</v>
      </c>
      <c r="H75" s="44">
        <v>16.3</v>
      </c>
      <c r="I75" s="44">
        <v>14.6</v>
      </c>
      <c r="J75" s="44">
        <v>228</v>
      </c>
      <c r="K75" s="44">
        <v>221</v>
      </c>
      <c r="L75" s="28"/>
      <c r="M75" s="40"/>
    </row>
    <row r="76" spans="1:13" ht="19.5" customHeight="1">
      <c r="A76" s="156"/>
      <c r="B76" s="192">
        <v>45</v>
      </c>
      <c r="C76" s="42" t="s">
        <v>27</v>
      </c>
      <c r="D76" s="148">
        <v>160</v>
      </c>
      <c r="E76" s="13" t="s">
        <v>21</v>
      </c>
      <c r="F76" s="44" t="s">
        <v>21</v>
      </c>
      <c r="G76" s="44">
        <v>16.3</v>
      </c>
      <c r="H76" s="44">
        <v>17.4</v>
      </c>
      <c r="I76" s="44">
        <v>18.3</v>
      </c>
      <c r="J76" s="44">
        <v>240</v>
      </c>
      <c r="K76" s="44">
        <v>235</v>
      </c>
      <c r="L76" s="96">
        <f>100*(J76*(G76+H76+I76)+J77*(G77+H77+I77))/(D76*1000)</f>
        <v>14.85075</v>
      </c>
      <c r="M76" s="40"/>
    </row>
    <row r="77" spans="1:13" ht="19.5" customHeight="1">
      <c r="A77" s="156"/>
      <c r="B77" s="193"/>
      <c r="C77" s="44" t="s">
        <v>44</v>
      </c>
      <c r="D77" s="185"/>
      <c r="E77" s="44" t="s">
        <v>21</v>
      </c>
      <c r="F77" s="44" t="s">
        <v>21</v>
      </c>
      <c r="G77" s="44">
        <v>13.5</v>
      </c>
      <c r="H77" s="44">
        <v>15.6</v>
      </c>
      <c r="I77" s="44">
        <v>18.3</v>
      </c>
      <c r="J77" s="44">
        <v>238</v>
      </c>
      <c r="K77" s="44">
        <v>230</v>
      </c>
      <c r="L77" s="28"/>
      <c r="M77" s="40"/>
    </row>
    <row r="78" spans="1:13" ht="19.5" customHeight="1" thickBot="1">
      <c r="A78" s="156"/>
      <c r="B78" s="192">
        <v>46</v>
      </c>
      <c r="C78" s="42" t="s">
        <v>36</v>
      </c>
      <c r="D78" s="148">
        <v>100</v>
      </c>
      <c r="E78" s="19" t="s">
        <v>21</v>
      </c>
      <c r="F78" s="44" t="s">
        <v>21</v>
      </c>
      <c r="G78" s="44">
        <v>17.3</v>
      </c>
      <c r="H78" s="44">
        <v>18.3</v>
      </c>
      <c r="I78" s="44">
        <v>19.3</v>
      </c>
      <c r="J78" s="44">
        <v>244</v>
      </c>
      <c r="K78" s="44">
        <v>235</v>
      </c>
      <c r="L78" s="96">
        <f>100*(J78*(G78+H78+I78)+J79*(G79+H79+I79))/(D78*1000)</f>
        <v>24.5867</v>
      </c>
      <c r="M78" s="40"/>
    </row>
    <row r="79" spans="1:13" ht="19.5" customHeight="1" thickBot="1">
      <c r="A79" s="156"/>
      <c r="B79" s="193"/>
      <c r="C79" s="48" t="s">
        <v>44</v>
      </c>
      <c r="D79" s="185"/>
      <c r="E79" s="17" t="s">
        <v>21</v>
      </c>
      <c r="F79" s="10" t="s">
        <v>20</v>
      </c>
      <c r="G79" s="48">
        <v>13.5</v>
      </c>
      <c r="H79" s="48">
        <v>17.5</v>
      </c>
      <c r="I79" s="48">
        <v>18.3</v>
      </c>
      <c r="J79" s="48">
        <v>227</v>
      </c>
      <c r="K79" s="48">
        <v>224</v>
      </c>
      <c r="L79" s="28"/>
      <c r="M79" s="40"/>
    </row>
    <row r="80" spans="1:13" ht="19.5" customHeight="1" thickBot="1">
      <c r="A80" s="156"/>
      <c r="B80" s="192">
        <v>47</v>
      </c>
      <c r="C80" s="53" t="s">
        <v>35</v>
      </c>
      <c r="D80" s="148">
        <v>160</v>
      </c>
      <c r="E80" s="13" t="s">
        <v>21</v>
      </c>
      <c r="F80" s="8" t="s">
        <v>20</v>
      </c>
      <c r="G80" s="48">
        <v>10.5</v>
      </c>
      <c r="H80" s="48">
        <v>12.3</v>
      </c>
      <c r="I80" s="48">
        <v>14.5</v>
      </c>
      <c r="J80" s="48">
        <v>233</v>
      </c>
      <c r="K80" s="48">
        <v>227</v>
      </c>
      <c r="L80" s="96">
        <f>100*(J80*(G80+H80+I80)+J81*(G81+H81+I81))/(D80*1000)</f>
        <v>9.940875000000002</v>
      </c>
      <c r="M80" s="40"/>
    </row>
    <row r="81" spans="1:13" ht="19.5" customHeight="1">
      <c r="A81" s="157"/>
      <c r="B81" s="193"/>
      <c r="C81" s="48" t="s">
        <v>44</v>
      </c>
      <c r="D81" s="185"/>
      <c r="E81" s="13" t="s">
        <v>21</v>
      </c>
      <c r="F81" s="44" t="s">
        <v>20</v>
      </c>
      <c r="G81" s="48">
        <v>10.5</v>
      </c>
      <c r="H81" s="48">
        <v>10.6</v>
      </c>
      <c r="I81" s="48">
        <v>9.6</v>
      </c>
      <c r="J81" s="48">
        <v>235</v>
      </c>
      <c r="K81" s="48">
        <v>225</v>
      </c>
      <c r="L81" s="28"/>
      <c r="M81" s="40"/>
    </row>
    <row r="82" spans="1:13" ht="19.5" customHeight="1">
      <c r="A82" s="170" t="s">
        <v>86</v>
      </c>
      <c r="B82" s="150">
        <v>48</v>
      </c>
      <c r="C82" s="53" t="s">
        <v>27</v>
      </c>
      <c r="D82" s="148">
        <v>160</v>
      </c>
      <c r="E82" s="48" t="s">
        <v>19</v>
      </c>
      <c r="F82" s="44" t="s">
        <v>20</v>
      </c>
      <c r="G82" s="48">
        <v>10.6</v>
      </c>
      <c r="H82" s="48">
        <v>13.5</v>
      </c>
      <c r="I82" s="48">
        <v>12.5</v>
      </c>
      <c r="J82" s="48">
        <v>230</v>
      </c>
      <c r="K82" s="48">
        <v>220</v>
      </c>
      <c r="L82" s="96">
        <f>100*(J82*(G82+H82+I82)+J83*(G83+H83+I83)+J84*(G84+H84+I84))/(D82*1000)</f>
        <v>16.433875</v>
      </c>
      <c r="M82" s="40"/>
    </row>
    <row r="83" spans="1:13" ht="19.5" customHeight="1">
      <c r="A83" s="156"/>
      <c r="B83" s="164"/>
      <c r="C83" s="44" t="s">
        <v>44</v>
      </c>
      <c r="D83" s="149"/>
      <c r="E83" s="44" t="s">
        <v>19</v>
      </c>
      <c r="F83" s="44" t="s">
        <v>20</v>
      </c>
      <c r="G83" s="44">
        <v>10.8</v>
      </c>
      <c r="H83" s="44">
        <v>13.2</v>
      </c>
      <c r="I83" s="44">
        <v>17.6</v>
      </c>
      <c r="J83" s="44">
        <v>230</v>
      </c>
      <c r="K83" s="44">
        <v>220</v>
      </c>
      <c r="L83" s="28"/>
      <c r="M83" s="40"/>
    </row>
    <row r="84" spans="1:13" ht="19.5" customHeight="1" thickBot="1">
      <c r="A84" s="156"/>
      <c r="B84" s="151"/>
      <c r="C84" s="44" t="s">
        <v>48</v>
      </c>
      <c r="D84" s="185"/>
      <c r="E84" s="44" t="s">
        <v>19</v>
      </c>
      <c r="F84" s="10" t="s">
        <v>20</v>
      </c>
      <c r="G84" s="44">
        <v>12.5</v>
      </c>
      <c r="H84" s="44">
        <v>10.2</v>
      </c>
      <c r="I84" s="44">
        <v>13.9</v>
      </c>
      <c r="J84" s="44">
        <v>227</v>
      </c>
      <c r="K84" s="44">
        <v>219</v>
      </c>
      <c r="L84" s="28"/>
      <c r="M84" s="40"/>
    </row>
    <row r="85" spans="1:13" ht="19.5" customHeight="1">
      <c r="A85" s="156"/>
      <c r="B85" s="59">
        <v>49</v>
      </c>
      <c r="C85" s="42" t="s">
        <v>34</v>
      </c>
      <c r="D85" s="44">
        <v>100</v>
      </c>
      <c r="E85" s="44" t="s">
        <v>21</v>
      </c>
      <c r="F85" s="44" t="s">
        <v>19</v>
      </c>
      <c r="G85" s="44">
        <v>12.4</v>
      </c>
      <c r="H85" s="44">
        <v>11</v>
      </c>
      <c r="I85" s="44">
        <v>12.6</v>
      </c>
      <c r="J85" s="44">
        <v>228</v>
      </c>
      <c r="K85" s="44">
        <v>223</v>
      </c>
      <c r="L85" s="96">
        <f>100*(J85*(G85+H85+I85))/(D85*1000)</f>
        <v>8.208</v>
      </c>
      <c r="M85" s="40"/>
    </row>
    <row r="86" spans="1:13" ht="19.5" customHeight="1">
      <c r="A86" s="156"/>
      <c r="B86" s="67">
        <v>50</v>
      </c>
      <c r="C86" s="42" t="s">
        <v>29</v>
      </c>
      <c r="D86" s="44">
        <v>100</v>
      </c>
      <c r="E86" s="44" t="s">
        <v>19</v>
      </c>
      <c r="F86" s="44" t="s">
        <v>19</v>
      </c>
      <c r="G86" s="44">
        <v>12.1</v>
      </c>
      <c r="H86" s="44">
        <v>13.7</v>
      </c>
      <c r="I86" s="44">
        <v>12.4</v>
      </c>
      <c r="J86" s="44">
        <v>230</v>
      </c>
      <c r="K86" s="44">
        <v>220</v>
      </c>
      <c r="L86" s="96">
        <f>100*(J86*(G86+H86+I86))/(D86*1000)</f>
        <v>8.785999999999998</v>
      </c>
      <c r="M86" s="40"/>
    </row>
    <row r="87" spans="1:13" ht="19.5" customHeight="1" thickBot="1">
      <c r="A87" s="167"/>
      <c r="B87" s="67">
        <v>51</v>
      </c>
      <c r="C87" s="46" t="s">
        <v>35</v>
      </c>
      <c r="D87" s="9">
        <v>100</v>
      </c>
      <c r="E87" s="9" t="s">
        <v>21</v>
      </c>
      <c r="F87" s="9" t="s">
        <v>19</v>
      </c>
      <c r="G87" s="9">
        <v>13.5</v>
      </c>
      <c r="H87" s="9">
        <v>15.6</v>
      </c>
      <c r="I87" s="9">
        <v>14.3</v>
      </c>
      <c r="J87" s="9">
        <v>230</v>
      </c>
      <c r="K87" s="9">
        <v>220</v>
      </c>
      <c r="L87" s="96">
        <f>100*(J87*(G87+H87+I87))/(D87*1000)</f>
        <v>9.982000000000003</v>
      </c>
      <c r="M87" s="40"/>
    </row>
    <row r="88" spans="1:13" ht="19.5" customHeight="1">
      <c r="A88" s="175" t="s">
        <v>52</v>
      </c>
      <c r="B88" s="164">
        <v>52</v>
      </c>
      <c r="C88" s="55" t="s">
        <v>29</v>
      </c>
      <c r="D88" s="184">
        <v>100</v>
      </c>
      <c r="E88" s="8" t="s">
        <v>21</v>
      </c>
      <c r="F88" s="8" t="s">
        <v>19</v>
      </c>
      <c r="G88" s="8">
        <v>12.3</v>
      </c>
      <c r="H88" s="8">
        <v>15.3</v>
      </c>
      <c r="I88" s="8">
        <v>14.6</v>
      </c>
      <c r="J88" s="8">
        <v>231</v>
      </c>
      <c r="K88" s="8">
        <v>220</v>
      </c>
      <c r="L88" s="96">
        <f>100*(J88*(G88+H88+I88)+J89*(G89+H89+I89))/(D88*1000)</f>
        <v>10.116200000000001</v>
      </c>
      <c r="M88" s="40"/>
    </row>
    <row r="89" spans="1:13" ht="19.5" customHeight="1" thickBot="1">
      <c r="A89" s="177"/>
      <c r="B89" s="182"/>
      <c r="C89" s="10" t="s">
        <v>44</v>
      </c>
      <c r="D89" s="183"/>
      <c r="E89" s="10" t="s">
        <v>21</v>
      </c>
      <c r="F89" s="10" t="s">
        <v>19</v>
      </c>
      <c r="G89" s="10">
        <v>0</v>
      </c>
      <c r="H89" s="10">
        <v>1.6</v>
      </c>
      <c r="I89" s="10">
        <v>0</v>
      </c>
      <c r="J89" s="10">
        <v>230</v>
      </c>
      <c r="K89" s="10">
        <v>224</v>
      </c>
      <c r="L89" s="28"/>
      <c r="M89" s="40"/>
    </row>
    <row r="90" spans="1:13" ht="19.5" customHeight="1">
      <c r="A90" s="175" t="s">
        <v>53</v>
      </c>
      <c r="B90" s="164">
        <v>53</v>
      </c>
      <c r="C90" s="53" t="s">
        <v>27</v>
      </c>
      <c r="D90" s="184">
        <v>100</v>
      </c>
      <c r="E90" s="48" t="s">
        <v>21</v>
      </c>
      <c r="F90" s="48" t="s">
        <v>21</v>
      </c>
      <c r="G90" s="48">
        <v>16.3</v>
      </c>
      <c r="H90" s="48">
        <v>17.4</v>
      </c>
      <c r="I90" s="48">
        <v>12.5</v>
      </c>
      <c r="J90" s="48">
        <v>228</v>
      </c>
      <c r="K90" s="48">
        <v>221</v>
      </c>
      <c r="L90" s="96">
        <f>100*(J90*(G90+H90+I90)+J91*(G91+H91+I91))/(D90*1000)</f>
        <v>17.7656</v>
      </c>
      <c r="M90" s="40"/>
    </row>
    <row r="91" spans="1:13" ht="19.5" customHeight="1">
      <c r="A91" s="176"/>
      <c r="B91" s="151"/>
      <c r="C91" s="44" t="s">
        <v>44</v>
      </c>
      <c r="D91" s="185"/>
      <c r="E91" s="44" t="s">
        <v>21</v>
      </c>
      <c r="F91" s="44" t="s">
        <v>21</v>
      </c>
      <c r="G91" s="44">
        <v>10.3</v>
      </c>
      <c r="H91" s="44">
        <v>10.2</v>
      </c>
      <c r="I91" s="44">
        <v>11.5</v>
      </c>
      <c r="J91" s="44">
        <v>226</v>
      </c>
      <c r="K91" s="44">
        <v>223</v>
      </c>
      <c r="L91" s="28"/>
      <c r="M91" s="40"/>
    </row>
    <row r="92" spans="1:13" ht="19.5" customHeight="1">
      <c r="A92" s="176"/>
      <c r="B92" s="150">
        <v>54</v>
      </c>
      <c r="C92" s="42" t="s">
        <v>34</v>
      </c>
      <c r="D92" s="148">
        <v>160</v>
      </c>
      <c r="E92" s="44" t="s">
        <v>21</v>
      </c>
      <c r="F92" s="44" t="s">
        <v>21</v>
      </c>
      <c r="G92" s="94">
        <v>13.8</v>
      </c>
      <c r="H92" s="44">
        <v>15.6</v>
      </c>
      <c r="I92" s="44">
        <v>17.2</v>
      </c>
      <c r="J92" s="44">
        <v>225</v>
      </c>
      <c r="K92" s="44">
        <v>221</v>
      </c>
      <c r="L92" s="96">
        <f>100*(J92*(G92+H92+I92)+J93*(G93+H93+I93))/(D92*1000)</f>
        <v>11.3184375</v>
      </c>
      <c r="M92" s="40"/>
    </row>
    <row r="93" spans="1:13" ht="19.5" customHeight="1">
      <c r="A93" s="176"/>
      <c r="B93" s="151"/>
      <c r="C93" s="44" t="s">
        <v>44</v>
      </c>
      <c r="D93" s="185"/>
      <c r="E93" s="44" t="s">
        <v>21</v>
      </c>
      <c r="F93" s="44" t="s">
        <v>21</v>
      </c>
      <c r="G93" s="44">
        <v>10.3</v>
      </c>
      <c r="H93" s="44">
        <v>11.6</v>
      </c>
      <c r="I93" s="44">
        <v>12.6</v>
      </c>
      <c r="J93" s="44">
        <v>221</v>
      </c>
      <c r="K93" s="44">
        <v>220</v>
      </c>
      <c r="L93" s="28"/>
      <c r="M93" s="40"/>
    </row>
    <row r="94" spans="1:13" s="91" customFormat="1" ht="55.5" customHeight="1">
      <c r="A94" s="176"/>
      <c r="B94" s="150">
        <v>55</v>
      </c>
      <c r="C94" s="42" t="s">
        <v>29</v>
      </c>
      <c r="D94" s="148">
        <v>100</v>
      </c>
      <c r="E94" s="44" t="s">
        <v>22</v>
      </c>
      <c r="F94" s="44" t="s">
        <v>21</v>
      </c>
      <c r="G94" s="44">
        <v>10.8</v>
      </c>
      <c r="H94" s="44">
        <v>10.9</v>
      </c>
      <c r="I94" s="44">
        <v>13.8</v>
      </c>
      <c r="J94" s="44">
        <v>225</v>
      </c>
      <c r="K94" s="44">
        <v>221</v>
      </c>
      <c r="L94" s="96">
        <f>100*(J94*(G94+H94+I94)+J95*(G95+H95+I95)+J96*(G96+H96+I96))/(D94*1000)</f>
        <v>24.750300000000006</v>
      </c>
      <c r="M94" s="39"/>
    </row>
    <row r="95" spans="1:13" ht="19.5" customHeight="1">
      <c r="A95" s="176"/>
      <c r="B95" s="164"/>
      <c r="C95" s="44" t="s">
        <v>44</v>
      </c>
      <c r="D95" s="149"/>
      <c r="E95" s="44" t="s">
        <v>21</v>
      </c>
      <c r="F95" s="44" t="s">
        <v>21</v>
      </c>
      <c r="G95" s="44">
        <v>10.3</v>
      </c>
      <c r="H95" s="44">
        <v>14.3</v>
      </c>
      <c r="I95" s="44">
        <v>16.5</v>
      </c>
      <c r="J95" s="44">
        <v>228</v>
      </c>
      <c r="K95" s="44">
        <v>223</v>
      </c>
      <c r="L95" s="5"/>
      <c r="M95" s="39"/>
    </row>
    <row r="96" spans="1:13" ht="19.5" customHeight="1" thickBot="1">
      <c r="A96" s="177"/>
      <c r="B96" s="182"/>
      <c r="C96" s="10" t="s">
        <v>48</v>
      </c>
      <c r="D96" s="183"/>
      <c r="E96" s="10" t="s">
        <v>19</v>
      </c>
      <c r="F96" s="10" t="s">
        <v>19</v>
      </c>
      <c r="G96" s="10">
        <v>10.3</v>
      </c>
      <c r="H96" s="10">
        <v>11.5</v>
      </c>
      <c r="I96" s="10">
        <v>10.2</v>
      </c>
      <c r="J96" s="10">
        <v>231</v>
      </c>
      <c r="K96" s="10">
        <v>226</v>
      </c>
      <c r="L96" s="5"/>
      <c r="M96" s="39"/>
    </row>
    <row r="97" spans="1:13" ht="19.5" customHeight="1">
      <c r="A97" s="155" t="s">
        <v>84</v>
      </c>
      <c r="B97" s="163">
        <v>56</v>
      </c>
      <c r="C97" s="55" t="s">
        <v>27</v>
      </c>
      <c r="D97" s="184">
        <v>100</v>
      </c>
      <c r="E97" s="8" t="s">
        <v>19</v>
      </c>
      <c r="F97" s="8" t="s">
        <v>19</v>
      </c>
      <c r="G97" s="8">
        <v>14.5</v>
      </c>
      <c r="H97" s="8">
        <v>10.3</v>
      </c>
      <c r="I97" s="8">
        <v>11.2</v>
      </c>
      <c r="J97" s="8">
        <v>235</v>
      </c>
      <c r="K97" s="8">
        <v>225</v>
      </c>
      <c r="L97" s="96">
        <f>100*(J97*(G97+H97+I97)+J98*(G98+H98+I98)+J99*(G99+H99+I99))/(D97*1000)</f>
        <v>26.9409</v>
      </c>
      <c r="M97" s="40"/>
    </row>
    <row r="98" spans="1:13" ht="19.5" customHeight="1">
      <c r="A98" s="156"/>
      <c r="B98" s="164"/>
      <c r="C98" s="44" t="s">
        <v>44</v>
      </c>
      <c r="D98" s="149"/>
      <c r="E98" s="44" t="s">
        <v>19</v>
      </c>
      <c r="F98" s="44" t="s">
        <v>19</v>
      </c>
      <c r="G98" s="44">
        <v>10.5</v>
      </c>
      <c r="H98" s="44">
        <v>13.5</v>
      </c>
      <c r="I98" s="44">
        <v>18.3</v>
      </c>
      <c r="J98" s="44">
        <v>226</v>
      </c>
      <c r="K98" s="44">
        <v>222</v>
      </c>
      <c r="L98" s="28"/>
      <c r="M98" s="40"/>
    </row>
    <row r="99" spans="1:13" ht="19.5" customHeight="1" thickBot="1">
      <c r="A99" s="167"/>
      <c r="B99" s="182"/>
      <c r="C99" s="10" t="s">
        <v>48</v>
      </c>
      <c r="D99" s="183"/>
      <c r="E99" s="10" t="s">
        <v>19</v>
      </c>
      <c r="F99" s="10" t="s">
        <v>19</v>
      </c>
      <c r="G99" s="10">
        <v>10.5</v>
      </c>
      <c r="H99" s="10">
        <v>15.6</v>
      </c>
      <c r="I99" s="10">
        <v>13.2</v>
      </c>
      <c r="J99" s="10">
        <v>227</v>
      </c>
      <c r="K99" s="10">
        <v>219</v>
      </c>
      <c r="L99" s="28"/>
      <c r="M99" s="40"/>
    </row>
    <row r="100" spans="1:13" ht="19.5" customHeight="1">
      <c r="A100" s="155" t="s">
        <v>85</v>
      </c>
      <c r="B100" s="163">
        <v>57</v>
      </c>
      <c r="C100" s="55" t="s">
        <v>29</v>
      </c>
      <c r="D100" s="184">
        <v>100</v>
      </c>
      <c r="E100" s="8" t="s">
        <v>21</v>
      </c>
      <c r="F100" s="8" t="s">
        <v>21</v>
      </c>
      <c r="G100" s="8">
        <v>10.5</v>
      </c>
      <c r="H100" s="8">
        <v>13.5</v>
      </c>
      <c r="I100" s="8">
        <v>14.3</v>
      </c>
      <c r="J100" s="8">
        <v>225</v>
      </c>
      <c r="K100" s="8">
        <v>220</v>
      </c>
      <c r="L100" s="96">
        <f>100*(J100*(G100+H100+I100)+J101*(G101+H101+I101)+J102*(G102+H102+I102))/(D100*1000)</f>
        <v>25.8535</v>
      </c>
      <c r="M100" s="40"/>
    </row>
    <row r="101" spans="1:13" ht="19.5" customHeight="1">
      <c r="A101" s="161"/>
      <c r="B101" s="164"/>
      <c r="C101" s="44" t="s">
        <v>44</v>
      </c>
      <c r="D101" s="149"/>
      <c r="E101" s="48" t="s">
        <v>21</v>
      </c>
      <c r="F101" s="48" t="s">
        <v>21</v>
      </c>
      <c r="G101" s="44">
        <v>10.3</v>
      </c>
      <c r="H101" s="44">
        <v>12.6</v>
      </c>
      <c r="I101" s="44">
        <v>13.2</v>
      </c>
      <c r="J101" s="44">
        <v>226</v>
      </c>
      <c r="K101" s="44">
        <v>220</v>
      </c>
      <c r="L101" s="28"/>
      <c r="M101" s="40"/>
    </row>
    <row r="102" spans="1:13" ht="19.5" customHeight="1" thickBot="1">
      <c r="A102" s="162"/>
      <c r="B102" s="164"/>
      <c r="C102" s="9" t="s">
        <v>48</v>
      </c>
      <c r="D102" s="183"/>
      <c r="E102" s="17" t="s">
        <v>21</v>
      </c>
      <c r="F102" s="17" t="s">
        <v>21</v>
      </c>
      <c r="G102" s="9">
        <v>10.8</v>
      </c>
      <c r="H102" s="9">
        <v>11.6</v>
      </c>
      <c r="I102" s="9">
        <v>14.5</v>
      </c>
      <c r="J102" s="9">
        <v>246</v>
      </c>
      <c r="K102" s="9">
        <v>224</v>
      </c>
      <c r="L102" s="28"/>
      <c r="M102" s="40"/>
    </row>
    <row r="103" spans="1:13" s="27" customFormat="1" ht="19.5" customHeight="1">
      <c r="A103" s="172" t="s">
        <v>54</v>
      </c>
      <c r="B103" s="44">
        <v>58</v>
      </c>
      <c r="C103" s="42" t="s">
        <v>29</v>
      </c>
      <c r="D103" s="43">
        <v>100</v>
      </c>
      <c r="E103" s="43" t="s">
        <v>21</v>
      </c>
      <c r="F103" s="44" t="s">
        <v>19</v>
      </c>
      <c r="G103" s="44">
        <v>13.6</v>
      </c>
      <c r="H103" s="44">
        <v>15.8</v>
      </c>
      <c r="I103" s="44">
        <v>10.9</v>
      </c>
      <c r="J103" s="44">
        <v>240</v>
      </c>
      <c r="K103" s="44">
        <v>234</v>
      </c>
      <c r="L103" s="96">
        <f>100*(J103*(G103+H103+I103))/(D103*1000)</f>
        <v>9.672</v>
      </c>
      <c r="M103" s="40"/>
    </row>
    <row r="104" spans="1:13" s="29" customFormat="1" ht="19.5" customHeight="1">
      <c r="A104" s="173"/>
      <c r="B104" s="44">
        <v>59</v>
      </c>
      <c r="C104" s="49" t="s">
        <v>34</v>
      </c>
      <c r="D104" s="50">
        <v>250</v>
      </c>
      <c r="E104" s="50" t="s">
        <v>21</v>
      </c>
      <c r="F104" s="17" t="s">
        <v>19</v>
      </c>
      <c r="G104" s="17">
        <v>17.2</v>
      </c>
      <c r="H104" s="17">
        <v>10.6</v>
      </c>
      <c r="I104" s="17">
        <v>11.5</v>
      </c>
      <c r="J104" s="17">
        <v>230</v>
      </c>
      <c r="K104" s="17">
        <v>225</v>
      </c>
      <c r="L104" s="96">
        <f>100*(J104*(G104+H104+I104))/(D104*1000)</f>
        <v>3.6156</v>
      </c>
      <c r="M104" s="40"/>
    </row>
    <row r="105" spans="1:13" s="27" customFormat="1" ht="19.5" customHeight="1">
      <c r="A105" s="173"/>
      <c r="B105" s="58">
        <v>60</v>
      </c>
      <c r="C105" s="42" t="s">
        <v>27</v>
      </c>
      <c r="D105" s="148">
        <v>160</v>
      </c>
      <c r="E105" s="43" t="s">
        <v>19</v>
      </c>
      <c r="F105" s="44" t="s">
        <v>20</v>
      </c>
      <c r="G105" s="44">
        <v>10.3</v>
      </c>
      <c r="H105" s="44">
        <v>18.3</v>
      </c>
      <c r="I105" s="44">
        <v>14.6</v>
      </c>
      <c r="J105" s="44">
        <v>229</v>
      </c>
      <c r="K105" s="44">
        <v>221</v>
      </c>
      <c r="L105" s="96">
        <f>100*(J105*(G105+H105+I105)+J106*(G106+H106+I106)+J107*(G107+H107+I107))/(D105*1000)</f>
        <v>17.070375</v>
      </c>
      <c r="M105" s="40"/>
    </row>
    <row r="106" spans="1:13" ht="19.5" customHeight="1">
      <c r="A106" s="173"/>
      <c r="B106" s="44">
        <v>61</v>
      </c>
      <c r="C106" s="53" t="s">
        <v>28</v>
      </c>
      <c r="D106" s="149"/>
      <c r="E106" s="54" t="s">
        <v>21</v>
      </c>
      <c r="F106" s="48" t="s">
        <v>19</v>
      </c>
      <c r="G106" s="48">
        <v>10.9</v>
      </c>
      <c r="H106" s="48">
        <v>10.5</v>
      </c>
      <c r="I106" s="48">
        <v>11.3</v>
      </c>
      <c r="J106" s="48">
        <v>230</v>
      </c>
      <c r="K106" s="48">
        <v>224</v>
      </c>
      <c r="L106" s="28"/>
      <c r="M106" s="40"/>
    </row>
    <row r="107" spans="1:13" ht="19.5" customHeight="1">
      <c r="A107" s="173"/>
      <c r="B107" s="44">
        <v>62</v>
      </c>
      <c r="C107" s="42" t="s">
        <v>42</v>
      </c>
      <c r="D107" s="185"/>
      <c r="E107" s="43" t="s">
        <v>21</v>
      </c>
      <c r="F107" s="48" t="s">
        <v>19</v>
      </c>
      <c r="G107" s="44">
        <v>13.2</v>
      </c>
      <c r="H107" s="44">
        <v>18.3</v>
      </c>
      <c r="I107" s="44">
        <v>12.3</v>
      </c>
      <c r="J107" s="44">
        <v>226</v>
      </c>
      <c r="K107" s="44">
        <v>221</v>
      </c>
      <c r="L107" s="28"/>
      <c r="M107" s="40"/>
    </row>
    <row r="108" spans="1:13" ht="19.5" customHeight="1">
      <c r="A108" s="173"/>
      <c r="B108" s="67">
        <v>63</v>
      </c>
      <c r="C108" s="53" t="s">
        <v>36</v>
      </c>
      <c r="D108" s="54">
        <v>60</v>
      </c>
      <c r="E108" s="43" t="s">
        <v>19</v>
      </c>
      <c r="F108" s="48" t="s">
        <v>20</v>
      </c>
      <c r="G108" s="44">
        <v>13.2</v>
      </c>
      <c r="H108" s="44">
        <v>15.6</v>
      </c>
      <c r="I108" s="44">
        <v>18.3</v>
      </c>
      <c r="J108" s="44">
        <v>230</v>
      </c>
      <c r="K108" s="44">
        <v>225</v>
      </c>
      <c r="L108" s="96">
        <f>100*(J108*(G108+H108+I108))/(D108*1000)</f>
        <v>18.054999999999996</v>
      </c>
      <c r="M108" s="40"/>
    </row>
    <row r="109" spans="1:13" ht="19.5" customHeight="1">
      <c r="A109" s="173"/>
      <c r="B109" s="60">
        <v>64</v>
      </c>
      <c r="C109" s="53" t="s">
        <v>37</v>
      </c>
      <c r="D109" s="54">
        <v>100</v>
      </c>
      <c r="E109" s="44" t="s">
        <v>21</v>
      </c>
      <c r="F109" s="44" t="s">
        <v>20</v>
      </c>
      <c r="G109" s="44">
        <v>2.6</v>
      </c>
      <c r="H109" s="44">
        <v>4.8</v>
      </c>
      <c r="I109" s="44">
        <v>6.3</v>
      </c>
      <c r="J109" s="44">
        <v>223</v>
      </c>
      <c r="K109" s="44">
        <v>220</v>
      </c>
      <c r="L109" s="96">
        <f>100*(J109*(G109+H109+I109))/(D109*1000)</f>
        <v>3.0551</v>
      </c>
      <c r="M109" s="40"/>
    </row>
    <row r="110" spans="1:13" ht="19.5" customHeight="1" thickBot="1">
      <c r="A110" s="174"/>
      <c r="B110" s="60">
        <v>65</v>
      </c>
      <c r="C110" s="53" t="s">
        <v>38</v>
      </c>
      <c r="D110" s="54">
        <v>160</v>
      </c>
      <c r="E110" s="43" t="s">
        <v>19</v>
      </c>
      <c r="F110" s="48" t="s">
        <v>20</v>
      </c>
      <c r="G110" s="44">
        <v>10.4</v>
      </c>
      <c r="H110" s="44">
        <v>9.2</v>
      </c>
      <c r="I110" s="44">
        <v>7.3</v>
      </c>
      <c r="J110" s="44">
        <v>234</v>
      </c>
      <c r="K110" s="44">
        <v>230</v>
      </c>
      <c r="L110" s="96">
        <f>100*(J110*(G110+H110+I110))/(D110*1000)</f>
        <v>3.934125</v>
      </c>
      <c r="M110" s="40"/>
    </row>
    <row r="111" spans="1:13" ht="19.5" customHeight="1">
      <c r="A111" s="155" t="s">
        <v>83</v>
      </c>
      <c r="B111" s="163">
        <v>66</v>
      </c>
      <c r="C111" s="55" t="s">
        <v>29</v>
      </c>
      <c r="D111" s="184">
        <v>160</v>
      </c>
      <c r="E111" s="56" t="s">
        <v>21</v>
      </c>
      <c r="F111" s="8" t="s">
        <v>20</v>
      </c>
      <c r="G111" s="8">
        <v>8.3</v>
      </c>
      <c r="H111" s="8">
        <v>7.6</v>
      </c>
      <c r="I111" s="8">
        <v>10.8</v>
      </c>
      <c r="J111" s="8">
        <v>231</v>
      </c>
      <c r="K111" s="8">
        <v>225</v>
      </c>
      <c r="L111" s="96">
        <f>100*(J111*(G111+H111+I111)+J112*(G112+H112+I112))/(D111*1000)</f>
        <v>8.5698125</v>
      </c>
      <c r="M111" s="40"/>
    </row>
    <row r="112" spans="1:13" ht="19.5" customHeight="1" thickBot="1">
      <c r="A112" s="167"/>
      <c r="B112" s="182"/>
      <c r="C112" s="61" t="s">
        <v>28</v>
      </c>
      <c r="D112" s="183"/>
      <c r="E112" s="68" t="s">
        <v>21</v>
      </c>
      <c r="F112" s="19" t="s">
        <v>20</v>
      </c>
      <c r="G112" s="10">
        <v>10.3</v>
      </c>
      <c r="H112" s="10">
        <v>12.3</v>
      </c>
      <c r="I112" s="10">
        <v>10.2</v>
      </c>
      <c r="J112" s="10">
        <v>230</v>
      </c>
      <c r="K112" s="10">
        <v>225</v>
      </c>
      <c r="L112" s="28"/>
      <c r="M112" s="40"/>
    </row>
    <row r="113" spans="1:13" ht="19.5" customHeight="1">
      <c r="A113" s="189" t="s">
        <v>82</v>
      </c>
      <c r="B113" s="164">
        <v>67</v>
      </c>
      <c r="C113" s="53" t="s">
        <v>29</v>
      </c>
      <c r="D113" s="184">
        <v>400</v>
      </c>
      <c r="E113" s="54" t="s">
        <v>21</v>
      </c>
      <c r="F113" s="48" t="s">
        <v>20</v>
      </c>
      <c r="G113" s="48">
        <v>5.3</v>
      </c>
      <c r="H113" s="48">
        <v>9.8</v>
      </c>
      <c r="I113" s="48">
        <v>7.2</v>
      </c>
      <c r="J113" s="48">
        <v>229</v>
      </c>
      <c r="K113" s="48">
        <v>221</v>
      </c>
      <c r="L113" s="96">
        <f>100*(J113*(G113+H113+I113)+J114*(G114+H114+I114)+J115*(G115+H115+I115))/(D113*1000)</f>
        <v>3.6157750000000006</v>
      </c>
      <c r="M113" s="40"/>
    </row>
    <row r="114" spans="1:13" ht="19.5" customHeight="1">
      <c r="A114" s="190"/>
      <c r="B114" s="164"/>
      <c r="C114" s="44" t="s">
        <v>44</v>
      </c>
      <c r="D114" s="149"/>
      <c r="E114" s="54" t="s">
        <v>21</v>
      </c>
      <c r="F114" s="48" t="s">
        <v>20</v>
      </c>
      <c r="G114" s="44">
        <v>10.3</v>
      </c>
      <c r="H114" s="44">
        <v>9.1</v>
      </c>
      <c r="I114" s="44">
        <v>4.6</v>
      </c>
      <c r="J114" s="44">
        <v>228</v>
      </c>
      <c r="K114" s="44">
        <v>221</v>
      </c>
      <c r="L114" s="28"/>
      <c r="M114" s="40"/>
    </row>
    <row r="115" spans="1:13" ht="19.5" customHeight="1">
      <c r="A115" s="190"/>
      <c r="B115" s="151"/>
      <c r="C115" s="44" t="s">
        <v>48</v>
      </c>
      <c r="D115" s="185"/>
      <c r="E115" s="54" t="s">
        <v>21</v>
      </c>
      <c r="F115" s="48" t="s">
        <v>20</v>
      </c>
      <c r="G115" s="44">
        <v>4.8</v>
      </c>
      <c r="H115" s="44">
        <v>4.2</v>
      </c>
      <c r="I115" s="44">
        <v>7.6</v>
      </c>
      <c r="J115" s="44">
        <v>234</v>
      </c>
      <c r="K115" s="44">
        <v>231</v>
      </c>
      <c r="L115" s="28"/>
      <c r="M115" s="40"/>
    </row>
    <row r="116" spans="1:13" ht="19.5" customHeight="1">
      <c r="A116" s="190"/>
      <c r="B116" s="59">
        <v>68</v>
      </c>
      <c r="C116" s="42" t="s">
        <v>34</v>
      </c>
      <c r="D116" s="43">
        <v>100</v>
      </c>
      <c r="E116" s="43" t="s">
        <v>21</v>
      </c>
      <c r="F116" s="48" t="s">
        <v>20</v>
      </c>
      <c r="G116" s="44">
        <v>10.6</v>
      </c>
      <c r="H116" s="44">
        <v>10.2</v>
      </c>
      <c r="I116" s="44">
        <v>4.8</v>
      </c>
      <c r="J116" s="44">
        <v>231</v>
      </c>
      <c r="K116" s="44">
        <v>223</v>
      </c>
      <c r="L116" s="96">
        <f>100*(J116*(G116+H116+I116))/(D116*1000)</f>
        <v>5.9136</v>
      </c>
      <c r="M116" s="40"/>
    </row>
    <row r="117" spans="1:13" ht="19.5" customHeight="1">
      <c r="A117" s="190"/>
      <c r="B117" s="59">
        <v>69</v>
      </c>
      <c r="C117" s="42" t="s">
        <v>35</v>
      </c>
      <c r="D117" s="44">
        <v>250</v>
      </c>
      <c r="E117" s="44" t="s">
        <v>21</v>
      </c>
      <c r="F117" s="48" t="s">
        <v>20</v>
      </c>
      <c r="G117" s="44">
        <v>4.5</v>
      </c>
      <c r="H117" s="44">
        <v>5.9</v>
      </c>
      <c r="I117" s="44">
        <v>9.3</v>
      </c>
      <c r="J117" s="44">
        <v>230</v>
      </c>
      <c r="K117" s="44">
        <v>226</v>
      </c>
      <c r="L117" s="96">
        <f>100*(J117*(G117+H117+I117))/(D117*1000)</f>
        <v>1.8124000000000005</v>
      </c>
      <c r="M117" s="40"/>
    </row>
    <row r="118" spans="1:13" ht="19.5" customHeight="1">
      <c r="A118" s="190"/>
      <c r="B118" s="150">
        <v>70</v>
      </c>
      <c r="C118" s="42" t="s">
        <v>37</v>
      </c>
      <c r="D118" s="148">
        <v>63</v>
      </c>
      <c r="E118" s="43" t="s">
        <v>21</v>
      </c>
      <c r="F118" s="48" t="s">
        <v>20</v>
      </c>
      <c r="G118" s="44">
        <v>10.6</v>
      </c>
      <c r="H118" s="44">
        <v>9.2</v>
      </c>
      <c r="I118" s="44">
        <v>10.3</v>
      </c>
      <c r="J118" s="44">
        <v>229</v>
      </c>
      <c r="K118" s="44">
        <v>221</v>
      </c>
      <c r="L118" s="96">
        <f>100*(J118*(G118+H118+I118)+J119*(G119+H119+I119))/(D118*1000)</f>
        <v>19.373492063492062</v>
      </c>
      <c r="M118" s="40"/>
    </row>
    <row r="119" spans="1:13" ht="19.5" customHeight="1">
      <c r="A119" s="190"/>
      <c r="B119" s="151"/>
      <c r="C119" s="44" t="s">
        <v>50</v>
      </c>
      <c r="D119" s="185"/>
      <c r="E119" s="43" t="s">
        <v>21</v>
      </c>
      <c r="F119" s="48" t="s">
        <v>20</v>
      </c>
      <c r="G119" s="44">
        <v>10.3</v>
      </c>
      <c r="H119" s="44">
        <v>8.4</v>
      </c>
      <c r="I119" s="44">
        <v>4.6</v>
      </c>
      <c r="J119" s="44">
        <v>228</v>
      </c>
      <c r="K119" s="44">
        <v>224</v>
      </c>
      <c r="L119" s="28"/>
      <c r="M119" s="40"/>
    </row>
    <row r="120" spans="1:13" ht="19.5" customHeight="1">
      <c r="A120" s="190"/>
      <c r="B120" s="150">
        <v>71</v>
      </c>
      <c r="C120" s="42" t="s">
        <v>27</v>
      </c>
      <c r="D120" s="148">
        <v>160</v>
      </c>
      <c r="E120" s="54" t="s">
        <v>21</v>
      </c>
      <c r="F120" s="48" t="s">
        <v>20</v>
      </c>
      <c r="G120" s="44">
        <v>7.2</v>
      </c>
      <c r="H120" s="44">
        <v>5.6</v>
      </c>
      <c r="I120" s="44">
        <v>10.4</v>
      </c>
      <c r="J120" s="44">
        <v>232</v>
      </c>
      <c r="K120" s="44">
        <v>226</v>
      </c>
      <c r="L120" s="96">
        <f>100*(J120*(G120+H120+I120)+J121*(G121+H121+I121))/(D120*1000)</f>
        <v>7.700375000000001</v>
      </c>
      <c r="M120" s="40"/>
    </row>
    <row r="121" spans="1:13" ht="19.5" customHeight="1">
      <c r="A121" s="191"/>
      <c r="B121" s="151"/>
      <c r="C121" s="44" t="s">
        <v>50</v>
      </c>
      <c r="D121" s="185"/>
      <c r="E121" s="54" t="s">
        <v>19</v>
      </c>
      <c r="F121" s="48" t="s">
        <v>20</v>
      </c>
      <c r="G121" s="44">
        <v>10.4</v>
      </c>
      <c r="H121" s="44">
        <v>10.8</v>
      </c>
      <c r="I121" s="44">
        <v>9.5</v>
      </c>
      <c r="J121" s="44">
        <v>226</v>
      </c>
      <c r="K121" s="44">
        <v>220</v>
      </c>
      <c r="L121" s="28"/>
      <c r="M121" s="40"/>
    </row>
    <row r="122" spans="1:13" ht="19.5" customHeight="1">
      <c r="A122" s="171" t="s">
        <v>81</v>
      </c>
      <c r="B122" s="196">
        <v>72</v>
      </c>
      <c r="C122" s="42" t="s">
        <v>29</v>
      </c>
      <c r="D122" s="148">
        <v>100</v>
      </c>
      <c r="E122" s="44" t="s">
        <v>19</v>
      </c>
      <c r="F122" s="44" t="s">
        <v>20</v>
      </c>
      <c r="G122" s="44">
        <v>8.3</v>
      </c>
      <c r="H122" s="44">
        <v>5.4</v>
      </c>
      <c r="I122" s="44">
        <v>4.9</v>
      </c>
      <c r="J122" s="44">
        <v>229</v>
      </c>
      <c r="K122" s="44">
        <v>220</v>
      </c>
      <c r="L122" s="96">
        <f>100*(J122*(G122+H122+I122)+J123*(G123+H123+I123))/(D122*1000)</f>
        <v>8.675400000000002</v>
      </c>
      <c r="M122" s="40"/>
    </row>
    <row r="123" spans="1:13" ht="19.5" customHeight="1">
      <c r="A123" s="159"/>
      <c r="B123" s="196"/>
      <c r="C123" s="42" t="s">
        <v>28</v>
      </c>
      <c r="D123" s="185"/>
      <c r="E123" s="44" t="s">
        <v>19</v>
      </c>
      <c r="F123" s="44" t="s">
        <v>20</v>
      </c>
      <c r="G123" s="44">
        <v>7.3</v>
      </c>
      <c r="H123" s="44">
        <v>6.3</v>
      </c>
      <c r="I123" s="44">
        <v>5.6</v>
      </c>
      <c r="J123" s="44">
        <v>230</v>
      </c>
      <c r="K123" s="44">
        <v>224</v>
      </c>
      <c r="L123" s="28"/>
      <c r="M123" s="40"/>
    </row>
    <row r="124" spans="1:13" ht="19.5" customHeight="1">
      <c r="A124" s="159"/>
      <c r="B124" s="44">
        <v>73</v>
      </c>
      <c r="C124" s="42" t="s">
        <v>34</v>
      </c>
      <c r="D124" s="54">
        <v>250</v>
      </c>
      <c r="E124" s="54" t="s">
        <v>21</v>
      </c>
      <c r="F124" s="48" t="s">
        <v>20</v>
      </c>
      <c r="G124" s="44">
        <v>7.3</v>
      </c>
      <c r="H124" s="44">
        <v>8.4</v>
      </c>
      <c r="I124" s="44">
        <v>10.3</v>
      </c>
      <c r="J124" s="44">
        <v>237</v>
      </c>
      <c r="K124" s="44">
        <v>225</v>
      </c>
      <c r="L124" s="96">
        <f aca="true" t="shared" si="0" ref="L124:L130">100*(J124*(G124+H124+I124))/(D124*1000)</f>
        <v>2.4648</v>
      </c>
      <c r="M124" s="40"/>
    </row>
    <row r="125" spans="1:13" ht="19.5" customHeight="1">
      <c r="A125" s="159"/>
      <c r="B125" s="58">
        <v>74</v>
      </c>
      <c r="C125" s="42" t="s">
        <v>27</v>
      </c>
      <c r="D125" s="44">
        <v>160</v>
      </c>
      <c r="E125" s="44" t="s">
        <v>21</v>
      </c>
      <c r="F125" s="44" t="s">
        <v>20</v>
      </c>
      <c r="G125" s="44">
        <v>5.3</v>
      </c>
      <c r="H125" s="44">
        <v>4.7</v>
      </c>
      <c r="I125" s="44">
        <v>3.8</v>
      </c>
      <c r="J125" s="44">
        <v>234</v>
      </c>
      <c r="K125" s="44">
        <v>231</v>
      </c>
      <c r="L125" s="96">
        <f t="shared" si="0"/>
        <v>2.01825</v>
      </c>
      <c r="M125" s="40"/>
    </row>
    <row r="126" spans="1:13" ht="19.5" customHeight="1" thickBot="1">
      <c r="A126" s="160"/>
      <c r="B126" s="59">
        <v>75</v>
      </c>
      <c r="C126" s="42" t="s">
        <v>36</v>
      </c>
      <c r="D126" s="54">
        <v>160</v>
      </c>
      <c r="E126" s="54" t="s">
        <v>21</v>
      </c>
      <c r="F126" s="48" t="s">
        <v>20</v>
      </c>
      <c r="G126" s="44">
        <v>5.6</v>
      </c>
      <c r="H126" s="44">
        <v>8.3</v>
      </c>
      <c r="I126" s="44">
        <v>4.7</v>
      </c>
      <c r="J126" s="44">
        <v>227</v>
      </c>
      <c r="K126" s="44">
        <v>224</v>
      </c>
      <c r="L126" s="96">
        <f t="shared" si="0"/>
        <v>2.6388750000000005</v>
      </c>
      <c r="M126" s="40"/>
    </row>
    <row r="127" spans="1:13" s="23" customFormat="1" ht="68.25" customHeight="1" thickBot="1">
      <c r="A127" s="33" t="s">
        <v>80</v>
      </c>
      <c r="B127" s="69">
        <v>76</v>
      </c>
      <c r="C127" s="64" t="s">
        <v>29</v>
      </c>
      <c r="D127" s="70">
        <v>100</v>
      </c>
      <c r="E127" s="70" t="s">
        <v>21</v>
      </c>
      <c r="F127" s="63" t="s">
        <v>20</v>
      </c>
      <c r="G127" s="63">
        <v>4.6</v>
      </c>
      <c r="H127" s="63">
        <v>5.3</v>
      </c>
      <c r="I127" s="63">
        <v>7.4</v>
      </c>
      <c r="J127" s="63">
        <v>228</v>
      </c>
      <c r="K127" s="63">
        <v>223</v>
      </c>
      <c r="L127" s="96">
        <f t="shared" si="0"/>
        <v>3.9443999999999995</v>
      </c>
      <c r="M127" s="40"/>
    </row>
    <row r="128" spans="1:13" ht="55.5" customHeight="1" thickBot="1">
      <c r="A128" s="33" t="s">
        <v>79</v>
      </c>
      <c r="B128" s="69">
        <v>77</v>
      </c>
      <c r="C128" s="71" t="s">
        <v>29</v>
      </c>
      <c r="D128" s="70">
        <v>100</v>
      </c>
      <c r="E128" s="70" t="s">
        <v>21</v>
      </c>
      <c r="F128" s="63" t="s">
        <v>19</v>
      </c>
      <c r="G128" s="63">
        <v>15.3</v>
      </c>
      <c r="H128" s="63">
        <v>18.6</v>
      </c>
      <c r="I128" s="63">
        <v>13.5</v>
      </c>
      <c r="J128" s="63">
        <v>234</v>
      </c>
      <c r="K128" s="63">
        <v>221</v>
      </c>
      <c r="L128" s="96">
        <f t="shared" si="0"/>
        <v>11.091600000000001</v>
      </c>
      <c r="M128" s="40"/>
    </row>
    <row r="129" spans="1:13" s="91" customFormat="1" ht="53.25" customHeight="1" thickBot="1">
      <c r="A129" s="33" t="s">
        <v>78</v>
      </c>
      <c r="B129" s="69">
        <v>78</v>
      </c>
      <c r="C129" s="71" t="s">
        <v>29</v>
      </c>
      <c r="D129" s="70">
        <v>160</v>
      </c>
      <c r="E129" s="70" t="s">
        <v>21</v>
      </c>
      <c r="F129" s="63" t="s">
        <v>19</v>
      </c>
      <c r="G129" s="63">
        <v>0.3</v>
      </c>
      <c r="H129" s="63">
        <v>5.1</v>
      </c>
      <c r="I129" s="63">
        <v>7.6</v>
      </c>
      <c r="J129" s="63">
        <v>235</v>
      </c>
      <c r="K129" s="63">
        <v>221</v>
      </c>
      <c r="L129" s="96">
        <f t="shared" si="0"/>
        <v>1.909375</v>
      </c>
      <c r="M129" s="39"/>
    </row>
    <row r="130" spans="1:13" s="23" customFormat="1" ht="19.5" customHeight="1" thickBot="1">
      <c r="A130" s="155" t="s">
        <v>55</v>
      </c>
      <c r="B130" s="57">
        <v>79</v>
      </c>
      <c r="C130" s="72" t="s">
        <v>36</v>
      </c>
      <c r="D130" s="56">
        <v>160</v>
      </c>
      <c r="E130" s="56" t="s">
        <v>22</v>
      </c>
      <c r="F130" s="8" t="s">
        <v>19</v>
      </c>
      <c r="G130" s="44">
        <v>3.8</v>
      </c>
      <c r="H130" s="44">
        <v>4.6</v>
      </c>
      <c r="I130" s="44">
        <v>5.1</v>
      </c>
      <c r="J130" s="8">
        <v>227</v>
      </c>
      <c r="K130" s="8">
        <v>221</v>
      </c>
      <c r="L130" s="96">
        <f t="shared" si="0"/>
        <v>1.9153124999999995</v>
      </c>
      <c r="M130" s="40"/>
    </row>
    <row r="131" spans="1:13" s="23" customFormat="1" ht="19.5" customHeight="1">
      <c r="A131" s="156"/>
      <c r="B131" s="67">
        <v>80</v>
      </c>
      <c r="C131" s="73" t="s">
        <v>34</v>
      </c>
      <c r="D131" s="148">
        <v>160</v>
      </c>
      <c r="E131" s="43" t="s">
        <v>21</v>
      </c>
      <c r="F131" s="44" t="s">
        <v>19</v>
      </c>
      <c r="G131" s="44">
        <v>14.6</v>
      </c>
      <c r="H131" s="44">
        <v>13.2</v>
      </c>
      <c r="I131" s="44">
        <v>15.9</v>
      </c>
      <c r="J131" s="8">
        <v>228</v>
      </c>
      <c r="K131" s="8">
        <v>221</v>
      </c>
      <c r="L131" s="96">
        <f>100*(J131*(G131+H131+I131)+J132*(G132+H132+I132))/(D131*1000)</f>
        <v>13.056937499999998</v>
      </c>
      <c r="M131" s="40"/>
    </row>
    <row r="132" spans="1:13" s="23" customFormat="1" ht="19.5" customHeight="1">
      <c r="A132" s="156"/>
      <c r="B132" s="67">
        <v>81</v>
      </c>
      <c r="C132" s="73" t="s">
        <v>28</v>
      </c>
      <c r="D132" s="185"/>
      <c r="E132" s="47" t="s">
        <v>19</v>
      </c>
      <c r="F132" s="9" t="s">
        <v>20</v>
      </c>
      <c r="G132" s="44">
        <v>17.3</v>
      </c>
      <c r="H132" s="44">
        <v>13.8</v>
      </c>
      <c r="I132" s="44">
        <v>15.4</v>
      </c>
      <c r="J132" s="44">
        <v>235</v>
      </c>
      <c r="K132" s="44">
        <v>224</v>
      </c>
      <c r="L132" s="28"/>
      <c r="M132" s="40"/>
    </row>
    <row r="133" spans="1:13" s="23" customFormat="1" ht="19.5" customHeight="1">
      <c r="A133" s="156"/>
      <c r="B133" s="67">
        <v>82</v>
      </c>
      <c r="C133" s="73" t="s">
        <v>29</v>
      </c>
      <c r="D133" s="148">
        <v>160</v>
      </c>
      <c r="E133" s="43" t="s">
        <v>21</v>
      </c>
      <c r="F133" s="44" t="s">
        <v>19</v>
      </c>
      <c r="G133" s="44">
        <v>20.6</v>
      </c>
      <c r="H133" s="44">
        <v>20.3</v>
      </c>
      <c r="I133" s="44">
        <v>21.2</v>
      </c>
      <c r="J133" s="44">
        <v>229</v>
      </c>
      <c r="K133" s="44">
        <v>221</v>
      </c>
      <c r="L133" s="96">
        <f>100*(J133*(G133+H133+I133)+J134*(G134+H134+I134))/(D133*1000)</f>
        <v>13.919562500000003</v>
      </c>
      <c r="M133" s="40"/>
    </row>
    <row r="134" spans="1:13" s="23" customFormat="1" ht="19.5" customHeight="1" thickBot="1">
      <c r="A134" s="167"/>
      <c r="B134" s="62">
        <v>83</v>
      </c>
      <c r="C134" s="74" t="s">
        <v>28</v>
      </c>
      <c r="D134" s="183"/>
      <c r="E134" s="68" t="s">
        <v>21</v>
      </c>
      <c r="F134" s="10" t="s">
        <v>19</v>
      </c>
      <c r="G134" s="10">
        <v>10.3</v>
      </c>
      <c r="H134" s="10">
        <v>9.6</v>
      </c>
      <c r="I134" s="10">
        <v>14.8</v>
      </c>
      <c r="J134" s="19">
        <v>232</v>
      </c>
      <c r="K134" s="19">
        <v>221</v>
      </c>
      <c r="L134" s="28"/>
      <c r="M134" s="40"/>
    </row>
    <row r="135" spans="1:13" s="23" customFormat="1" ht="19.5" customHeight="1">
      <c r="A135" s="155" t="s">
        <v>77</v>
      </c>
      <c r="B135" s="163">
        <v>84</v>
      </c>
      <c r="C135" s="72" t="s">
        <v>29</v>
      </c>
      <c r="D135" s="184">
        <v>160</v>
      </c>
      <c r="E135" s="8" t="s">
        <v>21</v>
      </c>
      <c r="F135" s="8" t="s">
        <v>20</v>
      </c>
      <c r="G135" s="13">
        <v>14.6</v>
      </c>
      <c r="H135" s="13">
        <v>12.3</v>
      </c>
      <c r="I135" s="13">
        <v>10.2</v>
      </c>
      <c r="J135" s="8">
        <v>228</v>
      </c>
      <c r="K135" s="8">
        <v>221</v>
      </c>
      <c r="L135" s="96">
        <f>100*(J135*(G135+H135+I135)+J136*(G136+H136+I136))/(D135*1000)</f>
        <v>10.476125</v>
      </c>
      <c r="M135" s="40"/>
    </row>
    <row r="136" spans="1:13" s="23" customFormat="1" ht="19.5" customHeight="1" thickBot="1">
      <c r="A136" s="167"/>
      <c r="B136" s="151"/>
      <c r="C136" s="73" t="s">
        <v>28</v>
      </c>
      <c r="D136" s="185"/>
      <c r="E136" s="48" t="s">
        <v>21</v>
      </c>
      <c r="F136" s="48" t="s">
        <v>20</v>
      </c>
      <c r="G136" s="9">
        <v>12.2</v>
      </c>
      <c r="H136" s="9">
        <v>10.3</v>
      </c>
      <c r="I136" s="9">
        <v>13.6</v>
      </c>
      <c r="J136" s="48">
        <v>230</v>
      </c>
      <c r="K136" s="48">
        <v>225</v>
      </c>
      <c r="L136" s="28"/>
      <c r="M136" s="40"/>
    </row>
    <row r="137" spans="1:13" s="23" customFormat="1" ht="19.5" customHeight="1">
      <c r="A137" s="155" t="s">
        <v>76</v>
      </c>
      <c r="B137" s="150">
        <v>85</v>
      </c>
      <c r="C137" s="42" t="s">
        <v>34</v>
      </c>
      <c r="D137" s="148">
        <v>160</v>
      </c>
      <c r="E137" s="44" t="s">
        <v>19</v>
      </c>
      <c r="F137" s="44" t="s">
        <v>20</v>
      </c>
      <c r="G137" s="44">
        <v>13.7</v>
      </c>
      <c r="H137" s="44">
        <v>10.8</v>
      </c>
      <c r="I137" s="44">
        <v>16.5</v>
      </c>
      <c r="J137" s="44">
        <v>234</v>
      </c>
      <c r="K137" s="44">
        <v>224</v>
      </c>
      <c r="L137" s="96">
        <f>100*(J137*(G137+H137+I137)+J138*(G138+H138+I138))/(D137*1000)</f>
        <v>13.25325</v>
      </c>
      <c r="M137" s="40"/>
    </row>
    <row r="138" spans="1:13" s="23" customFormat="1" ht="19.5" customHeight="1">
      <c r="A138" s="156"/>
      <c r="B138" s="151"/>
      <c r="C138" s="42" t="s">
        <v>28</v>
      </c>
      <c r="D138" s="185"/>
      <c r="E138" s="44" t="s">
        <v>19</v>
      </c>
      <c r="F138" s="44" t="s">
        <v>20</v>
      </c>
      <c r="G138" s="44">
        <v>16.3</v>
      </c>
      <c r="H138" s="44">
        <v>14.6</v>
      </c>
      <c r="I138" s="44">
        <v>18.3</v>
      </c>
      <c r="J138" s="44">
        <v>236</v>
      </c>
      <c r="K138" s="44">
        <v>224</v>
      </c>
      <c r="L138" s="28"/>
      <c r="M138" s="40"/>
    </row>
    <row r="139" spans="1:13" s="23" customFormat="1" ht="19.5" customHeight="1">
      <c r="A139" s="156"/>
      <c r="B139" s="150">
        <v>86</v>
      </c>
      <c r="C139" s="75" t="s">
        <v>35</v>
      </c>
      <c r="D139" s="148">
        <v>250</v>
      </c>
      <c r="E139" s="48" t="s">
        <v>21</v>
      </c>
      <c r="F139" s="48" t="s">
        <v>19</v>
      </c>
      <c r="G139" s="44">
        <v>14.5</v>
      </c>
      <c r="H139" s="44">
        <v>12.4</v>
      </c>
      <c r="I139" s="44">
        <v>15.6</v>
      </c>
      <c r="J139" s="17">
        <v>228</v>
      </c>
      <c r="K139" s="17">
        <v>225</v>
      </c>
      <c r="L139" s="96">
        <f>100*(J139*(G139+H139+I139)+J140*(G140+H140+I140))/(D139*1000)</f>
        <v>8.7624</v>
      </c>
      <c r="M139" s="40"/>
    </row>
    <row r="140" spans="1:13" s="23" customFormat="1" ht="19.5" customHeight="1">
      <c r="A140" s="156"/>
      <c r="B140" s="151"/>
      <c r="C140" s="75" t="s">
        <v>49</v>
      </c>
      <c r="D140" s="185"/>
      <c r="E140" s="44" t="s">
        <v>21</v>
      </c>
      <c r="F140" s="44" t="s">
        <v>20</v>
      </c>
      <c r="G140" s="44">
        <v>17.2</v>
      </c>
      <c r="H140" s="44">
        <v>15.4</v>
      </c>
      <c r="I140" s="44">
        <v>18.3</v>
      </c>
      <c r="J140" s="44">
        <v>240</v>
      </c>
      <c r="K140" s="44">
        <v>230</v>
      </c>
      <c r="L140" s="28"/>
      <c r="M140" s="40"/>
    </row>
    <row r="141" spans="1:13" s="23" customFormat="1" ht="19.5" customHeight="1">
      <c r="A141" s="156"/>
      <c r="B141" s="186">
        <v>87</v>
      </c>
      <c r="C141" s="53" t="s">
        <v>29</v>
      </c>
      <c r="D141" s="148">
        <v>160</v>
      </c>
      <c r="E141" s="48" t="s">
        <v>21</v>
      </c>
      <c r="F141" s="48" t="s">
        <v>19</v>
      </c>
      <c r="G141" s="44">
        <v>18.3</v>
      </c>
      <c r="H141" s="44">
        <v>13.8</v>
      </c>
      <c r="I141" s="44">
        <v>14.3</v>
      </c>
      <c r="J141" s="48">
        <v>234</v>
      </c>
      <c r="K141" s="48">
        <v>231</v>
      </c>
      <c r="L141" s="96">
        <f>100*(J141*(G141+H141+I141)+J142*(G142+H142+I142))/(D141*1000)</f>
        <v>12.5090625</v>
      </c>
      <c r="M141" s="40"/>
    </row>
    <row r="142" spans="1:13" s="23" customFormat="1" ht="19.5" customHeight="1">
      <c r="A142" s="156"/>
      <c r="B142" s="188"/>
      <c r="C142" s="73" t="s">
        <v>28</v>
      </c>
      <c r="D142" s="185"/>
      <c r="E142" s="48" t="s">
        <v>21</v>
      </c>
      <c r="F142" s="48" t="s">
        <v>19</v>
      </c>
      <c r="G142" s="48">
        <v>12.4</v>
      </c>
      <c r="H142" s="48">
        <v>13.5</v>
      </c>
      <c r="I142" s="48">
        <v>13.4</v>
      </c>
      <c r="J142" s="48">
        <v>233</v>
      </c>
      <c r="K142" s="48">
        <v>226</v>
      </c>
      <c r="L142" s="28"/>
      <c r="M142" s="40"/>
    </row>
    <row r="143" spans="1:13" s="23" customFormat="1" ht="19.5" customHeight="1">
      <c r="A143" s="156"/>
      <c r="B143" s="186">
        <v>88</v>
      </c>
      <c r="C143" s="53" t="s">
        <v>36</v>
      </c>
      <c r="D143" s="148">
        <v>100</v>
      </c>
      <c r="E143" s="48" t="s">
        <v>19</v>
      </c>
      <c r="F143" s="48" t="s">
        <v>20</v>
      </c>
      <c r="G143" s="44">
        <v>12.3</v>
      </c>
      <c r="H143" s="44">
        <v>16.3</v>
      </c>
      <c r="I143" s="44">
        <v>11.5</v>
      </c>
      <c r="J143" s="44">
        <v>238</v>
      </c>
      <c r="K143" s="44">
        <v>220</v>
      </c>
      <c r="L143" s="96">
        <f>100*(J143*(G143+H143+I143)+J144*(G144+H144+I144))/(D143*1000)</f>
        <v>19.6385</v>
      </c>
      <c r="M143" s="40"/>
    </row>
    <row r="144" spans="1:13" s="23" customFormat="1" ht="19.5" customHeight="1" thickBot="1">
      <c r="A144" s="167"/>
      <c r="B144" s="187"/>
      <c r="C144" s="74" t="s">
        <v>28</v>
      </c>
      <c r="D144" s="183"/>
      <c r="E144" s="19" t="s">
        <v>19</v>
      </c>
      <c r="F144" s="19" t="s">
        <v>20</v>
      </c>
      <c r="G144" s="10">
        <v>12.6</v>
      </c>
      <c r="H144" s="10">
        <v>16.8</v>
      </c>
      <c r="I144" s="10">
        <v>14.3</v>
      </c>
      <c r="J144" s="10">
        <v>231</v>
      </c>
      <c r="K144" s="10">
        <v>218</v>
      </c>
      <c r="L144" s="28"/>
      <c r="M144" s="40"/>
    </row>
    <row r="145" spans="1:13" s="23" customFormat="1" ht="19.5" customHeight="1">
      <c r="A145" s="155" t="s">
        <v>75</v>
      </c>
      <c r="B145" s="163">
        <v>89</v>
      </c>
      <c r="C145" s="72" t="s">
        <v>34</v>
      </c>
      <c r="D145" s="184">
        <v>100</v>
      </c>
      <c r="E145" s="8" t="s">
        <v>19</v>
      </c>
      <c r="F145" s="8" t="s">
        <v>20</v>
      </c>
      <c r="G145" s="8">
        <v>14.6</v>
      </c>
      <c r="H145" s="8">
        <v>16.5</v>
      </c>
      <c r="I145" s="8">
        <v>14.6</v>
      </c>
      <c r="J145" s="8">
        <v>228</v>
      </c>
      <c r="K145" s="8">
        <v>220</v>
      </c>
      <c r="L145" s="96">
        <f>100*(J145*(G145+H145+I145)+J146*(G146+H146+I146)+J147*(G147+H147+I147))/(D145*1000)</f>
        <v>32.72430000000001</v>
      </c>
      <c r="M145" s="40"/>
    </row>
    <row r="146" spans="1:13" s="23" customFormat="1" ht="19.5" customHeight="1">
      <c r="A146" s="156"/>
      <c r="B146" s="164"/>
      <c r="C146" s="73" t="s">
        <v>28</v>
      </c>
      <c r="D146" s="149"/>
      <c r="E146" s="48" t="s">
        <v>19</v>
      </c>
      <c r="F146" s="48" t="s">
        <v>19</v>
      </c>
      <c r="G146" s="44">
        <v>15.3</v>
      </c>
      <c r="H146" s="44">
        <v>17.3</v>
      </c>
      <c r="I146" s="44">
        <v>19.3</v>
      </c>
      <c r="J146" s="44">
        <v>229</v>
      </c>
      <c r="K146" s="44">
        <v>220</v>
      </c>
      <c r="L146" s="28"/>
      <c r="M146" s="40"/>
    </row>
    <row r="147" spans="1:13" s="23" customFormat="1" ht="19.5" customHeight="1">
      <c r="A147" s="156"/>
      <c r="B147" s="151"/>
      <c r="C147" s="73" t="s">
        <v>42</v>
      </c>
      <c r="D147" s="185"/>
      <c r="E147" s="48" t="s">
        <v>19</v>
      </c>
      <c r="F147" s="48" t="s">
        <v>19</v>
      </c>
      <c r="G147" s="44">
        <v>13.2</v>
      </c>
      <c r="H147" s="44">
        <v>14.2</v>
      </c>
      <c r="I147" s="44">
        <v>18.3</v>
      </c>
      <c r="J147" s="44">
        <v>228</v>
      </c>
      <c r="K147" s="44">
        <v>221</v>
      </c>
      <c r="L147" s="28"/>
      <c r="M147" s="40"/>
    </row>
    <row r="148" spans="1:13" s="23" customFormat="1" ht="19.5" customHeight="1">
      <c r="A148" s="156"/>
      <c r="B148" s="67">
        <v>90</v>
      </c>
      <c r="C148" s="73" t="s">
        <v>27</v>
      </c>
      <c r="D148" s="54">
        <v>250</v>
      </c>
      <c r="E148" s="48" t="s">
        <v>21</v>
      </c>
      <c r="F148" s="48" t="s">
        <v>19</v>
      </c>
      <c r="G148" s="9">
        <v>10.2</v>
      </c>
      <c r="H148" s="9">
        <v>15.3</v>
      </c>
      <c r="I148" s="9">
        <v>17.3</v>
      </c>
      <c r="J148" s="9">
        <v>226</v>
      </c>
      <c r="K148" s="9">
        <v>221</v>
      </c>
      <c r="L148" s="96">
        <f>100*(J148*(G148+H148+I148))/(D148*1000)</f>
        <v>3.8691199999999997</v>
      </c>
      <c r="M148" s="40"/>
    </row>
    <row r="149" spans="1:13" s="23" customFormat="1" ht="19.5" customHeight="1">
      <c r="A149" s="156"/>
      <c r="B149" s="150">
        <v>91</v>
      </c>
      <c r="C149" s="73" t="s">
        <v>38</v>
      </c>
      <c r="D149" s="148">
        <v>100</v>
      </c>
      <c r="E149" s="48" t="s">
        <v>19</v>
      </c>
      <c r="F149" s="48" t="s">
        <v>20</v>
      </c>
      <c r="G149" s="9">
        <v>14.2</v>
      </c>
      <c r="H149" s="9">
        <v>10.3</v>
      </c>
      <c r="I149" s="9">
        <v>16.6</v>
      </c>
      <c r="J149" s="9">
        <v>229</v>
      </c>
      <c r="K149" s="9">
        <v>220</v>
      </c>
      <c r="L149" s="96">
        <f>100*(J149*(G149+H149+I149)+J150*(G150+H150+I150))/(D149*1000)</f>
        <v>19.6071</v>
      </c>
      <c r="M149" s="40"/>
    </row>
    <row r="150" spans="1:13" s="23" customFormat="1" ht="19.5" customHeight="1">
      <c r="A150" s="156"/>
      <c r="B150" s="151"/>
      <c r="C150" s="73" t="s">
        <v>28</v>
      </c>
      <c r="D150" s="185"/>
      <c r="E150" s="48" t="s">
        <v>19</v>
      </c>
      <c r="F150" s="48" t="s">
        <v>20</v>
      </c>
      <c r="G150" s="44">
        <v>18.3</v>
      </c>
      <c r="H150" s="44">
        <v>10.6</v>
      </c>
      <c r="I150" s="44">
        <v>14.3</v>
      </c>
      <c r="J150" s="44">
        <v>236</v>
      </c>
      <c r="K150" s="44">
        <v>231</v>
      </c>
      <c r="L150" s="28"/>
      <c r="M150" s="40"/>
    </row>
    <row r="151" spans="1:13" s="23" customFormat="1" ht="19.5" customHeight="1">
      <c r="A151" s="156"/>
      <c r="B151" s="60">
        <v>92</v>
      </c>
      <c r="C151" s="73" t="s">
        <v>35</v>
      </c>
      <c r="D151" s="54">
        <v>160</v>
      </c>
      <c r="E151" s="48" t="s">
        <v>21</v>
      </c>
      <c r="F151" s="48" t="s">
        <v>19</v>
      </c>
      <c r="G151" s="9">
        <v>1.6</v>
      </c>
      <c r="H151" s="9">
        <v>10.3</v>
      </c>
      <c r="I151" s="9">
        <v>12.1</v>
      </c>
      <c r="J151" s="9">
        <v>228</v>
      </c>
      <c r="K151" s="9">
        <v>223</v>
      </c>
      <c r="L151" s="96">
        <f>100*(J151*(G151+H151+I151))/(D151*1000)</f>
        <v>3.42</v>
      </c>
      <c r="M151" s="40"/>
    </row>
    <row r="152" spans="1:13" s="23" customFormat="1" ht="19.5" customHeight="1">
      <c r="A152" s="156"/>
      <c r="B152" s="150">
        <v>93</v>
      </c>
      <c r="C152" s="42" t="s">
        <v>29</v>
      </c>
      <c r="D152" s="148">
        <v>160</v>
      </c>
      <c r="E152" s="48" t="s">
        <v>22</v>
      </c>
      <c r="F152" s="48" t="s">
        <v>19</v>
      </c>
      <c r="G152" s="44">
        <v>10.2</v>
      </c>
      <c r="H152" s="44">
        <v>16.3</v>
      </c>
      <c r="I152" s="44">
        <v>17.2</v>
      </c>
      <c r="J152" s="44">
        <v>229</v>
      </c>
      <c r="K152" s="44">
        <v>221</v>
      </c>
      <c r="L152" s="96">
        <f>100*(J152*(G152+H152+I152)+J153*(G153+H153+I153))/(D152*1000)</f>
        <v>6.9701875</v>
      </c>
      <c r="M152" s="40"/>
    </row>
    <row r="153" spans="1:13" s="23" customFormat="1" ht="19.5" customHeight="1">
      <c r="A153" s="156"/>
      <c r="B153" s="151"/>
      <c r="C153" s="73" t="s">
        <v>28</v>
      </c>
      <c r="D153" s="185"/>
      <c r="E153" s="48" t="s">
        <v>21</v>
      </c>
      <c r="F153" s="48" t="s">
        <v>19</v>
      </c>
      <c r="G153" s="9">
        <v>0.6</v>
      </c>
      <c r="H153" s="9">
        <v>4</v>
      </c>
      <c r="I153" s="9">
        <v>0.4</v>
      </c>
      <c r="J153" s="9">
        <v>229</v>
      </c>
      <c r="K153" s="9">
        <v>223</v>
      </c>
      <c r="L153" s="28"/>
      <c r="M153" s="40"/>
    </row>
    <row r="154" spans="1:13" s="23" customFormat="1" ht="19.5" customHeight="1" thickBot="1">
      <c r="A154" s="167"/>
      <c r="B154" s="62">
        <v>95</v>
      </c>
      <c r="C154" s="61" t="s">
        <v>39</v>
      </c>
      <c r="D154" s="19">
        <v>160</v>
      </c>
      <c r="E154" s="19" t="s">
        <v>19</v>
      </c>
      <c r="F154" s="19" t="s">
        <v>20</v>
      </c>
      <c r="G154" s="10">
        <v>10.2</v>
      </c>
      <c r="H154" s="10">
        <v>12.5</v>
      </c>
      <c r="I154" s="10">
        <v>14.5</v>
      </c>
      <c r="J154" s="10">
        <v>228</v>
      </c>
      <c r="K154" s="10">
        <v>224</v>
      </c>
      <c r="L154" s="96">
        <f>100*(J154*(G154+H154+I154))/(D154*1000)</f>
        <v>5.301</v>
      </c>
      <c r="M154" s="40"/>
    </row>
    <row r="155" spans="1:13" s="23" customFormat="1" ht="19.5" customHeight="1">
      <c r="A155" s="158" t="s">
        <v>74</v>
      </c>
      <c r="B155" s="164">
        <v>96</v>
      </c>
      <c r="C155" s="53" t="s">
        <v>35</v>
      </c>
      <c r="D155" s="184">
        <v>160</v>
      </c>
      <c r="E155" s="48" t="s">
        <v>19</v>
      </c>
      <c r="F155" s="48" t="s">
        <v>20</v>
      </c>
      <c r="G155" s="17">
        <v>7.6</v>
      </c>
      <c r="H155" s="17">
        <v>9.4</v>
      </c>
      <c r="I155" s="17">
        <v>4.6</v>
      </c>
      <c r="J155" s="17">
        <v>226</v>
      </c>
      <c r="K155" s="17">
        <v>221</v>
      </c>
      <c r="L155" s="96">
        <f>100*(J155*(G155+H155+I155)+J156*(G156+H156+I156)+J157*(G157+H157+I157))/(D155*1000)</f>
        <v>13.60825</v>
      </c>
      <c r="M155" s="40"/>
    </row>
    <row r="156" spans="1:13" s="23" customFormat="1" ht="19.5" customHeight="1">
      <c r="A156" s="159"/>
      <c r="B156" s="164"/>
      <c r="C156" s="73" t="s">
        <v>28</v>
      </c>
      <c r="D156" s="149"/>
      <c r="E156" s="48" t="s">
        <v>19</v>
      </c>
      <c r="F156" s="48" t="s">
        <v>20</v>
      </c>
      <c r="G156" s="9">
        <v>13.5</v>
      </c>
      <c r="H156" s="9">
        <v>14.6</v>
      </c>
      <c r="I156" s="9">
        <v>10.5</v>
      </c>
      <c r="J156" s="9">
        <v>228</v>
      </c>
      <c r="K156" s="9">
        <v>223</v>
      </c>
      <c r="L156" s="28"/>
      <c r="M156" s="40"/>
    </row>
    <row r="157" spans="1:13" s="23" customFormat="1" ht="19.5" customHeight="1">
      <c r="A157" s="159"/>
      <c r="B157" s="151"/>
      <c r="C157" s="73" t="s">
        <v>42</v>
      </c>
      <c r="D157" s="185"/>
      <c r="E157" s="48" t="s">
        <v>21</v>
      </c>
      <c r="F157" s="48" t="s">
        <v>19</v>
      </c>
      <c r="G157" s="9">
        <v>10.5</v>
      </c>
      <c r="H157" s="9">
        <v>11.8</v>
      </c>
      <c r="I157" s="9">
        <v>13.5</v>
      </c>
      <c r="J157" s="9">
        <v>226</v>
      </c>
      <c r="K157" s="9">
        <v>221</v>
      </c>
      <c r="L157" s="28"/>
      <c r="M157" s="40"/>
    </row>
    <row r="158" spans="1:13" s="23" customFormat="1" ht="19.5" customHeight="1">
      <c r="A158" s="159"/>
      <c r="B158" s="150">
        <v>97</v>
      </c>
      <c r="C158" s="42" t="s">
        <v>36</v>
      </c>
      <c r="D158" s="148">
        <v>160</v>
      </c>
      <c r="E158" s="48" t="s">
        <v>21</v>
      </c>
      <c r="F158" s="48" t="s">
        <v>19</v>
      </c>
      <c r="G158" s="9">
        <v>10.5</v>
      </c>
      <c r="H158" s="9">
        <v>9.5</v>
      </c>
      <c r="I158" s="9">
        <v>11.2</v>
      </c>
      <c r="J158" s="9">
        <v>240</v>
      </c>
      <c r="K158" s="9">
        <v>234</v>
      </c>
      <c r="L158" s="96">
        <f>100*(J158*(G158+H158+I158)+J159*(G159+H159+I159)+J160*(G160+H160+I160))/(D158*1000)</f>
        <v>15.04625</v>
      </c>
      <c r="M158" s="40"/>
    </row>
    <row r="159" spans="1:13" s="23" customFormat="1" ht="19.5" customHeight="1">
      <c r="A159" s="159"/>
      <c r="B159" s="164"/>
      <c r="C159" s="73" t="s">
        <v>28</v>
      </c>
      <c r="D159" s="149"/>
      <c r="E159" s="48" t="s">
        <v>21</v>
      </c>
      <c r="F159" s="48" t="s">
        <v>19</v>
      </c>
      <c r="G159" s="9">
        <v>5.6</v>
      </c>
      <c r="H159" s="9">
        <v>9.8</v>
      </c>
      <c r="I159" s="9">
        <v>6.4</v>
      </c>
      <c r="J159" s="9">
        <v>250</v>
      </c>
      <c r="K159" s="9">
        <v>238</v>
      </c>
      <c r="L159" s="28"/>
      <c r="M159" s="40"/>
    </row>
    <row r="160" spans="1:13" s="23" customFormat="1" ht="19.5" customHeight="1">
      <c r="A160" s="159"/>
      <c r="B160" s="151"/>
      <c r="C160" s="73" t="s">
        <v>42</v>
      </c>
      <c r="D160" s="185"/>
      <c r="E160" s="48" t="s">
        <v>21</v>
      </c>
      <c r="F160" s="48" t="s">
        <v>19</v>
      </c>
      <c r="G160" s="95">
        <v>13.2</v>
      </c>
      <c r="H160" s="9">
        <v>15.6</v>
      </c>
      <c r="I160" s="9">
        <v>17.6</v>
      </c>
      <c r="J160" s="9">
        <v>240</v>
      </c>
      <c r="K160" s="9">
        <v>234</v>
      </c>
      <c r="L160" s="5"/>
      <c r="M160" s="40"/>
    </row>
    <row r="161" spans="1:13" s="23" customFormat="1" ht="19.5" customHeight="1">
      <c r="A161" s="159"/>
      <c r="B161" s="150">
        <v>98</v>
      </c>
      <c r="C161" s="42" t="s">
        <v>37</v>
      </c>
      <c r="D161" s="148">
        <v>160</v>
      </c>
      <c r="E161" s="48" t="s">
        <v>21</v>
      </c>
      <c r="F161" s="48" t="s">
        <v>19</v>
      </c>
      <c r="G161" s="9">
        <v>12.5</v>
      </c>
      <c r="H161" s="9">
        <v>14.2</v>
      </c>
      <c r="I161" s="9">
        <v>12.3</v>
      </c>
      <c r="J161" s="9">
        <v>229</v>
      </c>
      <c r="K161" s="9">
        <v>221</v>
      </c>
      <c r="L161" s="96">
        <f>100*(J161*(G161+H161+I161)+J162*(G162+H162+I162)+J163*(G163+H163+I163))/(D161*1000)</f>
        <v>16.9693125</v>
      </c>
      <c r="M161" s="40"/>
    </row>
    <row r="162" spans="1:13" s="23" customFormat="1" ht="19.5" customHeight="1">
      <c r="A162" s="159"/>
      <c r="B162" s="164"/>
      <c r="C162" s="73" t="s">
        <v>28</v>
      </c>
      <c r="D162" s="149"/>
      <c r="E162" s="48" t="s">
        <v>19</v>
      </c>
      <c r="F162" s="48" t="s">
        <v>20</v>
      </c>
      <c r="G162" s="44">
        <v>12.6</v>
      </c>
      <c r="H162" s="44">
        <v>10.6</v>
      </c>
      <c r="I162" s="44">
        <v>8.2</v>
      </c>
      <c r="J162" s="44">
        <v>228</v>
      </c>
      <c r="K162" s="44">
        <v>221</v>
      </c>
      <c r="L162" s="28"/>
      <c r="M162" s="40"/>
    </row>
    <row r="163" spans="1:13" s="23" customFormat="1" ht="19.5" customHeight="1">
      <c r="A163" s="159"/>
      <c r="B163" s="151"/>
      <c r="C163" s="73" t="s">
        <v>42</v>
      </c>
      <c r="D163" s="185"/>
      <c r="E163" s="48" t="s">
        <v>19</v>
      </c>
      <c r="F163" s="48" t="s">
        <v>20</v>
      </c>
      <c r="G163" s="9">
        <v>15.6</v>
      </c>
      <c r="H163" s="9">
        <v>15.4</v>
      </c>
      <c r="I163" s="9">
        <v>17.3</v>
      </c>
      <c r="J163" s="9">
        <v>229</v>
      </c>
      <c r="K163" s="9">
        <v>221</v>
      </c>
      <c r="L163" s="28"/>
      <c r="M163" s="40"/>
    </row>
    <row r="164" spans="1:13" s="23" customFormat="1" ht="19.5" customHeight="1">
      <c r="A164" s="159"/>
      <c r="B164" s="150">
        <v>99</v>
      </c>
      <c r="C164" s="42" t="s">
        <v>31</v>
      </c>
      <c r="D164" s="148">
        <v>160</v>
      </c>
      <c r="E164" s="48" t="s">
        <v>21</v>
      </c>
      <c r="F164" s="48" t="s">
        <v>19</v>
      </c>
      <c r="G164" s="9">
        <v>12.3</v>
      </c>
      <c r="H164" s="9">
        <v>13.2</v>
      </c>
      <c r="I164" s="9">
        <v>14.2</v>
      </c>
      <c r="J164" s="9">
        <v>228</v>
      </c>
      <c r="K164" s="9">
        <v>220</v>
      </c>
      <c r="L164" s="96">
        <f>100*(J164*(G164+H164+I164)+J165*(G165+H165+I165)+J166*(G166+H166+I166))/(D164*1000)</f>
        <v>13.3518125</v>
      </c>
      <c r="M164" s="40"/>
    </row>
    <row r="165" spans="1:13" s="23" customFormat="1" ht="19.5" customHeight="1">
      <c r="A165" s="159"/>
      <c r="B165" s="164"/>
      <c r="C165" s="73" t="s">
        <v>28</v>
      </c>
      <c r="D165" s="149"/>
      <c r="E165" s="48" t="s">
        <v>19</v>
      </c>
      <c r="F165" s="48" t="s">
        <v>20</v>
      </c>
      <c r="G165" s="9">
        <v>9.2</v>
      </c>
      <c r="H165" s="9">
        <v>8.3</v>
      </c>
      <c r="I165" s="9">
        <v>4.6</v>
      </c>
      <c r="J165" s="9">
        <v>229</v>
      </c>
      <c r="K165" s="9">
        <v>224</v>
      </c>
      <c r="L165" s="28"/>
      <c r="M165" s="40"/>
    </row>
    <row r="166" spans="1:13" s="23" customFormat="1" ht="19.5" customHeight="1">
      <c r="A166" s="159"/>
      <c r="B166" s="151"/>
      <c r="C166" s="73" t="s">
        <v>42</v>
      </c>
      <c r="D166" s="149"/>
      <c r="E166" s="48" t="s">
        <v>19</v>
      </c>
      <c r="F166" s="48" t="s">
        <v>20</v>
      </c>
      <c r="G166" s="44">
        <v>11.6</v>
      </c>
      <c r="H166" s="9">
        <v>9.6</v>
      </c>
      <c r="I166" s="44">
        <v>10.6</v>
      </c>
      <c r="J166" s="9">
        <v>228</v>
      </c>
      <c r="K166" s="9">
        <v>226</v>
      </c>
      <c r="L166" s="28"/>
      <c r="M166" s="40"/>
    </row>
    <row r="167" spans="1:13" s="23" customFormat="1" ht="19.5" customHeight="1" thickBot="1">
      <c r="A167" s="159"/>
      <c r="B167" s="148">
        <v>100</v>
      </c>
      <c r="C167" s="75" t="s">
        <v>29</v>
      </c>
      <c r="D167" s="148">
        <v>160</v>
      </c>
      <c r="E167" s="44" t="s">
        <v>21</v>
      </c>
      <c r="F167" s="10" t="s">
        <v>20</v>
      </c>
      <c r="G167" s="54">
        <v>6.7</v>
      </c>
      <c r="H167" s="44">
        <v>9.4</v>
      </c>
      <c r="I167" s="54">
        <v>5.3</v>
      </c>
      <c r="J167" s="44">
        <v>240</v>
      </c>
      <c r="K167" s="44">
        <v>235</v>
      </c>
      <c r="L167" s="96">
        <f>100*(J167*(G167+H167+I167)+J168*(G168+H168+I168)+J169*(G169+H169+I169))/(D167*1000)</f>
        <v>11.524875</v>
      </c>
      <c r="M167" s="40"/>
    </row>
    <row r="168" spans="1:13" s="23" customFormat="1" ht="19.5" customHeight="1" thickBot="1">
      <c r="A168" s="159"/>
      <c r="B168" s="149"/>
      <c r="C168" s="54" t="s">
        <v>47</v>
      </c>
      <c r="D168" s="149"/>
      <c r="E168" s="19" t="s">
        <v>21</v>
      </c>
      <c r="F168" s="8" t="s">
        <v>20</v>
      </c>
      <c r="G168" s="54">
        <v>10.3</v>
      </c>
      <c r="H168" s="44">
        <v>9.6</v>
      </c>
      <c r="I168" s="54">
        <v>4.8</v>
      </c>
      <c r="J168" s="54">
        <v>230</v>
      </c>
      <c r="K168" s="54">
        <v>224</v>
      </c>
      <c r="L168" s="28"/>
      <c r="M168" s="40"/>
    </row>
    <row r="169" spans="1:13" s="23" customFormat="1" ht="19.5" customHeight="1" thickBot="1">
      <c r="A169" s="159"/>
      <c r="B169" s="185"/>
      <c r="C169" s="54" t="s">
        <v>48</v>
      </c>
      <c r="D169" s="185"/>
      <c r="E169" s="17" t="s">
        <v>21</v>
      </c>
      <c r="F169" s="44" t="s">
        <v>20</v>
      </c>
      <c r="G169" s="54">
        <v>10.2</v>
      </c>
      <c r="H169" s="54">
        <v>11.6</v>
      </c>
      <c r="I169" s="54">
        <v>10.5</v>
      </c>
      <c r="J169" s="54">
        <v>236</v>
      </c>
      <c r="K169" s="54">
        <v>230</v>
      </c>
      <c r="L169" s="28"/>
      <c r="M169" s="40"/>
    </row>
    <row r="170" spans="1:13" s="23" customFormat="1" ht="19.5" customHeight="1" thickBot="1">
      <c r="A170" s="159"/>
      <c r="B170" s="148">
        <v>101</v>
      </c>
      <c r="C170" s="75" t="s">
        <v>27</v>
      </c>
      <c r="D170" s="148">
        <v>250</v>
      </c>
      <c r="E170" s="13" t="s">
        <v>21</v>
      </c>
      <c r="F170" s="44" t="s">
        <v>20</v>
      </c>
      <c r="G170" s="54">
        <v>10.5</v>
      </c>
      <c r="H170" s="54">
        <v>9.3</v>
      </c>
      <c r="I170" s="54">
        <v>8.6</v>
      </c>
      <c r="J170" s="54">
        <v>236</v>
      </c>
      <c r="K170" s="54">
        <v>230</v>
      </c>
      <c r="L170" s="96">
        <f>100*(J170*(G170+H170+I170)+J171*(G171+H171+I171)+J172*(G172+H172+I172))/(D170*1000)</f>
        <v>7.943679999999999</v>
      </c>
      <c r="M170" s="40"/>
    </row>
    <row r="171" spans="1:13" s="23" customFormat="1" ht="19.5" customHeight="1" thickBot="1">
      <c r="A171" s="159"/>
      <c r="B171" s="149"/>
      <c r="C171" s="54" t="s">
        <v>47</v>
      </c>
      <c r="D171" s="149"/>
      <c r="E171" s="13" t="s">
        <v>21</v>
      </c>
      <c r="F171" s="10" t="s">
        <v>20</v>
      </c>
      <c r="G171" s="54">
        <v>4.3</v>
      </c>
      <c r="H171" s="54">
        <v>8.6</v>
      </c>
      <c r="I171" s="54">
        <v>9.3</v>
      </c>
      <c r="J171" s="54">
        <v>226</v>
      </c>
      <c r="K171" s="54">
        <v>221</v>
      </c>
      <c r="L171" s="28"/>
      <c r="M171" s="40"/>
    </row>
    <row r="172" spans="1:13" s="23" customFormat="1" ht="19.5" customHeight="1">
      <c r="A172" s="159"/>
      <c r="B172" s="185"/>
      <c r="C172" s="54" t="s">
        <v>48</v>
      </c>
      <c r="D172" s="185"/>
      <c r="E172" s="44" t="s">
        <v>21</v>
      </c>
      <c r="F172" s="8" t="s">
        <v>20</v>
      </c>
      <c r="G172" s="88">
        <v>11.3</v>
      </c>
      <c r="H172" s="54">
        <v>11.8</v>
      </c>
      <c r="I172" s="88">
        <v>12.6</v>
      </c>
      <c r="J172" s="88">
        <v>228</v>
      </c>
      <c r="K172" s="88">
        <v>222</v>
      </c>
      <c r="L172" s="28"/>
      <c r="M172" s="40"/>
    </row>
    <row r="173" spans="1:13" s="23" customFormat="1" ht="19.5" customHeight="1" thickBot="1">
      <c r="A173" s="159"/>
      <c r="B173" s="148">
        <v>102</v>
      </c>
      <c r="C173" s="76" t="s">
        <v>38</v>
      </c>
      <c r="D173" s="148">
        <v>160</v>
      </c>
      <c r="E173" s="19" t="s">
        <v>21</v>
      </c>
      <c r="F173" s="44" t="s">
        <v>20</v>
      </c>
      <c r="G173" s="88">
        <v>10.6</v>
      </c>
      <c r="H173" s="54">
        <v>13.3</v>
      </c>
      <c r="I173" s="88">
        <v>11.5</v>
      </c>
      <c r="J173" s="88">
        <v>235</v>
      </c>
      <c r="K173" s="88">
        <v>231</v>
      </c>
      <c r="L173" s="96">
        <f>100*(J173*(G173+H173+I173)+J174*(G174+H174+I174))/(D173*1000)</f>
        <v>8.3975</v>
      </c>
      <c r="M173" s="40"/>
    </row>
    <row r="174" spans="1:13" s="23" customFormat="1" ht="19.5" customHeight="1" thickBot="1">
      <c r="A174" s="159"/>
      <c r="B174" s="185"/>
      <c r="C174" s="54" t="s">
        <v>47</v>
      </c>
      <c r="D174" s="185"/>
      <c r="E174" s="17" t="s">
        <v>21</v>
      </c>
      <c r="F174" s="44" t="s">
        <v>20</v>
      </c>
      <c r="G174" s="88">
        <v>9.3</v>
      </c>
      <c r="H174" s="54">
        <v>4.6</v>
      </c>
      <c r="I174" s="88">
        <v>7.6</v>
      </c>
      <c r="J174" s="88">
        <v>238</v>
      </c>
      <c r="K174" s="88">
        <v>231</v>
      </c>
      <c r="L174" s="5"/>
      <c r="M174" s="40"/>
    </row>
    <row r="175" spans="1:13" s="23" customFormat="1" ht="19.5" customHeight="1" thickBot="1">
      <c r="A175" s="159"/>
      <c r="B175" s="148">
        <v>103</v>
      </c>
      <c r="C175" s="75" t="s">
        <v>39</v>
      </c>
      <c r="D175" s="148">
        <v>100</v>
      </c>
      <c r="E175" s="13" t="s">
        <v>21</v>
      </c>
      <c r="F175" s="44" t="s">
        <v>20</v>
      </c>
      <c r="G175" s="88">
        <v>15.3</v>
      </c>
      <c r="H175" s="54">
        <v>4.2</v>
      </c>
      <c r="I175" s="88">
        <v>2.6</v>
      </c>
      <c r="J175" s="88">
        <v>229</v>
      </c>
      <c r="K175" s="88">
        <v>220</v>
      </c>
      <c r="L175" s="96">
        <f>100*(J175*(G175+H175+I175)+J176*(G176+H176+I176))/(D175*1000)</f>
        <v>10.9881</v>
      </c>
      <c r="M175" s="40"/>
    </row>
    <row r="176" spans="1:13" s="23" customFormat="1" ht="19.5" customHeight="1" thickBot="1">
      <c r="A176" s="160"/>
      <c r="B176" s="183"/>
      <c r="C176" s="54" t="s">
        <v>44</v>
      </c>
      <c r="D176" s="183"/>
      <c r="E176" s="13" t="s">
        <v>21</v>
      </c>
      <c r="F176" s="10" t="s">
        <v>20</v>
      </c>
      <c r="G176" s="88">
        <v>10.2</v>
      </c>
      <c r="H176" s="17">
        <v>9.3</v>
      </c>
      <c r="I176" s="88">
        <v>5.3</v>
      </c>
      <c r="J176" s="88">
        <v>239</v>
      </c>
      <c r="K176" s="88">
        <v>226</v>
      </c>
      <c r="L176" s="28"/>
      <c r="M176" s="40"/>
    </row>
    <row r="177" spans="1:13" s="23" customFormat="1" ht="19.5" customHeight="1" thickBot="1">
      <c r="A177" s="155" t="s">
        <v>73</v>
      </c>
      <c r="B177" s="57">
        <v>104</v>
      </c>
      <c r="C177" s="55" t="s">
        <v>34</v>
      </c>
      <c r="D177" s="8">
        <v>160</v>
      </c>
      <c r="E177" s="8" t="s">
        <v>21</v>
      </c>
      <c r="F177" s="8" t="s">
        <v>20</v>
      </c>
      <c r="G177" s="54">
        <v>5.3</v>
      </c>
      <c r="H177" s="8">
        <v>6.5</v>
      </c>
      <c r="I177" s="8">
        <v>10.2</v>
      </c>
      <c r="J177" s="8">
        <v>233</v>
      </c>
      <c r="K177" s="8">
        <v>225</v>
      </c>
      <c r="L177" s="96">
        <f>100*(J177*(G177+H177+I177))/(D177*1000)</f>
        <v>3.20375</v>
      </c>
      <c r="M177" s="40"/>
    </row>
    <row r="178" spans="1:13" s="23" customFormat="1" ht="19.5" customHeight="1">
      <c r="A178" s="156"/>
      <c r="B178" s="77">
        <v>105</v>
      </c>
      <c r="C178" s="73" t="s">
        <v>29</v>
      </c>
      <c r="D178" s="54">
        <v>250</v>
      </c>
      <c r="E178" s="48" t="s">
        <v>21</v>
      </c>
      <c r="F178" s="48" t="s">
        <v>20</v>
      </c>
      <c r="G178" s="44">
        <v>3.6</v>
      </c>
      <c r="H178" s="44">
        <v>7.3</v>
      </c>
      <c r="I178" s="44">
        <v>4.7</v>
      </c>
      <c r="J178" s="44">
        <v>228</v>
      </c>
      <c r="K178" s="44">
        <v>220</v>
      </c>
      <c r="L178" s="96">
        <f>100*(J178*(G178+H178+I178))/(D178*1000)</f>
        <v>1.42272</v>
      </c>
      <c r="M178" s="40"/>
    </row>
    <row r="179" spans="1:13" s="23" customFormat="1" ht="19.5" customHeight="1" thickBot="1">
      <c r="A179" s="156"/>
      <c r="B179" s="65">
        <v>106</v>
      </c>
      <c r="C179" s="73" t="s">
        <v>27</v>
      </c>
      <c r="D179" s="54">
        <v>160</v>
      </c>
      <c r="E179" s="48" t="s">
        <v>21</v>
      </c>
      <c r="F179" s="48" t="s">
        <v>20</v>
      </c>
      <c r="G179" s="44">
        <v>2.6</v>
      </c>
      <c r="H179" s="44">
        <v>4.8</v>
      </c>
      <c r="I179" s="44">
        <v>3.6</v>
      </c>
      <c r="J179" s="44">
        <v>226</v>
      </c>
      <c r="K179" s="44">
        <v>221</v>
      </c>
      <c r="L179" s="96">
        <f>100*(J179*(G179+H179+I179))/(D179*1000)</f>
        <v>1.55375</v>
      </c>
      <c r="M179" s="40"/>
    </row>
    <row r="180" spans="1:13" s="23" customFormat="1" ht="19.5" customHeight="1">
      <c r="A180" s="156"/>
      <c r="B180" s="180">
        <v>107</v>
      </c>
      <c r="C180" s="42" t="s">
        <v>35</v>
      </c>
      <c r="D180" s="148">
        <v>160</v>
      </c>
      <c r="E180" s="48" t="s">
        <v>21</v>
      </c>
      <c r="F180" s="48" t="s">
        <v>20</v>
      </c>
      <c r="G180" s="44">
        <v>4.3</v>
      </c>
      <c r="H180" s="44">
        <v>6.3</v>
      </c>
      <c r="I180" s="44">
        <v>4.8</v>
      </c>
      <c r="J180" s="44">
        <v>226</v>
      </c>
      <c r="K180" s="44">
        <v>223</v>
      </c>
      <c r="L180" s="96">
        <f>100*(J180*(G180+H180+I180)+J181*(G181+H181+I181))/(D180*1000)</f>
        <v>4.068</v>
      </c>
      <c r="M180" s="40"/>
    </row>
    <row r="181" spans="1:13" s="23" customFormat="1" ht="19.5" customHeight="1" thickBot="1">
      <c r="A181" s="157"/>
      <c r="B181" s="181"/>
      <c r="C181" s="46" t="s">
        <v>28</v>
      </c>
      <c r="D181" s="183"/>
      <c r="E181" s="17" t="s">
        <v>19</v>
      </c>
      <c r="F181" s="17" t="s">
        <v>20</v>
      </c>
      <c r="G181" s="9">
        <v>2.6</v>
      </c>
      <c r="H181" s="9">
        <v>6.3</v>
      </c>
      <c r="I181" s="9">
        <v>4.5</v>
      </c>
      <c r="J181" s="9">
        <v>226</v>
      </c>
      <c r="K181" s="9">
        <v>224</v>
      </c>
      <c r="L181" s="96"/>
      <c r="M181" s="40"/>
    </row>
    <row r="182" spans="1:13" ht="19.5" customHeight="1">
      <c r="A182" s="170" t="s">
        <v>72</v>
      </c>
      <c r="B182" s="180">
        <v>109</v>
      </c>
      <c r="C182" s="42" t="s">
        <v>35</v>
      </c>
      <c r="D182" s="184">
        <v>250</v>
      </c>
      <c r="E182" s="44" t="s">
        <v>21</v>
      </c>
      <c r="F182" s="44" t="s">
        <v>19</v>
      </c>
      <c r="G182" s="44">
        <v>5.3</v>
      </c>
      <c r="H182" s="44">
        <v>6.3</v>
      </c>
      <c r="I182" s="44">
        <v>4.2</v>
      </c>
      <c r="J182" s="44">
        <v>235</v>
      </c>
      <c r="K182" s="44">
        <v>231</v>
      </c>
      <c r="L182" s="96">
        <f>100*(J182*(G182+H182+I182)+J183*(G183+H183+I183))/(D182*1000)</f>
        <v>3.4071199999999995</v>
      </c>
      <c r="M182" s="40"/>
    </row>
    <row r="183" spans="1:13" ht="19.5" customHeight="1" thickBot="1">
      <c r="A183" s="156"/>
      <c r="B183" s="176"/>
      <c r="C183" s="46" t="s">
        <v>28</v>
      </c>
      <c r="D183" s="185"/>
      <c r="E183" s="17" t="s">
        <v>21</v>
      </c>
      <c r="F183" s="48" t="s">
        <v>20</v>
      </c>
      <c r="G183" s="17">
        <v>10.2</v>
      </c>
      <c r="H183" s="17">
        <v>6.3</v>
      </c>
      <c r="I183" s="17">
        <v>4.3</v>
      </c>
      <c r="J183" s="17">
        <v>231</v>
      </c>
      <c r="K183" s="17">
        <v>224</v>
      </c>
      <c r="L183" s="28"/>
      <c r="M183" s="40"/>
    </row>
    <row r="184" spans="1:13" s="27" customFormat="1" ht="19.5" customHeight="1" thickBot="1">
      <c r="A184" s="156"/>
      <c r="B184" s="176"/>
      <c r="C184" s="73" t="s">
        <v>46</v>
      </c>
      <c r="D184" s="43">
        <v>160</v>
      </c>
      <c r="E184" s="13" t="s">
        <v>21</v>
      </c>
      <c r="F184" s="44" t="s">
        <v>19</v>
      </c>
      <c r="G184" s="44">
        <v>10.4</v>
      </c>
      <c r="H184" s="44">
        <v>2.6</v>
      </c>
      <c r="I184" s="44">
        <v>4.8</v>
      </c>
      <c r="J184" s="44">
        <v>238</v>
      </c>
      <c r="K184" s="44">
        <v>227</v>
      </c>
      <c r="L184" s="96">
        <f>100*(J184*(G184+H184+I184))/(D184*1000)</f>
        <v>2.6477500000000003</v>
      </c>
      <c r="M184" s="40"/>
    </row>
    <row r="185" spans="1:13" ht="19.5" customHeight="1" thickBot="1">
      <c r="A185" s="156"/>
      <c r="B185" s="78">
        <v>111</v>
      </c>
      <c r="C185" s="73" t="s">
        <v>34</v>
      </c>
      <c r="D185" s="54">
        <v>100</v>
      </c>
      <c r="E185" s="48" t="s">
        <v>21</v>
      </c>
      <c r="F185" s="48" t="s">
        <v>19</v>
      </c>
      <c r="G185" s="44">
        <v>6.3</v>
      </c>
      <c r="H185" s="44">
        <v>4.6</v>
      </c>
      <c r="I185" s="44">
        <v>8.2</v>
      </c>
      <c r="J185" s="48">
        <v>238</v>
      </c>
      <c r="K185" s="48">
        <v>231</v>
      </c>
      <c r="L185" s="96">
        <f>100*(J185*(G185+H185+I185))/(D185*1000)</f>
        <v>4.5458</v>
      </c>
      <c r="M185" s="40"/>
    </row>
    <row r="186" spans="1:13" ht="19.5" customHeight="1" thickBot="1">
      <c r="A186" s="167"/>
      <c r="B186" s="34">
        <v>112</v>
      </c>
      <c r="C186" s="74" t="s">
        <v>45</v>
      </c>
      <c r="D186" s="51">
        <v>160</v>
      </c>
      <c r="E186" s="19" t="s">
        <v>21</v>
      </c>
      <c r="F186" s="19" t="s">
        <v>19</v>
      </c>
      <c r="G186" s="10">
        <v>3</v>
      </c>
      <c r="H186" s="10">
        <v>3</v>
      </c>
      <c r="I186" s="10">
        <v>8</v>
      </c>
      <c r="J186" s="19">
        <v>237</v>
      </c>
      <c r="K186" s="19">
        <v>231</v>
      </c>
      <c r="L186" s="96">
        <f>100*(J186*(G186+H186+I186))/(D186*1000)</f>
        <v>2.07375</v>
      </c>
      <c r="M186" s="40"/>
    </row>
    <row r="187" spans="1:13" ht="19.5" customHeight="1" thickBot="1">
      <c r="A187" s="172" t="s">
        <v>71</v>
      </c>
      <c r="B187" s="44">
        <v>113</v>
      </c>
      <c r="C187" s="55" t="s">
        <v>29</v>
      </c>
      <c r="D187" s="13">
        <v>100</v>
      </c>
      <c r="E187" s="63" t="s">
        <v>21</v>
      </c>
      <c r="F187" s="63" t="s">
        <v>19</v>
      </c>
      <c r="G187" s="8">
        <v>10.1</v>
      </c>
      <c r="H187" s="8">
        <v>9.3</v>
      </c>
      <c r="I187" s="8">
        <v>5.6</v>
      </c>
      <c r="J187" s="8">
        <v>232</v>
      </c>
      <c r="K187" s="8">
        <v>230</v>
      </c>
      <c r="L187" s="96">
        <f>100*(J187*(G187+H187+I187))/(D187*1000)</f>
        <v>5.8</v>
      </c>
      <c r="M187" s="40"/>
    </row>
    <row r="188" spans="1:13" ht="19.5" customHeight="1">
      <c r="A188" s="173"/>
      <c r="B188" s="150">
        <v>114</v>
      </c>
      <c r="C188" s="53" t="s">
        <v>27</v>
      </c>
      <c r="D188" s="148">
        <v>160</v>
      </c>
      <c r="E188" s="48" t="s">
        <v>21</v>
      </c>
      <c r="F188" s="48" t="s">
        <v>21</v>
      </c>
      <c r="G188" s="44">
        <v>8.2</v>
      </c>
      <c r="H188" s="44">
        <v>4.6</v>
      </c>
      <c r="I188" s="44">
        <v>7.2</v>
      </c>
      <c r="J188" s="48">
        <v>237</v>
      </c>
      <c r="K188" s="48">
        <v>232</v>
      </c>
      <c r="L188" s="96">
        <f>100*(J188*(G188+H188+I188)+J189*(G189+H189+I189)+J190*(G190+H190+I190))/(D188*1000)</f>
        <v>8.244375</v>
      </c>
      <c r="M188" s="40"/>
    </row>
    <row r="189" spans="1:13" ht="19.5" customHeight="1" thickBot="1">
      <c r="A189" s="173"/>
      <c r="B189" s="164"/>
      <c r="C189" s="61" t="s">
        <v>28</v>
      </c>
      <c r="D189" s="149"/>
      <c r="E189" s="44" t="s">
        <v>21</v>
      </c>
      <c r="F189" s="44" t="s">
        <v>21</v>
      </c>
      <c r="G189" s="10">
        <v>4.5</v>
      </c>
      <c r="H189" s="10">
        <v>4.2</v>
      </c>
      <c r="I189" s="10">
        <v>6.3</v>
      </c>
      <c r="J189" s="44">
        <v>237</v>
      </c>
      <c r="K189" s="44">
        <v>231</v>
      </c>
      <c r="L189" s="28"/>
      <c r="M189" s="40"/>
    </row>
    <row r="190" spans="1:13" ht="19.5" customHeight="1" thickBot="1">
      <c r="A190" s="173"/>
      <c r="B190" s="182"/>
      <c r="C190" s="61" t="s">
        <v>42</v>
      </c>
      <c r="D190" s="183"/>
      <c r="E190" s="44" t="s">
        <v>21</v>
      </c>
      <c r="F190" s="44" t="s">
        <v>21</v>
      </c>
      <c r="G190" s="10">
        <v>7.6</v>
      </c>
      <c r="H190" s="10">
        <v>5.6</v>
      </c>
      <c r="I190" s="10">
        <v>7.2</v>
      </c>
      <c r="J190" s="44">
        <v>240</v>
      </c>
      <c r="K190" s="44">
        <v>231</v>
      </c>
      <c r="L190" s="28"/>
      <c r="M190" s="40"/>
    </row>
    <row r="191" spans="1:13" ht="19.5" customHeight="1" thickBot="1">
      <c r="A191" s="174"/>
      <c r="B191" s="60">
        <v>115</v>
      </c>
      <c r="C191" s="49" t="s">
        <v>36</v>
      </c>
      <c r="D191" s="17">
        <v>63</v>
      </c>
      <c r="E191" s="48" t="s">
        <v>21</v>
      </c>
      <c r="F191" s="48" t="s">
        <v>20</v>
      </c>
      <c r="G191" s="17">
        <v>4.5</v>
      </c>
      <c r="H191" s="17">
        <v>5</v>
      </c>
      <c r="I191" s="17">
        <v>6.3</v>
      </c>
      <c r="J191" s="17">
        <v>240</v>
      </c>
      <c r="K191" s="17">
        <v>235</v>
      </c>
      <c r="L191" s="96">
        <f>100*(J191*(G191+H191+I191))/(D191*1000)</f>
        <v>6.019047619047619</v>
      </c>
      <c r="M191" s="40"/>
    </row>
    <row r="192" spans="1:13" ht="19.5" customHeight="1">
      <c r="A192" s="155" t="s">
        <v>56</v>
      </c>
      <c r="B192" s="79">
        <v>116</v>
      </c>
      <c r="C192" s="55" t="s">
        <v>35</v>
      </c>
      <c r="D192" s="8">
        <v>100</v>
      </c>
      <c r="E192" s="8" t="s">
        <v>19</v>
      </c>
      <c r="F192" s="8" t="s">
        <v>19</v>
      </c>
      <c r="G192" s="8">
        <v>8.2</v>
      </c>
      <c r="H192" s="8">
        <v>5.6</v>
      </c>
      <c r="I192" s="8">
        <v>4.8</v>
      </c>
      <c r="J192" s="8">
        <v>240</v>
      </c>
      <c r="K192" s="8">
        <v>234</v>
      </c>
      <c r="L192" s="96">
        <f>100*(J192*(G192+H192+I192))/(D192*1000)</f>
        <v>4.463999999999999</v>
      </c>
      <c r="M192" s="40"/>
    </row>
    <row r="193" spans="1:13" ht="19.5" customHeight="1">
      <c r="A193" s="156"/>
      <c r="B193" s="164">
        <v>117</v>
      </c>
      <c r="C193" s="42" t="s">
        <v>34</v>
      </c>
      <c r="D193" s="148">
        <v>100</v>
      </c>
      <c r="E193" s="48" t="s">
        <v>19</v>
      </c>
      <c r="F193" s="48" t="s">
        <v>19</v>
      </c>
      <c r="G193" s="44">
        <v>10.7</v>
      </c>
      <c r="H193" s="44">
        <v>6.7</v>
      </c>
      <c r="I193" s="44">
        <v>4.6</v>
      </c>
      <c r="J193" s="48">
        <v>238</v>
      </c>
      <c r="K193" s="48">
        <v>228</v>
      </c>
      <c r="L193" s="96">
        <f>100*(J193*(G193+H193+I193)+J194*(G194+H194+I194)+J195*(G195+H195+I195))/(D193*1000)</f>
        <v>21.7192</v>
      </c>
      <c r="M193" s="40"/>
    </row>
    <row r="194" spans="1:13" ht="19.5" customHeight="1">
      <c r="A194" s="156"/>
      <c r="B194" s="151"/>
      <c r="C194" s="42" t="s">
        <v>28</v>
      </c>
      <c r="D194" s="149"/>
      <c r="E194" s="48" t="s">
        <v>19</v>
      </c>
      <c r="F194" s="48" t="s">
        <v>19</v>
      </c>
      <c r="G194" s="44">
        <v>13.2</v>
      </c>
      <c r="H194" s="44">
        <v>9.9</v>
      </c>
      <c r="I194" s="44">
        <v>10.5</v>
      </c>
      <c r="J194" s="48">
        <v>237</v>
      </c>
      <c r="K194" s="48">
        <v>224</v>
      </c>
      <c r="L194" s="28"/>
      <c r="M194" s="40"/>
    </row>
    <row r="195" spans="1:13" ht="19.5" customHeight="1">
      <c r="A195" s="156"/>
      <c r="B195" s="150">
        <v>118</v>
      </c>
      <c r="C195" s="42" t="s">
        <v>42</v>
      </c>
      <c r="D195" s="185"/>
      <c r="E195" s="48" t="s">
        <v>19</v>
      </c>
      <c r="F195" s="48" t="s">
        <v>19</v>
      </c>
      <c r="G195" s="44">
        <v>13.2</v>
      </c>
      <c r="H195" s="44">
        <v>11.9</v>
      </c>
      <c r="I195" s="44">
        <v>10.4</v>
      </c>
      <c r="J195" s="48">
        <v>240</v>
      </c>
      <c r="K195" s="48">
        <v>231</v>
      </c>
      <c r="L195" s="28"/>
      <c r="M195" s="40"/>
    </row>
    <row r="196" spans="1:13" ht="19.5" customHeight="1">
      <c r="A196" s="156"/>
      <c r="B196" s="164"/>
      <c r="C196" s="42" t="s">
        <v>36</v>
      </c>
      <c r="D196" s="148">
        <v>250</v>
      </c>
      <c r="E196" s="48" t="s">
        <v>19</v>
      </c>
      <c r="F196" s="44" t="s">
        <v>19</v>
      </c>
      <c r="G196" s="44">
        <v>9.4</v>
      </c>
      <c r="H196" s="44">
        <v>5.7</v>
      </c>
      <c r="I196" s="44">
        <v>6.9</v>
      </c>
      <c r="J196" s="44">
        <v>231</v>
      </c>
      <c r="K196" s="44">
        <v>221</v>
      </c>
      <c r="L196" s="96">
        <f>100*(J196*(G196+H196+I196)+J197*(G197+H197+I197)+J198*(G198+H198+I198))/(D196*1000)</f>
        <v>6.257160000000001</v>
      </c>
      <c r="M196" s="40"/>
    </row>
    <row r="197" spans="1:13" ht="19.5" customHeight="1">
      <c r="A197" s="156"/>
      <c r="B197" s="164"/>
      <c r="C197" s="42" t="s">
        <v>28</v>
      </c>
      <c r="D197" s="149"/>
      <c r="E197" s="48" t="s">
        <v>19</v>
      </c>
      <c r="F197" s="44" t="s">
        <v>19</v>
      </c>
      <c r="G197" s="44">
        <v>9.4</v>
      </c>
      <c r="H197" s="44">
        <v>5.9</v>
      </c>
      <c r="I197" s="44">
        <v>7.8</v>
      </c>
      <c r="J197" s="44">
        <v>239</v>
      </c>
      <c r="K197" s="44">
        <v>235</v>
      </c>
      <c r="L197" s="28"/>
      <c r="M197" s="40"/>
    </row>
    <row r="198" spans="1:13" ht="19.5" customHeight="1" thickBot="1">
      <c r="A198" s="167"/>
      <c r="B198" s="182"/>
      <c r="C198" s="61" t="s">
        <v>42</v>
      </c>
      <c r="D198" s="183"/>
      <c r="E198" s="19" t="s">
        <v>19</v>
      </c>
      <c r="F198" s="10" t="s">
        <v>19</v>
      </c>
      <c r="G198" s="10">
        <v>6.7</v>
      </c>
      <c r="H198" s="10">
        <v>4.7</v>
      </c>
      <c r="I198" s="10">
        <v>9.6</v>
      </c>
      <c r="J198" s="10">
        <v>240</v>
      </c>
      <c r="K198" s="10">
        <v>237</v>
      </c>
      <c r="L198" s="28"/>
      <c r="M198" s="40"/>
    </row>
    <row r="199" spans="1:13" ht="19.5" customHeight="1">
      <c r="A199" s="158" t="s">
        <v>57</v>
      </c>
      <c r="B199" s="164">
        <v>119</v>
      </c>
      <c r="C199" s="53" t="s">
        <v>31</v>
      </c>
      <c r="D199" s="184">
        <v>160</v>
      </c>
      <c r="E199" s="48" t="s">
        <v>19</v>
      </c>
      <c r="F199" s="48" t="s">
        <v>19</v>
      </c>
      <c r="G199" s="48">
        <v>16.7</v>
      </c>
      <c r="H199" s="48">
        <v>15.9</v>
      </c>
      <c r="I199" s="48">
        <v>18.7</v>
      </c>
      <c r="J199" s="48">
        <v>240</v>
      </c>
      <c r="K199" s="48">
        <v>236</v>
      </c>
      <c r="L199" s="96">
        <f>100*(J199*(G199+H199+I199)+J200*(G200+H200+I200))/(D199*1000)</f>
        <v>10.845</v>
      </c>
      <c r="M199" s="40"/>
    </row>
    <row r="200" spans="1:13" ht="19.5" customHeight="1">
      <c r="A200" s="159"/>
      <c r="B200" s="164"/>
      <c r="C200" s="42" t="s">
        <v>28</v>
      </c>
      <c r="D200" s="149"/>
      <c r="E200" s="48" t="s">
        <v>19</v>
      </c>
      <c r="F200" s="48" t="s">
        <v>19</v>
      </c>
      <c r="G200" s="44">
        <v>7</v>
      </c>
      <c r="H200" s="44">
        <v>9</v>
      </c>
      <c r="I200" s="44">
        <v>5</v>
      </c>
      <c r="J200" s="48">
        <v>240</v>
      </c>
      <c r="K200" s="48">
        <v>234</v>
      </c>
      <c r="L200" s="28"/>
      <c r="M200" s="40"/>
    </row>
    <row r="201" spans="1:13" ht="19.5" customHeight="1">
      <c r="A201" s="159"/>
      <c r="B201" s="150">
        <v>120</v>
      </c>
      <c r="C201" s="42" t="s">
        <v>39</v>
      </c>
      <c r="D201" s="148">
        <v>160</v>
      </c>
      <c r="E201" s="48" t="s">
        <v>19</v>
      </c>
      <c r="F201" s="48" t="s">
        <v>19</v>
      </c>
      <c r="G201" s="44">
        <v>10.2</v>
      </c>
      <c r="H201" s="44">
        <v>11.2</v>
      </c>
      <c r="I201" s="44">
        <v>7.6</v>
      </c>
      <c r="J201" s="48">
        <v>235</v>
      </c>
      <c r="K201" s="48">
        <v>225</v>
      </c>
      <c r="L201" s="96">
        <f>100*(J201*(G201+H201+I201)+J202*(G202+H202+I202)+J203*(G203+H203+I203))/(D201*1000)</f>
        <v>8.977375</v>
      </c>
      <c r="M201" s="40"/>
    </row>
    <row r="202" spans="1:13" ht="19.5" customHeight="1">
      <c r="A202" s="159"/>
      <c r="B202" s="164"/>
      <c r="C202" s="42" t="s">
        <v>28</v>
      </c>
      <c r="D202" s="149"/>
      <c r="E202" s="48" t="s">
        <v>19</v>
      </c>
      <c r="F202" s="48" t="s">
        <v>19</v>
      </c>
      <c r="G202" s="44">
        <v>7</v>
      </c>
      <c r="H202" s="44">
        <v>5</v>
      </c>
      <c r="I202" s="44">
        <v>2</v>
      </c>
      <c r="J202" s="48">
        <v>235</v>
      </c>
      <c r="K202" s="48">
        <v>226</v>
      </c>
      <c r="L202" s="28"/>
      <c r="M202" s="40"/>
    </row>
    <row r="203" spans="1:13" ht="19.5" customHeight="1">
      <c r="A203" s="159"/>
      <c r="B203" s="151"/>
      <c r="C203" s="42" t="s">
        <v>42</v>
      </c>
      <c r="D203" s="185"/>
      <c r="E203" s="48" t="s">
        <v>19</v>
      </c>
      <c r="F203" s="48" t="s">
        <v>19</v>
      </c>
      <c r="G203" s="44">
        <v>5.3</v>
      </c>
      <c r="H203" s="44">
        <v>7.6</v>
      </c>
      <c r="I203" s="44">
        <v>5.3</v>
      </c>
      <c r="J203" s="48">
        <v>234</v>
      </c>
      <c r="K203" s="48">
        <v>230</v>
      </c>
      <c r="L203" s="28"/>
      <c r="M203" s="40"/>
    </row>
    <row r="204" spans="1:13" ht="19.5" customHeight="1">
      <c r="A204" s="159"/>
      <c r="B204" s="150">
        <v>121</v>
      </c>
      <c r="C204" s="42" t="s">
        <v>40</v>
      </c>
      <c r="D204" s="148">
        <v>160</v>
      </c>
      <c r="E204" s="48" t="s">
        <v>19</v>
      </c>
      <c r="F204" s="48" t="s">
        <v>19</v>
      </c>
      <c r="G204" s="44">
        <v>10.5</v>
      </c>
      <c r="H204" s="44">
        <v>6.3</v>
      </c>
      <c r="I204" s="44">
        <v>4.8</v>
      </c>
      <c r="J204" s="48">
        <v>235</v>
      </c>
      <c r="K204" s="48">
        <v>227</v>
      </c>
      <c r="L204" s="96">
        <f>100*(J204*(G204+H204+I204)+J205*(G205+H205+I205))/(D204*1000)</f>
        <v>8.023499999999999</v>
      </c>
      <c r="M204" s="40"/>
    </row>
    <row r="205" spans="1:13" ht="19.5" customHeight="1">
      <c r="A205" s="159"/>
      <c r="B205" s="151"/>
      <c r="C205" s="42" t="s">
        <v>28</v>
      </c>
      <c r="D205" s="185"/>
      <c r="E205" s="48" t="s">
        <v>19</v>
      </c>
      <c r="F205" s="48" t="s">
        <v>19</v>
      </c>
      <c r="G205" s="44">
        <v>10.6</v>
      </c>
      <c r="H205" s="44">
        <v>9.3</v>
      </c>
      <c r="I205" s="44">
        <v>13.7</v>
      </c>
      <c r="J205" s="48">
        <v>231</v>
      </c>
      <c r="K205" s="48">
        <v>224</v>
      </c>
      <c r="L205" s="28"/>
      <c r="M205" s="40"/>
    </row>
    <row r="206" spans="1:13" ht="19.5" customHeight="1">
      <c r="A206" s="159"/>
      <c r="B206" s="150">
        <v>122</v>
      </c>
      <c r="C206" s="42" t="s">
        <v>34</v>
      </c>
      <c r="D206" s="148">
        <v>160</v>
      </c>
      <c r="E206" s="48" t="s">
        <v>19</v>
      </c>
      <c r="F206" s="48" t="s">
        <v>20</v>
      </c>
      <c r="G206" s="44">
        <v>12.6</v>
      </c>
      <c r="H206" s="44">
        <v>10.3</v>
      </c>
      <c r="I206" s="44">
        <v>2.6</v>
      </c>
      <c r="J206" s="48">
        <v>234</v>
      </c>
      <c r="K206" s="48">
        <v>230</v>
      </c>
      <c r="L206" s="96">
        <f>100*(J206*(G206+H206+I206)+J207*(G207+H207+I207))/(D206*1000)</f>
        <v>8.979375</v>
      </c>
      <c r="M206" s="40"/>
    </row>
    <row r="207" spans="1:13" ht="19.5" customHeight="1">
      <c r="A207" s="159"/>
      <c r="B207" s="151"/>
      <c r="C207" s="42" t="s">
        <v>28</v>
      </c>
      <c r="D207" s="185"/>
      <c r="E207" s="48" t="s">
        <v>19</v>
      </c>
      <c r="F207" s="48" t="s">
        <v>20</v>
      </c>
      <c r="G207" s="44">
        <v>13.3</v>
      </c>
      <c r="H207" s="44">
        <v>10.5</v>
      </c>
      <c r="I207" s="44">
        <v>11.2</v>
      </c>
      <c r="J207" s="48">
        <v>240</v>
      </c>
      <c r="K207" s="48">
        <v>231</v>
      </c>
      <c r="L207" s="28"/>
      <c r="M207" s="40"/>
    </row>
    <row r="208" spans="1:13" ht="19.5" customHeight="1">
      <c r="A208" s="159"/>
      <c r="B208" s="150">
        <v>123</v>
      </c>
      <c r="C208" s="42" t="s">
        <v>35</v>
      </c>
      <c r="D208" s="148">
        <v>160</v>
      </c>
      <c r="E208" s="48" t="s">
        <v>19</v>
      </c>
      <c r="F208" s="48" t="s">
        <v>20</v>
      </c>
      <c r="G208" s="44">
        <v>4.6</v>
      </c>
      <c r="H208" s="44">
        <v>8.4</v>
      </c>
      <c r="I208" s="44">
        <v>6.4</v>
      </c>
      <c r="J208" s="44">
        <v>236</v>
      </c>
      <c r="K208" s="44">
        <v>230</v>
      </c>
      <c r="L208" s="96">
        <f>100*(J208*(G208+H208+I208)+J209*(G209+H209+I209)+J210*(G210+H210+I210))/(D208*1000)</f>
        <v>18.6628125</v>
      </c>
      <c r="M208" s="40"/>
    </row>
    <row r="209" spans="1:13" ht="19.5" customHeight="1">
      <c r="A209" s="159"/>
      <c r="B209" s="164"/>
      <c r="C209" s="42" t="s">
        <v>28</v>
      </c>
      <c r="D209" s="149"/>
      <c r="E209" s="48" t="s">
        <v>19</v>
      </c>
      <c r="F209" s="48" t="s">
        <v>20</v>
      </c>
      <c r="G209" s="44">
        <v>10.8</v>
      </c>
      <c r="H209" s="44">
        <v>19.5</v>
      </c>
      <c r="I209" s="44">
        <v>20.6</v>
      </c>
      <c r="J209" s="44">
        <v>234</v>
      </c>
      <c r="K209" s="44">
        <v>232</v>
      </c>
      <c r="L209" s="28"/>
      <c r="M209" s="40"/>
    </row>
    <row r="210" spans="1:13" ht="19.5" customHeight="1">
      <c r="A210" s="159"/>
      <c r="B210" s="151"/>
      <c r="C210" s="42" t="s">
        <v>42</v>
      </c>
      <c r="D210" s="185"/>
      <c r="E210" s="48" t="s">
        <v>19</v>
      </c>
      <c r="F210" s="48" t="s">
        <v>20</v>
      </c>
      <c r="G210" s="44">
        <v>10.5</v>
      </c>
      <c r="H210" s="44">
        <v>34.2</v>
      </c>
      <c r="I210" s="44">
        <v>12.2</v>
      </c>
      <c r="J210" s="44">
        <v>235</v>
      </c>
      <c r="K210" s="44">
        <v>234</v>
      </c>
      <c r="L210" s="28"/>
      <c r="M210" s="40"/>
    </row>
    <row r="211" spans="1:13" ht="19.5" customHeight="1">
      <c r="A211" s="159"/>
      <c r="B211" s="150">
        <v>124</v>
      </c>
      <c r="C211" s="42" t="s">
        <v>36</v>
      </c>
      <c r="D211" s="148">
        <v>250</v>
      </c>
      <c r="E211" s="44" t="s">
        <v>19</v>
      </c>
      <c r="F211" s="44" t="s">
        <v>19</v>
      </c>
      <c r="G211" s="44">
        <v>2.5</v>
      </c>
      <c r="H211" s="44">
        <v>2.6</v>
      </c>
      <c r="I211" s="44">
        <v>10.2</v>
      </c>
      <c r="J211" s="44">
        <v>240</v>
      </c>
      <c r="K211" s="44">
        <v>232</v>
      </c>
      <c r="L211" s="96">
        <f>100*(J211*(G211+H211+I211)+J212*(G212+H212+I212)+J213*(G213+H213+I213))/(D211*1000)</f>
        <v>5.7286399999999995</v>
      </c>
      <c r="M211" s="40"/>
    </row>
    <row r="212" spans="1:13" ht="19.5" customHeight="1">
      <c r="A212" s="159"/>
      <c r="B212" s="164"/>
      <c r="C212" s="42" t="s">
        <v>28</v>
      </c>
      <c r="D212" s="149"/>
      <c r="E212" s="44" t="s">
        <v>19</v>
      </c>
      <c r="F212" s="44" t="s">
        <v>19</v>
      </c>
      <c r="G212" s="44">
        <v>2.3</v>
      </c>
      <c r="H212" s="44">
        <v>4.2</v>
      </c>
      <c r="I212" s="44">
        <v>6.3</v>
      </c>
      <c r="J212" s="44">
        <v>237</v>
      </c>
      <c r="K212" s="44">
        <v>231</v>
      </c>
      <c r="L212" s="28"/>
      <c r="M212" s="40"/>
    </row>
    <row r="213" spans="1:13" ht="19.5" customHeight="1">
      <c r="A213" s="159"/>
      <c r="B213" s="151"/>
      <c r="C213" s="42" t="s">
        <v>42</v>
      </c>
      <c r="D213" s="185"/>
      <c r="E213" s="44" t="s">
        <v>19</v>
      </c>
      <c r="F213" s="44" t="s">
        <v>19</v>
      </c>
      <c r="G213" s="44">
        <v>10.2</v>
      </c>
      <c r="H213" s="44">
        <v>11.6</v>
      </c>
      <c r="I213" s="44">
        <v>10.2</v>
      </c>
      <c r="J213" s="44">
        <v>238</v>
      </c>
      <c r="K213" s="44">
        <v>231</v>
      </c>
      <c r="L213" s="28"/>
      <c r="M213" s="40"/>
    </row>
    <row r="214" spans="1:13" ht="19.5" customHeight="1">
      <c r="A214" s="159"/>
      <c r="B214" s="148">
        <v>126</v>
      </c>
      <c r="C214" s="42" t="s">
        <v>37</v>
      </c>
      <c r="D214" s="148">
        <v>100</v>
      </c>
      <c r="E214" s="48" t="s">
        <v>19</v>
      </c>
      <c r="F214" s="44" t="s">
        <v>19</v>
      </c>
      <c r="G214" s="44">
        <v>12.3</v>
      </c>
      <c r="H214" s="44">
        <v>9.3</v>
      </c>
      <c r="I214" s="44">
        <v>13.2</v>
      </c>
      <c r="J214" s="44">
        <v>234</v>
      </c>
      <c r="K214" s="44">
        <v>232</v>
      </c>
      <c r="L214" s="96">
        <f>100*(J214*(G214+H214+I214)+J215*(G215+H215+I215))/(D214*1000)</f>
        <v>14.578099999999997</v>
      </c>
      <c r="M214" s="40"/>
    </row>
    <row r="215" spans="1:13" ht="19.5" customHeight="1" thickBot="1">
      <c r="A215" s="159"/>
      <c r="B215" s="149"/>
      <c r="C215" s="42" t="s">
        <v>28</v>
      </c>
      <c r="D215" s="149"/>
      <c r="E215" s="44" t="s">
        <v>21</v>
      </c>
      <c r="F215" s="10" t="s">
        <v>20</v>
      </c>
      <c r="G215" s="48">
        <v>10.6</v>
      </c>
      <c r="H215" s="48">
        <v>11.2</v>
      </c>
      <c r="I215" s="48">
        <v>6.3</v>
      </c>
      <c r="J215" s="48">
        <v>229</v>
      </c>
      <c r="K215" s="48">
        <v>224</v>
      </c>
      <c r="L215" s="28"/>
      <c r="M215" s="40"/>
    </row>
    <row r="216" spans="1:13" ht="19.5" customHeight="1" thickBot="1">
      <c r="A216" s="159"/>
      <c r="B216" s="48">
        <v>127</v>
      </c>
      <c r="C216" s="53" t="s">
        <v>29</v>
      </c>
      <c r="D216" s="9">
        <v>63</v>
      </c>
      <c r="E216" s="44" t="s">
        <v>21</v>
      </c>
      <c r="F216" s="44" t="s">
        <v>20</v>
      </c>
      <c r="G216" s="48">
        <v>13.2</v>
      </c>
      <c r="H216" s="48">
        <v>10.9</v>
      </c>
      <c r="I216" s="48">
        <v>10.9</v>
      </c>
      <c r="J216" s="48">
        <v>236</v>
      </c>
      <c r="K216" s="48">
        <v>230</v>
      </c>
      <c r="L216" s="96">
        <f>100*(J216*(G216+H216+I216))/(D216*1000)</f>
        <v>13.11111111111111</v>
      </c>
      <c r="M216" s="40"/>
    </row>
    <row r="217" spans="1:13" ht="19.5" customHeight="1">
      <c r="A217" s="159"/>
      <c r="B217" s="17">
        <v>129</v>
      </c>
      <c r="C217" s="49" t="s">
        <v>33</v>
      </c>
      <c r="D217" s="17">
        <v>100</v>
      </c>
      <c r="E217" s="13" t="s">
        <v>21</v>
      </c>
      <c r="F217" s="9" t="s">
        <v>20</v>
      </c>
      <c r="G217" s="17">
        <v>6.3</v>
      </c>
      <c r="H217" s="17">
        <v>9.8</v>
      </c>
      <c r="I217" s="17">
        <v>10.3</v>
      </c>
      <c r="J217" s="17">
        <v>240</v>
      </c>
      <c r="K217" s="17">
        <v>229</v>
      </c>
      <c r="L217" s="96">
        <f>100*(J217*(G217+H217+I217))/(D217*1000)</f>
        <v>6.336000000000001</v>
      </c>
      <c r="M217" s="40"/>
    </row>
    <row r="218" spans="1:13" ht="19.5" customHeight="1">
      <c r="A218" s="178" t="s">
        <v>70</v>
      </c>
      <c r="B218" s="179">
        <v>130</v>
      </c>
      <c r="C218" s="42" t="s">
        <v>36</v>
      </c>
      <c r="D218" s="179">
        <v>160</v>
      </c>
      <c r="E218" s="44" t="s">
        <v>19</v>
      </c>
      <c r="F218" s="44" t="s">
        <v>19</v>
      </c>
      <c r="G218" s="44">
        <v>0.6</v>
      </c>
      <c r="H218" s="44">
        <v>5</v>
      </c>
      <c r="I218" s="44">
        <v>0.8</v>
      </c>
      <c r="J218" s="44">
        <v>234</v>
      </c>
      <c r="K218" s="44">
        <v>226</v>
      </c>
      <c r="L218" s="96">
        <f>100*(J218*(G218+H218+I218)+J219*(G219+H219+I219))/(D218*1000)</f>
        <v>8.061</v>
      </c>
      <c r="M218" s="40"/>
    </row>
    <row r="219" spans="1:13" ht="19.5" customHeight="1">
      <c r="A219" s="178"/>
      <c r="B219" s="179"/>
      <c r="C219" s="42" t="s">
        <v>28</v>
      </c>
      <c r="D219" s="179"/>
      <c r="E219" s="44" t="s">
        <v>19</v>
      </c>
      <c r="F219" s="44" t="s">
        <v>19</v>
      </c>
      <c r="G219" s="44">
        <v>17.6</v>
      </c>
      <c r="H219" s="44">
        <v>12.3</v>
      </c>
      <c r="I219" s="44">
        <v>17.6</v>
      </c>
      <c r="J219" s="44">
        <v>240</v>
      </c>
      <c r="K219" s="44">
        <v>231</v>
      </c>
      <c r="L219" s="28"/>
      <c r="M219" s="40"/>
    </row>
    <row r="220" spans="1:13" ht="19.5" customHeight="1">
      <c r="A220" s="178"/>
      <c r="B220" s="179">
        <v>131</v>
      </c>
      <c r="C220" s="42" t="s">
        <v>35</v>
      </c>
      <c r="D220" s="179">
        <v>160</v>
      </c>
      <c r="E220" s="44" t="s">
        <v>19</v>
      </c>
      <c r="F220" s="44" t="s">
        <v>19</v>
      </c>
      <c r="G220" s="44">
        <v>14.3</v>
      </c>
      <c r="H220" s="44">
        <v>16.8</v>
      </c>
      <c r="I220" s="44">
        <v>12.1</v>
      </c>
      <c r="J220" s="44">
        <v>235</v>
      </c>
      <c r="K220" s="44">
        <v>221</v>
      </c>
      <c r="L220" s="96">
        <f>100*(J220*(G220+H220+I220)+J221*(G221+H221+I221)+J222*(G222+H222+I222)+J223*(G223+H223+I223))/(D220*1000)</f>
        <v>22.253125</v>
      </c>
      <c r="M220" s="40"/>
    </row>
    <row r="221" spans="1:13" ht="19.5" customHeight="1">
      <c r="A221" s="178"/>
      <c r="B221" s="179"/>
      <c r="C221" s="42" t="s">
        <v>28</v>
      </c>
      <c r="D221" s="179"/>
      <c r="E221" s="44" t="s">
        <v>19</v>
      </c>
      <c r="F221" s="44" t="s">
        <v>19</v>
      </c>
      <c r="G221" s="44">
        <v>12.7</v>
      </c>
      <c r="H221" s="44">
        <v>18.3</v>
      </c>
      <c r="I221" s="44">
        <v>10.4</v>
      </c>
      <c r="J221" s="44">
        <v>234</v>
      </c>
      <c r="K221" s="44">
        <v>228</v>
      </c>
      <c r="L221" s="28"/>
      <c r="M221" s="40"/>
    </row>
    <row r="222" spans="1:13" ht="19.5" customHeight="1">
      <c r="A222" s="178"/>
      <c r="B222" s="179"/>
      <c r="C222" s="42" t="s">
        <v>42</v>
      </c>
      <c r="D222" s="179"/>
      <c r="E222" s="44" t="s">
        <v>19</v>
      </c>
      <c r="F222" s="44" t="s">
        <v>19</v>
      </c>
      <c r="G222" s="44">
        <v>6.6</v>
      </c>
      <c r="H222" s="44">
        <v>13.4</v>
      </c>
      <c r="I222" s="44">
        <v>10.6</v>
      </c>
      <c r="J222" s="44">
        <v>235</v>
      </c>
      <c r="K222" s="44">
        <v>231</v>
      </c>
      <c r="L222" s="28"/>
      <c r="M222" s="40"/>
    </row>
    <row r="223" spans="1:13" ht="19.5" customHeight="1">
      <c r="A223" s="178"/>
      <c r="B223" s="179"/>
      <c r="C223" s="42" t="s">
        <v>41</v>
      </c>
      <c r="D223" s="179"/>
      <c r="E223" s="44" t="s">
        <v>19</v>
      </c>
      <c r="F223" s="44" t="s">
        <v>19</v>
      </c>
      <c r="G223" s="44">
        <v>10.2</v>
      </c>
      <c r="H223" s="44">
        <v>12.7</v>
      </c>
      <c r="I223" s="44">
        <v>13.9</v>
      </c>
      <c r="J223" s="44">
        <v>233</v>
      </c>
      <c r="K223" s="44">
        <v>228</v>
      </c>
      <c r="L223" s="28"/>
      <c r="M223" s="40"/>
    </row>
    <row r="224" spans="1:13" ht="19.5" customHeight="1">
      <c r="A224" s="178"/>
      <c r="B224" s="44">
        <v>132</v>
      </c>
      <c r="C224" s="42" t="s">
        <v>37</v>
      </c>
      <c r="D224" s="44">
        <v>250</v>
      </c>
      <c r="E224" s="44" t="s">
        <v>19</v>
      </c>
      <c r="F224" s="44" t="s">
        <v>19</v>
      </c>
      <c r="G224" s="44">
        <v>5</v>
      </c>
      <c r="H224" s="44">
        <v>2.3</v>
      </c>
      <c r="I224" s="44">
        <v>6</v>
      </c>
      <c r="J224" s="44">
        <v>235</v>
      </c>
      <c r="K224" s="44">
        <v>227</v>
      </c>
      <c r="L224" s="96">
        <f>100*(J224*(G224+H224+I224))/(D224*1000)</f>
        <v>1.2502</v>
      </c>
      <c r="M224" s="40"/>
    </row>
    <row r="225" spans="1:13" ht="19.5" customHeight="1">
      <c r="A225" s="178"/>
      <c r="B225" s="179">
        <v>133</v>
      </c>
      <c r="C225" s="42" t="s">
        <v>39</v>
      </c>
      <c r="D225" s="179">
        <v>250</v>
      </c>
      <c r="E225" s="44" t="s">
        <v>19</v>
      </c>
      <c r="F225" s="44" t="s">
        <v>19</v>
      </c>
      <c r="G225" s="44">
        <v>12.6</v>
      </c>
      <c r="H225" s="44">
        <v>17.6</v>
      </c>
      <c r="I225" s="44">
        <v>10.6</v>
      </c>
      <c r="J225" s="44">
        <v>242</v>
      </c>
      <c r="K225" s="44">
        <v>228</v>
      </c>
      <c r="L225" s="96">
        <f>100*(J225*(G225+H225+I225)+J226*(G226+H226+I226)+J227*(G227+H227+I227)+J228*(G228+H228+I228))/(D225*1000)</f>
        <v>10.78004</v>
      </c>
      <c r="M225" s="40"/>
    </row>
    <row r="226" spans="1:13" ht="19.5" customHeight="1">
      <c r="A226" s="178"/>
      <c r="B226" s="179"/>
      <c r="C226" s="42" t="s">
        <v>28</v>
      </c>
      <c r="D226" s="179"/>
      <c r="E226" s="44" t="s">
        <v>19</v>
      </c>
      <c r="F226" s="44" t="s">
        <v>19</v>
      </c>
      <c r="G226" s="44">
        <v>5.3</v>
      </c>
      <c r="H226" s="44">
        <v>6.8</v>
      </c>
      <c r="I226" s="44">
        <v>10.9</v>
      </c>
      <c r="J226" s="44">
        <v>245</v>
      </c>
      <c r="K226" s="44">
        <v>227</v>
      </c>
      <c r="L226" s="28"/>
      <c r="M226" s="40"/>
    </row>
    <row r="227" spans="1:13" ht="19.5" customHeight="1">
      <c r="A227" s="178"/>
      <c r="B227" s="179"/>
      <c r="C227" s="42" t="s">
        <v>42</v>
      </c>
      <c r="D227" s="179"/>
      <c r="E227" s="44" t="s">
        <v>19</v>
      </c>
      <c r="F227" s="44" t="s">
        <v>19</v>
      </c>
      <c r="G227" s="44">
        <v>10.6</v>
      </c>
      <c r="H227" s="44">
        <v>6.9</v>
      </c>
      <c r="I227" s="44">
        <v>8.3</v>
      </c>
      <c r="J227" s="44">
        <v>245</v>
      </c>
      <c r="K227" s="44">
        <v>234</v>
      </c>
      <c r="L227" s="28"/>
      <c r="M227" s="40"/>
    </row>
    <row r="228" spans="1:13" ht="19.5" customHeight="1">
      <c r="A228" s="178"/>
      <c r="B228" s="179"/>
      <c r="C228" s="42" t="s">
        <v>41</v>
      </c>
      <c r="D228" s="179"/>
      <c r="E228" s="44" t="s">
        <v>19</v>
      </c>
      <c r="F228" s="44" t="s">
        <v>19</v>
      </c>
      <c r="G228" s="44">
        <v>3.9</v>
      </c>
      <c r="H228" s="44">
        <v>6.8</v>
      </c>
      <c r="I228" s="44">
        <v>10.2</v>
      </c>
      <c r="J228" s="44">
        <v>245</v>
      </c>
      <c r="K228" s="44">
        <v>231</v>
      </c>
      <c r="L228" s="28"/>
      <c r="M228" s="40"/>
    </row>
    <row r="229" spans="1:13" ht="19.5" customHeight="1">
      <c r="A229" s="178"/>
      <c r="B229" s="179">
        <v>134</v>
      </c>
      <c r="C229" s="42" t="s">
        <v>31</v>
      </c>
      <c r="D229" s="179">
        <v>100</v>
      </c>
      <c r="E229" s="44" t="s">
        <v>19</v>
      </c>
      <c r="F229" s="44" t="s">
        <v>19</v>
      </c>
      <c r="G229" s="44">
        <v>13.1</v>
      </c>
      <c r="H229" s="44">
        <v>10.2</v>
      </c>
      <c r="I229" s="44">
        <v>14.2</v>
      </c>
      <c r="J229" s="44">
        <v>230</v>
      </c>
      <c r="K229" s="44">
        <v>220</v>
      </c>
      <c r="L229" s="96">
        <f>100*(J229*(G229+H229+I229)+J230*(G230+H230+I230))/(D229*1000)</f>
        <v>17.0978</v>
      </c>
      <c r="M229" s="40"/>
    </row>
    <row r="230" spans="1:13" ht="19.5" customHeight="1">
      <c r="A230" s="178"/>
      <c r="B230" s="179"/>
      <c r="C230" s="42" t="s">
        <v>28</v>
      </c>
      <c r="D230" s="179"/>
      <c r="E230" s="44" t="s">
        <v>19</v>
      </c>
      <c r="F230" s="44" t="s">
        <v>19</v>
      </c>
      <c r="G230" s="44">
        <v>12.2</v>
      </c>
      <c r="H230" s="44">
        <v>10.2</v>
      </c>
      <c r="I230" s="44">
        <v>13.2</v>
      </c>
      <c r="J230" s="44">
        <v>238</v>
      </c>
      <c r="K230" s="44">
        <v>221</v>
      </c>
      <c r="L230" s="28"/>
      <c r="M230" s="40"/>
    </row>
    <row r="231" spans="1:13" ht="19.5" customHeight="1">
      <c r="A231" s="178"/>
      <c r="B231" s="179">
        <v>135</v>
      </c>
      <c r="C231" s="42" t="s">
        <v>34</v>
      </c>
      <c r="D231" s="179">
        <v>160</v>
      </c>
      <c r="E231" s="44" t="s">
        <v>19</v>
      </c>
      <c r="F231" s="44" t="s">
        <v>19</v>
      </c>
      <c r="G231" s="44">
        <v>10.6</v>
      </c>
      <c r="H231" s="44">
        <v>12.4</v>
      </c>
      <c r="I231" s="44">
        <v>10.2</v>
      </c>
      <c r="J231" s="44">
        <v>240</v>
      </c>
      <c r="K231" s="44">
        <v>232</v>
      </c>
      <c r="L231" s="96">
        <f>100*(J231*(G231+H231+I231)+J232*(G232+H232+I232))/(D231*1000)</f>
        <v>9.885000000000002</v>
      </c>
      <c r="M231" s="40"/>
    </row>
    <row r="232" spans="1:13" ht="19.5" customHeight="1">
      <c r="A232" s="178"/>
      <c r="B232" s="179"/>
      <c r="C232" s="42" t="s">
        <v>28</v>
      </c>
      <c r="D232" s="179"/>
      <c r="E232" s="44" t="s">
        <v>19</v>
      </c>
      <c r="F232" s="44" t="s">
        <v>19</v>
      </c>
      <c r="G232" s="44">
        <v>11.2</v>
      </c>
      <c r="H232" s="44">
        <v>10.2</v>
      </c>
      <c r="I232" s="44">
        <v>11.3</v>
      </c>
      <c r="J232" s="44">
        <v>240</v>
      </c>
      <c r="K232" s="44">
        <v>234</v>
      </c>
      <c r="L232" s="28"/>
      <c r="M232" s="40"/>
    </row>
    <row r="233" spans="1:13" ht="19.5" customHeight="1">
      <c r="A233" s="178"/>
      <c r="B233" s="44">
        <v>136</v>
      </c>
      <c r="C233" s="66" t="s">
        <v>27</v>
      </c>
      <c r="D233" s="44">
        <v>100</v>
      </c>
      <c r="E233" s="44" t="s">
        <v>21</v>
      </c>
      <c r="F233" s="44" t="s">
        <v>20</v>
      </c>
      <c r="G233" s="44">
        <v>10.5</v>
      </c>
      <c r="H233" s="44">
        <v>14.6</v>
      </c>
      <c r="I233" s="44">
        <v>10.5</v>
      </c>
      <c r="J233" s="44">
        <v>240</v>
      </c>
      <c r="K233" s="44">
        <v>221</v>
      </c>
      <c r="L233" s="96">
        <f>100*(J233*(G233+H233+I233))/(D233*1000)</f>
        <v>8.544</v>
      </c>
      <c r="M233" s="40"/>
    </row>
    <row r="234" spans="1:13" ht="19.5" customHeight="1">
      <c r="A234" s="178"/>
      <c r="B234" s="44">
        <v>137</v>
      </c>
      <c r="C234" s="66" t="s">
        <v>38</v>
      </c>
      <c r="D234" s="44">
        <v>100</v>
      </c>
      <c r="E234" s="44" t="s">
        <v>21</v>
      </c>
      <c r="F234" s="44" t="s">
        <v>20</v>
      </c>
      <c r="G234" s="44">
        <v>6.5</v>
      </c>
      <c r="H234" s="44">
        <v>4.6</v>
      </c>
      <c r="I234" s="44">
        <v>8.2</v>
      </c>
      <c r="J234" s="44">
        <v>235</v>
      </c>
      <c r="K234" s="44">
        <v>229</v>
      </c>
      <c r="L234" s="96">
        <f>100*(J234*(G234+H234+I234))/(D234*1000)</f>
        <v>4.535499999999999</v>
      </c>
      <c r="M234" s="40"/>
    </row>
    <row r="235" spans="1:13" ht="19.5" customHeight="1">
      <c r="A235" s="179" t="s">
        <v>58</v>
      </c>
      <c r="B235" s="179">
        <v>138</v>
      </c>
      <c r="C235" s="42" t="s">
        <v>27</v>
      </c>
      <c r="D235" s="179">
        <v>160</v>
      </c>
      <c r="E235" s="44" t="s">
        <v>19</v>
      </c>
      <c r="F235" s="44" t="s">
        <v>19</v>
      </c>
      <c r="G235" s="44">
        <v>6.8</v>
      </c>
      <c r="H235" s="44">
        <v>7.6</v>
      </c>
      <c r="I235" s="44">
        <v>9.3</v>
      </c>
      <c r="J235" s="44">
        <v>235</v>
      </c>
      <c r="K235" s="44">
        <v>224</v>
      </c>
      <c r="L235" s="96">
        <f>100*(J235*(G235+H235+I235)+J236*(G236+H236+I236))/(D235*1000)</f>
        <v>6.0684375</v>
      </c>
      <c r="M235" s="40"/>
    </row>
    <row r="236" spans="1:13" ht="19.5" customHeight="1">
      <c r="A236" s="179"/>
      <c r="B236" s="179"/>
      <c r="C236" s="42" t="s">
        <v>28</v>
      </c>
      <c r="D236" s="179"/>
      <c r="E236" s="44" t="s">
        <v>19</v>
      </c>
      <c r="F236" s="44" t="s">
        <v>19</v>
      </c>
      <c r="G236" s="44">
        <v>6.3</v>
      </c>
      <c r="H236" s="44">
        <v>5.4</v>
      </c>
      <c r="I236" s="44">
        <v>6.3</v>
      </c>
      <c r="J236" s="44">
        <v>230</v>
      </c>
      <c r="K236" s="44">
        <v>221</v>
      </c>
      <c r="L236" s="28"/>
      <c r="M236" s="40"/>
    </row>
    <row r="237" spans="1:13" ht="19.5" customHeight="1">
      <c r="A237" s="179"/>
      <c r="B237" s="179">
        <v>139</v>
      </c>
      <c r="C237" s="42" t="s">
        <v>29</v>
      </c>
      <c r="D237" s="179">
        <v>250</v>
      </c>
      <c r="E237" s="44" t="s">
        <v>19</v>
      </c>
      <c r="F237" s="44" t="s">
        <v>19</v>
      </c>
      <c r="G237" s="44">
        <v>6.8</v>
      </c>
      <c r="H237" s="44">
        <v>7.6</v>
      </c>
      <c r="I237" s="44">
        <v>9.2</v>
      </c>
      <c r="J237" s="44">
        <v>254</v>
      </c>
      <c r="K237" s="44">
        <v>223</v>
      </c>
      <c r="L237" s="96">
        <f>100*(J237*(G237+H237+I237)+J238*(G238+H238+I238))/(D237*1000)</f>
        <v>5.02776</v>
      </c>
      <c r="M237" s="40"/>
    </row>
    <row r="238" spans="1:13" ht="19.5" customHeight="1">
      <c r="A238" s="179"/>
      <c r="B238" s="179"/>
      <c r="C238" s="42" t="s">
        <v>28</v>
      </c>
      <c r="D238" s="179"/>
      <c r="E238" s="44" t="s">
        <v>19</v>
      </c>
      <c r="F238" s="44" t="s">
        <v>19</v>
      </c>
      <c r="G238" s="44">
        <v>9.3</v>
      </c>
      <c r="H238" s="44">
        <v>6.8</v>
      </c>
      <c r="I238" s="44">
        <v>10.2</v>
      </c>
      <c r="J238" s="44">
        <v>250</v>
      </c>
      <c r="K238" s="44">
        <v>234</v>
      </c>
      <c r="L238" s="28"/>
      <c r="M238" s="40"/>
    </row>
    <row r="239" spans="1:13" ht="19.5" customHeight="1">
      <c r="A239" s="179"/>
      <c r="B239" s="179">
        <v>140</v>
      </c>
      <c r="C239" s="42" t="s">
        <v>34</v>
      </c>
      <c r="D239" s="179">
        <v>250</v>
      </c>
      <c r="E239" s="44" t="s">
        <v>19</v>
      </c>
      <c r="F239" s="44" t="s">
        <v>19</v>
      </c>
      <c r="G239" s="44">
        <v>6.9</v>
      </c>
      <c r="H239" s="44">
        <v>7.3</v>
      </c>
      <c r="I239" s="44">
        <v>5.9</v>
      </c>
      <c r="J239" s="44">
        <v>235</v>
      </c>
      <c r="K239" s="44">
        <v>234</v>
      </c>
      <c r="L239" s="96">
        <f>100*(J239*(G239+H239+I239)+J240*(G240+H240+I240)+J241*(G241+H241+I241))/(D239*1000)</f>
        <v>6.2558</v>
      </c>
      <c r="M239" s="40"/>
    </row>
    <row r="240" spans="1:13" ht="19.5" customHeight="1">
      <c r="A240" s="179"/>
      <c r="B240" s="179"/>
      <c r="C240" s="42" t="s">
        <v>28</v>
      </c>
      <c r="D240" s="179"/>
      <c r="E240" s="44" t="s">
        <v>19</v>
      </c>
      <c r="F240" s="44" t="s">
        <v>19</v>
      </c>
      <c r="G240" s="44">
        <v>9.5</v>
      </c>
      <c r="H240" s="44">
        <v>6.3</v>
      </c>
      <c r="I240" s="44">
        <v>7.4</v>
      </c>
      <c r="J240" s="44">
        <v>245</v>
      </c>
      <c r="K240" s="44">
        <v>231</v>
      </c>
      <c r="L240" s="28"/>
      <c r="M240" s="40"/>
    </row>
    <row r="241" spans="1:13" ht="19.5" customHeight="1">
      <c r="A241" s="179"/>
      <c r="B241" s="179"/>
      <c r="C241" s="42" t="s">
        <v>42</v>
      </c>
      <c r="D241" s="179"/>
      <c r="E241" s="44" t="s">
        <v>19</v>
      </c>
      <c r="F241" s="44" t="s">
        <v>19</v>
      </c>
      <c r="G241" s="44">
        <v>5.9</v>
      </c>
      <c r="H241" s="44">
        <v>7.6</v>
      </c>
      <c r="I241" s="44">
        <v>8.3</v>
      </c>
      <c r="J241" s="44">
        <v>240</v>
      </c>
      <c r="K241" s="44">
        <v>228</v>
      </c>
      <c r="L241" s="28"/>
      <c r="M241" s="40"/>
    </row>
    <row r="242" spans="1:13" ht="19.5" customHeight="1">
      <c r="A242" s="179"/>
      <c r="B242" s="179">
        <v>143</v>
      </c>
      <c r="C242" s="42" t="s">
        <v>43</v>
      </c>
      <c r="D242" s="179">
        <v>250</v>
      </c>
      <c r="E242" s="44" t="s">
        <v>19</v>
      </c>
      <c r="F242" s="44" t="s">
        <v>19</v>
      </c>
      <c r="G242" s="44">
        <v>5</v>
      </c>
      <c r="H242" s="44">
        <v>7</v>
      </c>
      <c r="I242" s="44">
        <v>10</v>
      </c>
      <c r="J242" s="44">
        <v>240</v>
      </c>
      <c r="K242" s="44">
        <v>232</v>
      </c>
      <c r="L242" s="96">
        <f>100*(J242*(G242+H242+I242)+J243*(G243+H243+I243))/(D242*1000)</f>
        <v>4.2328</v>
      </c>
      <c r="M242" s="40"/>
    </row>
    <row r="243" spans="1:13" ht="19.5" customHeight="1">
      <c r="A243" s="179"/>
      <c r="B243" s="179"/>
      <c r="C243" s="42" t="s">
        <v>28</v>
      </c>
      <c r="D243" s="179"/>
      <c r="E243" s="44" t="s">
        <v>19</v>
      </c>
      <c r="F243" s="44" t="s">
        <v>19</v>
      </c>
      <c r="G243" s="44">
        <v>7.9</v>
      </c>
      <c r="H243" s="44">
        <v>9.3</v>
      </c>
      <c r="I243" s="44">
        <v>4.8</v>
      </c>
      <c r="J243" s="44">
        <v>241</v>
      </c>
      <c r="K243" s="44">
        <v>235</v>
      </c>
      <c r="L243" s="28"/>
      <c r="M243" s="40"/>
    </row>
    <row r="244" spans="1:13" ht="19.5" customHeight="1">
      <c r="A244" s="179"/>
      <c r="B244" s="179">
        <v>144</v>
      </c>
      <c r="C244" s="42" t="s">
        <v>39</v>
      </c>
      <c r="D244" s="179">
        <v>250</v>
      </c>
      <c r="E244" s="44" t="s">
        <v>19</v>
      </c>
      <c r="F244" s="44" t="s">
        <v>19</v>
      </c>
      <c r="G244" s="44">
        <v>8.6</v>
      </c>
      <c r="H244" s="44">
        <v>7.6</v>
      </c>
      <c r="I244" s="44">
        <v>7.2</v>
      </c>
      <c r="J244" s="44">
        <v>236</v>
      </c>
      <c r="K244" s="44">
        <v>225</v>
      </c>
      <c r="L244" s="96">
        <f>100*(J244*(G244+H244+I244)+J245*(G245+H245+I245)+J246*(G246+H246+I246)+J247*(G247+H247+I247))/(D244*1000)</f>
        <v>9.1632</v>
      </c>
      <c r="M244" s="40"/>
    </row>
    <row r="245" spans="1:13" ht="19.5" customHeight="1">
      <c r="A245" s="179"/>
      <c r="B245" s="179"/>
      <c r="C245" s="42" t="s">
        <v>28</v>
      </c>
      <c r="D245" s="179"/>
      <c r="E245" s="44" t="s">
        <v>19</v>
      </c>
      <c r="F245" s="44" t="s">
        <v>19</v>
      </c>
      <c r="G245" s="44">
        <v>9.8</v>
      </c>
      <c r="H245" s="44">
        <v>9.3</v>
      </c>
      <c r="I245" s="44">
        <v>7.6</v>
      </c>
      <c r="J245" s="44">
        <v>240</v>
      </c>
      <c r="K245" s="44">
        <v>227</v>
      </c>
      <c r="L245" s="28"/>
      <c r="M245" s="40"/>
    </row>
    <row r="246" spans="1:13" ht="19.5" customHeight="1">
      <c r="A246" s="179"/>
      <c r="B246" s="179"/>
      <c r="C246" s="42" t="s">
        <v>42</v>
      </c>
      <c r="D246" s="179"/>
      <c r="E246" s="44" t="s">
        <v>19</v>
      </c>
      <c r="F246" s="44" t="s">
        <v>19</v>
      </c>
      <c r="G246" s="44">
        <v>9.5</v>
      </c>
      <c r="H246" s="44">
        <v>7.2</v>
      </c>
      <c r="I246" s="44">
        <v>6.3</v>
      </c>
      <c r="J246" s="44">
        <v>230</v>
      </c>
      <c r="K246" s="44">
        <v>226</v>
      </c>
      <c r="L246" s="28"/>
      <c r="M246" s="40"/>
    </row>
    <row r="247" spans="1:13" ht="19.5" customHeight="1">
      <c r="A247" s="179"/>
      <c r="B247" s="179"/>
      <c r="C247" s="42" t="s">
        <v>41</v>
      </c>
      <c r="D247" s="179"/>
      <c r="E247" s="44" t="s">
        <v>19</v>
      </c>
      <c r="F247" s="44" t="s">
        <v>19</v>
      </c>
      <c r="G247" s="44">
        <v>8.9</v>
      </c>
      <c r="H247" s="44">
        <v>6.4</v>
      </c>
      <c r="I247" s="44">
        <v>8.3</v>
      </c>
      <c r="J247" s="44">
        <v>241</v>
      </c>
      <c r="K247" s="44">
        <v>235</v>
      </c>
      <c r="L247" s="28"/>
      <c r="M247" s="40"/>
    </row>
    <row r="248" spans="1:13" ht="19.5" customHeight="1">
      <c r="A248" s="179"/>
      <c r="B248" s="179">
        <v>145</v>
      </c>
      <c r="C248" s="42" t="s">
        <v>37</v>
      </c>
      <c r="D248" s="179">
        <v>250</v>
      </c>
      <c r="E248" s="44" t="s">
        <v>19</v>
      </c>
      <c r="F248" s="44" t="s">
        <v>19</v>
      </c>
      <c r="G248" s="44">
        <v>8.9</v>
      </c>
      <c r="H248" s="44">
        <v>8.7</v>
      </c>
      <c r="I248" s="44">
        <v>6.5</v>
      </c>
      <c r="J248" s="44">
        <v>225</v>
      </c>
      <c r="K248" s="44">
        <v>220</v>
      </c>
      <c r="L248" s="96">
        <f>100*(J248*(G248+H248+I248)+J249*(G249+H249+I249)+J250*(G250+H250+I250)+J251*(G251+H251+I251))/(D248*1000)</f>
        <v>10.90104</v>
      </c>
      <c r="M248" s="40"/>
    </row>
    <row r="249" spans="1:13" ht="19.5" customHeight="1">
      <c r="A249" s="179"/>
      <c r="B249" s="179"/>
      <c r="C249" s="42" t="s">
        <v>28</v>
      </c>
      <c r="D249" s="179"/>
      <c r="E249" s="44" t="s">
        <v>19</v>
      </c>
      <c r="F249" s="44" t="s">
        <v>19</v>
      </c>
      <c r="G249" s="44">
        <v>10.6</v>
      </c>
      <c r="H249" s="44">
        <v>12.3</v>
      </c>
      <c r="I249" s="44">
        <v>10.2</v>
      </c>
      <c r="J249" s="44">
        <v>225</v>
      </c>
      <c r="K249" s="44">
        <v>220</v>
      </c>
      <c r="L249" s="28"/>
      <c r="M249" s="40"/>
    </row>
    <row r="250" spans="1:13" ht="19.5" customHeight="1">
      <c r="A250" s="179"/>
      <c r="B250" s="179"/>
      <c r="C250" s="42" t="s">
        <v>42</v>
      </c>
      <c r="D250" s="179"/>
      <c r="E250" s="44" t="s">
        <v>19</v>
      </c>
      <c r="F250" s="44" t="s">
        <v>19</v>
      </c>
      <c r="G250" s="44">
        <v>13.2</v>
      </c>
      <c r="H250" s="44">
        <v>12.2</v>
      </c>
      <c r="I250" s="44">
        <v>17.2</v>
      </c>
      <c r="J250" s="44">
        <v>236</v>
      </c>
      <c r="K250" s="44">
        <v>225</v>
      </c>
      <c r="L250" s="28"/>
      <c r="M250" s="40"/>
    </row>
    <row r="251" spans="1:13" ht="19.5" customHeight="1">
      <c r="A251" s="179"/>
      <c r="B251" s="179"/>
      <c r="C251" s="42" t="s">
        <v>41</v>
      </c>
      <c r="D251" s="179"/>
      <c r="E251" s="44" t="s">
        <v>19</v>
      </c>
      <c r="F251" s="44" t="s">
        <v>19</v>
      </c>
      <c r="G251" s="44">
        <v>6.3</v>
      </c>
      <c r="H251" s="44">
        <v>7.2</v>
      </c>
      <c r="I251" s="44">
        <v>5</v>
      </c>
      <c r="J251" s="44">
        <v>234</v>
      </c>
      <c r="K251" s="44">
        <v>228</v>
      </c>
      <c r="L251" s="28"/>
      <c r="M251" s="40"/>
    </row>
    <row r="252" spans="1:13" ht="19.5" customHeight="1">
      <c r="A252" s="179"/>
      <c r="B252" s="179">
        <v>146</v>
      </c>
      <c r="C252" s="42" t="s">
        <v>36</v>
      </c>
      <c r="D252" s="179">
        <v>160</v>
      </c>
      <c r="E252" s="44" t="s">
        <v>19</v>
      </c>
      <c r="F252" s="44" t="s">
        <v>19</v>
      </c>
      <c r="G252" s="44">
        <v>10.2</v>
      </c>
      <c r="H252" s="44">
        <v>9.3</v>
      </c>
      <c r="I252" s="44">
        <v>4.2</v>
      </c>
      <c r="J252" s="44">
        <v>230</v>
      </c>
      <c r="K252" s="44">
        <v>224</v>
      </c>
      <c r="L252" s="96">
        <f>100*(J252*(G252+H252+I252)+J253*(G253+H253+I253)+J254*(G254+H254+I254)+J255*(G255+H255+I255))/(D252*1000)</f>
        <v>13.23375</v>
      </c>
      <c r="M252" s="40"/>
    </row>
    <row r="253" spans="1:13" ht="19.5" customHeight="1">
      <c r="A253" s="179"/>
      <c r="B253" s="179"/>
      <c r="C253" s="42" t="s">
        <v>28</v>
      </c>
      <c r="D253" s="179"/>
      <c r="E253" s="44" t="s">
        <v>19</v>
      </c>
      <c r="F253" s="44" t="s">
        <v>19</v>
      </c>
      <c r="G253" s="44">
        <v>12.3</v>
      </c>
      <c r="H253" s="44">
        <v>10.2</v>
      </c>
      <c r="I253" s="44">
        <v>9.3</v>
      </c>
      <c r="J253" s="44">
        <v>230</v>
      </c>
      <c r="K253" s="44">
        <v>227</v>
      </c>
      <c r="L253" s="28"/>
      <c r="M253" s="40"/>
    </row>
    <row r="254" spans="1:13" ht="19.5" customHeight="1">
      <c r="A254" s="179"/>
      <c r="B254" s="179"/>
      <c r="C254" s="42" t="s">
        <v>42</v>
      </c>
      <c r="D254" s="179"/>
      <c r="E254" s="44" t="s">
        <v>19</v>
      </c>
      <c r="F254" s="44" t="s">
        <v>19</v>
      </c>
      <c r="G254" s="44">
        <v>2.6</v>
      </c>
      <c r="H254" s="44">
        <v>6.3</v>
      </c>
      <c r="I254" s="44">
        <v>4.8</v>
      </c>
      <c r="J254" s="44">
        <v>226</v>
      </c>
      <c r="K254" s="44">
        <v>220</v>
      </c>
      <c r="L254" s="28"/>
      <c r="M254" s="40"/>
    </row>
    <row r="255" spans="1:13" ht="19.5" customHeight="1">
      <c r="A255" s="179"/>
      <c r="B255" s="179"/>
      <c r="C255" s="42" t="s">
        <v>41</v>
      </c>
      <c r="D255" s="179"/>
      <c r="E255" s="44" t="s">
        <v>19</v>
      </c>
      <c r="F255" s="44" t="s">
        <v>19</v>
      </c>
      <c r="G255" s="44">
        <v>6.3</v>
      </c>
      <c r="H255" s="44">
        <v>7.5</v>
      </c>
      <c r="I255" s="44">
        <v>9.4</v>
      </c>
      <c r="J255" s="44">
        <v>229</v>
      </c>
      <c r="K255" s="44">
        <v>220</v>
      </c>
      <c r="L255" s="28"/>
      <c r="M255" s="40"/>
    </row>
    <row r="256" spans="1:13" ht="19.5" customHeight="1">
      <c r="A256" s="179"/>
      <c r="B256" s="44">
        <v>147</v>
      </c>
      <c r="C256" s="66" t="s">
        <v>30</v>
      </c>
      <c r="D256" s="44">
        <v>100</v>
      </c>
      <c r="E256" s="44" t="s">
        <v>21</v>
      </c>
      <c r="F256" s="44" t="s">
        <v>20</v>
      </c>
      <c r="G256" s="44">
        <v>10.3</v>
      </c>
      <c r="H256" s="44">
        <v>9.3</v>
      </c>
      <c r="I256" s="44">
        <v>8.1</v>
      </c>
      <c r="J256" s="44">
        <v>230</v>
      </c>
      <c r="K256" s="44">
        <v>224</v>
      </c>
      <c r="L256" s="96">
        <f>100*(J256*(G256+H256+I256))/(D256*1000)</f>
        <v>6.371000000000001</v>
      </c>
      <c r="M256" s="40"/>
    </row>
    <row r="257" spans="1:13" ht="19.5" customHeight="1">
      <c r="A257" s="179"/>
      <c r="B257" s="44">
        <v>148</v>
      </c>
      <c r="C257" s="66" t="s">
        <v>31</v>
      </c>
      <c r="D257" s="44">
        <v>630</v>
      </c>
      <c r="E257" s="44" t="s">
        <v>21</v>
      </c>
      <c r="F257" s="44" t="s">
        <v>20</v>
      </c>
      <c r="G257" s="44">
        <v>6.3</v>
      </c>
      <c r="H257" s="44">
        <v>8.4</v>
      </c>
      <c r="I257" s="44">
        <v>4.9</v>
      </c>
      <c r="J257" s="44">
        <v>229</v>
      </c>
      <c r="K257" s="44">
        <v>220</v>
      </c>
      <c r="L257" s="96">
        <f>100*(J257*(G257+H257+I257))/(D257*1000)</f>
        <v>0.7124444444444445</v>
      </c>
      <c r="M257" s="40"/>
    </row>
    <row r="258" spans="1:13" ht="19.5" customHeight="1">
      <c r="A258" s="179"/>
      <c r="B258" s="44">
        <v>150</v>
      </c>
      <c r="C258" s="66" t="s">
        <v>32</v>
      </c>
      <c r="D258" s="44">
        <v>400</v>
      </c>
      <c r="E258" s="44" t="s">
        <v>21</v>
      </c>
      <c r="F258" s="44" t="s">
        <v>20</v>
      </c>
      <c r="G258" s="44">
        <v>4.8</v>
      </c>
      <c r="H258" s="44">
        <v>7.3</v>
      </c>
      <c r="I258" s="44">
        <v>7.1</v>
      </c>
      <c r="J258" s="44">
        <v>234</v>
      </c>
      <c r="K258" s="44">
        <v>221</v>
      </c>
      <c r="L258" s="96">
        <f>100*(J258*(G258+H258+I258))/(D258*1000)</f>
        <v>1.1232</v>
      </c>
      <c r="M258" s="40"/>
    </row>
    <row r="259" spans="1:13" ht="19.5" customHeight="1">
      <c r="A259" s="179"/>
      <c r="B259" s="179">
        <v>151</v>
      </c>
      <c r="C259" s="66" t="s">
        <v>33</v>
      </c>
      <c r="D259" s="179">
        <v>160</v>
      </c>
      <c r="E259" s="44" t="s">
        <v>21</v>
      </c>
      <c r="F259" s="44" t="s">
        <v>20</v>
      </c>
      <c r="G259" s="44">
        <v>6.8</v>
      </c>
      <c r="H259" s="44">
        <v>4.2</v>
      </c>
      <c r="I259" s="44">
        <v>7.1</v>
      </c>
      <c r="J259" s="44">
        <v>240</v>
      </c>
      <c r="K259" s="44">
        <v>231</v>
      </c>
      <c r="L259" s="96">
        <f>100*(J259*(G259+H259+I259)+J260*(G260+H260+I260))/(D259*1000)</f>
        <v>4.8128125</v>
      </c>
      <c r="M259" s="40"/>
    </row>
    <row r="260" spans="1:13" ht="19.5" customHeight="1">
      <c r="A260" s="179"/>
      <c r="B260" s="179"/>
      <c r="C260" s="42" t="s">
        <v>28</v>
      </c>
      <c r="D260" s="179"/>
      <c r="E260" s="44" t="s">
        <v>21</v>
      </c>
      <c r="F260" s="44" t="s">
        <v>20</v>
      </c>
      <c r="G260" s="44">
        <v>4.8</v>
      </c>
      <c r="H260" s="44">
        <v>4.6</v>
      </c>
      <c r="I260" s="44">
        <v>4.3</v>
      </c>
      <c r="J260" s="44">
        <v>245</v>
      </c>
      <c r="K260" s="44">
        <v>232</v>
      </c>
      <c r="L260" s="28"/>
      <c r="M260" s="40"/>
    </row>
    <row r="261" spans="1:13" ht="45.75" customHeight="1">
      <c r="A261" s="52" t="s">
        <v>69</v>
      </c>
      <c r="B261" s="179">
        <v>152</v>
      </c>
      <c r="C261" s="42" t="s">
        <v>34</v>
      </c>
      <c r="D261" s="179">
        <v>400</v>
      </c>
      <c r="E261" s="44" t="s">
        <v>19</v>
      </c>
      <c r="F261" s="44" t="s">
        <v>19</v>
      </c>
      <c r="G261" s="44">
        <v>4.8</v>
      </c>
      <c r="H261" s="44">
        <v>3.8</v>
      </c>
      <c r="I261" s="44">
        <v>4.9</v>
      </c>
      <c r="J261" s="44">
        <v>230</v>
      </c>
      <c r="K261" s="44">
        <v>221</v>
      </c>
      <c r="L261" s="96">
        <f>100*(J261*(G261+H261+I261)+J262*(G262+H262+I262))/(D261*1000)</f>
        <v>1.710375</v>
      </c>
      <c r="M261" s="40"/>
    </row>
    <row r="262" spans="1:13" ht="19.5" customHeight="1">
      <c r="A262" s="52"/>
      <c r="B262" s="179"/>
      <c r="C262" s="42" t="s">
        <v>28</v>
      </c>
      <c r="D262" s="179"/>
      <c r="E262" s="44" t="s">
        <v>19</v>
      </c>
      <c r="F262" s="44" t="s">
        <v>19</v>
      </c>
      <c r="G262" s="44">
        <v>4.8</v>
      </c>
      <c r="H262" s="44">
        <v>6.3</v>
      </c>
      <c r="I262" s="44">
        <v>4.8</v>
      </c>
      <c r="J262" s="44">
        <v>235</v>
      </c>
      <c r="K262" s="44">
        <v>227</v>
      </c>
      <c r="L262" s="28"/>
      <c r="M262" s="40"/>
    </row>
    <row r="263" spans="1:13" ht="19.5" customHeight="1">
      <c r="A263" s="179"/>
      <c r="B263" s="179">
        <v>154</v>
      </c>
      <c r="C263" s="42" t="s">
        <v>29</v>
      </c>
      <c r="D263" s="179">
        <v>100</v>
      </c>
      <c r="E263" s="44" t="s">
        <v>19</v>
      </c>
      <c r="F263" s="44" t="s">
        <v>20</v>
      </c>
      <c r="G263" s="44">
        <v>6.3</v>
      </c>
      <c r="H263" s="44">
        <v>4.7</v>
      </c>
      <c r="I263" s="44">
        <v>12.4</v>
      </c>
      <c r="J263" s="44">
        <v>240</v>
      </c>
      <c r="K263" s="44">
        <v>231</v>
      </c>
      <c r="L263" s="96">
        <f>100*(J263*(G263+H263+I263)+J264*(G264+H264+I264))/(D263*1000)</f>
        <v>12.6773</v>
      </c>
      <c r="M263" s="40"/>
    </row>
    <row r="264" spans="1:13" ht="19.5" customHeight="1">
      <c r="A264" s="179"/>
      <c r="B264" s="179"/>
      <c r="C264" s="42" t="s">
        <v>28</v>
      </c>
      <c r="D264" s="179"/>
      <c r="E264" s="44" t="s">
        <v>19</v>
      </c>
      <c r="F264" s="44" t="s">
        <v>20</v>
      </c>
      <c r="G264" s="44">
        <v>10.7</v>
      </c>
      <c r="H264" s="44">
        <v>6.3</v>
      </c>
      <c r="I264" s="44">
        <v>12.3</v>
      </c>
      <c r="J264" s="44">
        <v>241</v>
      </c>
      <c r="K264" s="44">
        <v>237</v>
      </c>
      <c r="L264" s="28"/>
      <c r="M264" s="40"/>
    </row>
    <row r="265" spans="1:13" ht="19.5" customHeight="1">
      <c r="A265" s="179"/>
      <c r="B265" s="179">
        <v>155</v>
      </c>
      <c r="C265" s="42" t="s">
        <v>35</v>
      </c>
      <c r="D265" s="179">
        <v>100</v>
      </c>
      <c r="E265" s="44" t="s">
        <v>21</v>
      </c>
      <c r="F265" s="44" t="s">
        <v>20</v>
      </c>
      <c r="G265" s="44">
        <v>10.1</v>
      </c>
      <c r="H265" s="44">
        <v>9.3</v>
      </c>
      <c r="I265" s="44">
        <v>14.6</v>
      </c>
      <c r="J265" s="44">
        <v>250</v>
      </c>
      <c r="K265" s="44">
        <v>240</v>
      </c>
      <c r="L265" s="96">
        <f>100*(J265*(G265+H265+I265)+J266*(G266+H266+I266))/(D265*1000)</f>
        <v>16.25</v>
      </c>
      <c r="M265" s="40"/>
    </row>
    <row r="266" spans="1:13" ht="19.5" customHeight="1">
      <c r="A266" s="179"/>
      <c r="B266" s="179"/>
      <c r="C266" s="42" t="s">
        <v>28</v>
      </c>
      <c r="D266" s="179"/>
      <c r="E266" s="44" t="s">
        <v>21</v>
      </c>
      <c r="F266" s="44" t="s">
        <v>20</v>
      </c>
      <c r="G266" s="44">
        <v>10.6</v>
      </c>
      <c r="H266" s="44">
        <v>9.6</v>
      </c>
      <c r="I266" s="44">
        <v>10.8</v>
      </c>
      <c r="J266" s="44">
        <v>250</v>
      </c>
      <c r="K266" s="44">
        <v>239</v>
      </c>
      <c r="L266" s="28"/>
      <c r="M266" s="40"/>
    </row>
    <row r="267" spans="1:13" ht="19.5" customHeight="1">
      <c r="A267" s="178" t="s">
        <v>68</v>
      </c>
      <c r="B267" s="44">
        <v>156</v>
      </c>
      <c r="C267" s="42" t="s">
        <v>29</v>
      </c>
      <c r="D267" s="44">
        <v>100</v>
      </c>
      <c r="E267" s="44" t="s">
        <v>19</v>
      </c>
      <c r="F267" s="44" t="s">
        <v>20</v>
      </c>
      <c r="G267" s="45">
        <v>9.3</v>
      </c>
      <c r="H267" s="45">
        <v>8.3</v>
      </c>
      <c r="I267" s="45">
        <v>10.4</v>
      </c>
      <c r="J267" s="44">
        <v>234</v>
      </c>
      <c r="K267" s="44">
        <v>228</v>
      </c>
      <c r="L267" s="28"/>
      <c r="M267" s="40"/>
    </row>
    <row r="268" spans="1:13" ht="19.5" customHeight="1">
      <c r="A268" s="178"/>
      <c r="B268" s="179">
        <v>157</v>
      </c>
      <c r="C268" s="42" t="s">
        <v>34</v>
      </c>
      <c r="D268" s="179">
        <v>100</v>
      </c>
      <c r="E268" s="44" t="s">
        <v>19</v>
      </c>
      <c r="F268" s="44" t="s">
        <v>20</v>
      </c>
      <c r="G268" s="45">
        <v>1.5</v>
      </c>
      <c r="H268" s="45">
        <v>4.9</v>
      </c>
      <c r="I268" s="45">
        <v>5.6</v>
      </c>
      <c r="J268" s="44">
        <v>236</v>
      </c>
      <c r="K268" s="44">
        <v>231</v>
      </c>
      <c r="L268" s="96">
        <f>100*(J268*(G268+H268+I268)+J269*(G269+H269+I269))/(D268*1000)</f>
        <v>10.928</v>
      </c>
      <c r="M268" s="40"/>
    </row>
    <row r="269" spans="1:13" ht="19.5" customHeight="1">
      <c r="A269" s="178"/>
      <c r="B269" s="179"/>
      <c r="C269" s="42" t="s">
        <v>28</v>
      </c>
      <c r="D269" s="179"/>
      <c r="E269" s="44" t="s">
        <v>19</v>
      </c>
      <c r="F269" s="44" t="s">
        <v>20</v>
      </c>
      <c r="G269" s="45">
        <v>10.5</v>
      </c>
      <c r="H269" s="45">
        <v>11.9</v>
      </c>
      <c r="I269" s="45">
        <v>12.8</v>
      </c>
      <c r="J269" s="44">
        <v>230</v>
      </c>
      <c r="K269" s="44">
        <v>224</v>
      </c>
      <c r="L269" s="28"/>
      <c r="M269" s="40"/>
    </row>
    <row r="270" spans="1:13" ht="19.5" customHeight="1">
      <c r="A270" s="178"/>
      <c r="B270" s="179">
        <v>158</v>
      </c>
      <c r="C270" s="42" t="s">
        <v>27</v>
      </c>
      <c r="D270" s="179">
        <v>100</v>
      </c>
      <c r="E270" s="44" t="s">
        <v>19</v>
      </c>
      <c r="F270" s="44" t="s">
        <v>20</v>
      </c>
      <c r="G270" s="44">
        <v>12.3</v>
      </c>
      <c r="H270" s="44">
        <v>10.6</v>
      </c>
      <c r="I270" s="44">
        <v>13.5</v>
      </c>
      <c r="J270" s="44">
        <v>240</v>
      </c>
      <c r="K270" s="44">
        <v>232</v>
      </c>
      <c r="L270" s="96">
        <f>100*(J270*(G270+H270+I270)+J271*(G271+H271+I271))/(D270*1000)</f>
        <v>17.0987</v>
      </c>
      <c r="M270" s="40"/>
    </row>
    <row r="271" spans="1:13" ht="19.5" customHeight="1">
      <c r="A271" s="178"/>
      <c r="B271" s="179"/>
      <c r="C271" s="42" t="s">
        <v>28</v>
      </c>
      <c r="D271" s="179"/>
      <c r="E271" s="44" t="s">
        <v>19</v>
      </c>
      <c r="F271" s="44" t="s">
        <v>20</v>
      </c>
      <c r="G271" s="44">
        <v>10.6</v>
      </c>
      <c r="H271" s="44">
        <v>11.6</v>
      </c>
      <c r="I271" s="44">
        <v>12.5</v>
      </c>
      <c r="J271" s="44">
        <v>241</v>
      </c>
      <c r="K271" s="44">
        <v>232</v>
      </c>
      <c r="L271" s="28"/>
      <c r="M271" s="40"/>
    </row>
    <row r="272" spans="1:13" ht="19.5" customHeight="1">
      <c r="A272" s="178"/>
      <c r="B272" s="179">
        <v>159</v>
      </c>
      <c r="C272" s="42" t="s">
        <v>36</v>
      </c>
      <c r="D272" s="179">
        <v>100</v>
      </c>
      <c r="E272" s="44" t="s">
        <v>19</v>
      </c>
      <c r="F272" s="44" t="s">
        <v>20</v>
      </c>
      <c r="G272" s="44">
        <v>14.1</v>
      </c>
      <c r="H272" s="44">
        <v>12.3</v>
      </c>
      <c r="I272" s="44">
        <v>10.8</v>
      </c>
      <c r="J272" s="44">
        <v>230</v>
      </c>
      <c r="K272" s="44">
        <v>221</v>
      </c>
      <c r="L272" s="96">
        <f>100*(J272*(G272+H272+I272)+J273*(G273+H273+I273))/(D272*1000)</f>
        <v>11.0598</v>
      </c>
      <c r="M272" s="40"/>
    </row>
    <row r="273" spans="1:13" ht="19.5" customHeight="1">
      <c r="A273" s="178"/>
      <c r="B273" s="179"/>
      <c r="C273" s="42" t="s">
        <v>28</v>
      </c>
      <c r="D273" s="179"/>
      <c r="E273" s="44" t="s">
        <v>19</v>
      </c>
      <c r="F273" s="44" t="s">
        <v>20</v>
      </c>
      <c r="G273" s="44">
        <v>3.6</v>
      </c>
      <c r="H273" s="44">
        <v>4.6</v>
      </c>
      <c r="I273" s="44">
        <v>2.5</v>
      </c>
      <c r="J273" s="44">
        <v>234</v>
      </c>
      <c r="K273" s="44">
        <v>224</v>
      </c>
      <c r="L273" s="28"/>
      <c r="M273" s="40"/>
    </row>
    <row r="274" spans="1:13" ht="19.5" customHeight="1">
      <c r="A274" s="178"/>
      <c r="B274" s="179">
        <v>160</v>
      </c>
      <c r="C274" s="42" t="s">
        <v>35</v>
      </c>
      <c r="D274" s="179">
        <v>160</v>
      </c>
      <c r="E274" s="44" t="s">
        <v>19</v>
      </c>
      <c r="F274" s="44" t="s">
        <v>19</v>
      </c>
      <c r="G274" s="44">
        <v>1.5</v>
      </c>
      <c r="H274" s="44">
        <v>4.6</v>
      </c>
      <c r="I274" s="44">
        <v>4.9</v>
      </c>
      <c r="J274" s="44">
        <v>235</v>
      </c>
      <c r="K274" s="44">
        <v>227</v>
      </c>
      <c r="L274" s="96">
        <f>100*(J274*(G274+H274+I274)+J275*(G275+H275+I275))/(D274*1000)</f>
        <v>6.7251875</v>
      </c>
      <c r="M274" s="40"/>
    </row>
    <row r="275" spans="1:13" ht="19.5" customHeight="1">
      <c r="A275" s="178"/>
      <c r="B275" s="179"/>
      <c r="C275" s="42" t="s">
        <v>28</v>
      </c>
      <c r="D275" s="179"/>
      <c r="E275" s="44" t="s">
        <v>19</v>
      </c>
      <c r="F275" s="44" t="s">
        <v>19</v>
      </c>
      <c r="G275" s="44">
        <v>13.3</v>
      </c>
      <c r="H275" s="44">
        <v>12.2</v>
      </c>
      <c r="I275" s="44">
        <v>10.2</v>
      </c>
      <c r="J275" s="44">
        <v>229</v>
      </c>
      <c r="K275" s="44">
        <v>221</v>
      </c>
      <c r="L275" s="28"/>
      <c r="M275" s="40"/>
    </row>
    <row r="276" spans="1:13" ht="19.5" customHeight="1">
      <c r="A276" s="178"/>
      <c r="B276" s="44">
        <v>161</v>
      </c>
      <c r="C276" s="42" t="s">
        <v>37</v>
      </c>
      <c r="D276" s="44">
        <v>160</v>
      </c>
      <c r="E276" s="44" t="s">
        <v>19</v>
      </c>
      <c r="F276" s="44" t="s">
        <v>19</v>
      </c>
      <c r="G276" s="44">
        <v>4.3</v>
      </c>
      <c r="H276" s="44">
        <v>3</v>
      </c>
      <c r="I276" s="44">
        <v>7</v>
      </c>
      <c r="J276" s="44">
        <v>235</v>
      </c>
      <c r="K276" s="44">
        <v>224</v>
      </c>
      <c r="L276" s="96">
        <f>100*(J276*(G276+H276+I276))/(D276*1000)</f>
        <v>2.1003125</v>
      </c>
      <c r="M276" s="40"/>
    </row>
    <row r="277" spans="1:13" ht="19.5" customHeight="1">
      <c r="A277" s="178"/>
      <c r="B277" s="179">
        <v>162</v>
      </c>
      <c r="C277" s="42" t="s">
        <v>38</v>
      </c>
      <c r="D277" s="179">
        <v>160</v>
      </c>
      <c r="E277" s="44" t="s">
        <v>19</v>
      </c>
      <c r="F277" s="44" t="s">
        <v>20</v>
      </c>
      <c r="G277" s="44">
        <v>10.3</v>
      </c>
      <c r="H277" s="44">
        <v>10.8</v>
      </c>
      <c r="I277" s="44">
        <v>9.4</v>
      </c>
      <c r="J277" s="44">
        <v>234</v>
      </c>
      <c r="K277" s="44">
        <v>225</v>
      </c>
      <c r="L277" s="96">
        <f>100*(J277*(G277+H277+I277)+J278*(G278+H278+I278))/(D277*1000)</f>
        <v>8.885625</v>
      </c>
      <c r="M277" s="40"/>
    </row>
    <row r="278" spans="1:13" ht="19.5" customHeight="1">
      <c r="A278" s="178"/>
      <c r="B278" s="179"/>
      <c r="C278" s="42" t="s">
        <v>28</v>
      </c>
      <c r="D278" s="179"/>
      <c r="E278" s="44" t="s">
        <v>19</v>
      </c>
      <c r="F278" s="44" t="s">
        <v>20</v>
      </c>
      <c r="G278" s="44">
        <v>10.2</v>
      </c>
      <c r="H278" s="44">
        <v>9.3</v>
      </c>
      <c r="I278" s="44">
        <v>10.5</v>
      </c>
      <c r="J278" s="44">
        <v>236</v>
      </c>
      <c r="K278" s="44">
        <v>227</v>
      </c>
      <c r="L278" s="28"/>
      <c r="M278" s="40"/>
    </row>
    <row r="279" spans="1:13" ht="19.5" customHeight="1">
      <c r="A279" s="178"/>
      <c r="B279" s="44">
        <v>164</v>
      </c>
      <c r="C279" s="42" t="s">
        <v>39</v>
      </c>
      <c r="D279" s="44">
        <v>400</v>
      </c>
      <c r="E279" s="44" t="s">
        <v>19</v>
      </c>
      <c r="F279" s="44" t="s">
        <v>19</v>
      </c>
      <c r="G279" s="44">
        <v>3.6</v>
      </c>
      <c r="H279" s="44">
        <v>5.8</v>
      </c>
      <c r="I279" s="44">
        <v>7.6</v>
      </c>
      <c r="J279" s="44">
        <v>230</v>
      </c>
      <c r="K279" s="44">
        <v>225</v>
      </c>
      <c r="L279" s="96">
        <f>100*(J279*(G279+H279+I279))/(D279*1000)</f>
        <v>0.9775</v>
      </c>
      <c r="M279" s="40"/>
    </row>
    <row r="280" spans="1:13" ht="19.5" customHeight="1">
      <c r="A280" s="178" t="s">
        <v>67</v>
      </c>
      <c r="B280" s="44">
        <v>165</v>
      </c>
      <c r="C280" s="42" t="s">
        <v>29</v>
      </c>
      <c r="D280" s="44">
        <v>100</v>
      </c>
      <c r="E280" s="44" t="s">
        <v>19</v>
      </c>
      <c r="F280" s="44" t="s">
        <v>20</v>
      </c>
      <c r="G280" s="44">
        <v>10.3</v>
      </c>
      <c r="H280" s="44">
        <v>11.6</v>
      </c>
      <c r="I280" s="44">
        <v>4.6</v>
      </c>
      <c r="J280" s="44">
        <v>238</v>
      </c>
      <c r="K280" s="44">
        <v>224</v>
      </c>
      <c r="L280" s="96">
        <f>100*(J280*(G280+H280+I280))/(D280*1000)</f>
        <v>6.307</v>
      </c>
      <c r="M280" s="40"/>
    </row>
    <row r="281" spans="1:13" ht="19.5" customHeight="1">
      <c r="A281" s="178"/>
      <c r="B281" s="179">
        <v>166</v>
      </c>
      <c r="C281" s="42" t="s">
        <v>34</v>
      </c>
      <c r="D281" s="179">
        <v>100</v>
      </c>
      <c r="E281" s="44" t="s">
        <v>19</v>
      </c>
      <c r="F281" s="44" t="s">
        <v>20</v>
      </c>
      <c r="G281" s="44">
        <v>9.3</v>
      </c>
      <c r="H281" s="44">
        <v>8.4</v>
      </c>
      <c r="I281" s="44">
        <v>6.3</v>
      </c>
      <c r="J281" s="44">
        <v>228</v>
      </c>
      <c r="K281" s="44">
        <v>220</v>
      </c>
      <c r="L281" s="96">
        <f>100*(J281*(G281+H281+I281)+J282*(G282+H282+I282))/(D281*1000)</f>
        <v>11.797</v>
      </c>
      <c r="M281" s="40"/>
    </row>
    <row r="282" spans="1:13" ht="19.5" customHeight="1">
      <c r="A282" s="178"/>
      <c r="B282" s="179"/>
      <c r="C282" s="42" t="s">
        <v>28</v>
      </c>
      <c r="D282" s="179"/>
      <c r="E282" s="44" t="s">
        <v>19</v>
      </c>
      <c r="F282" s="44" t="s">
        <v>20</v>
      </c>
      <c r="G282" s="44">
        <v>10.8</v>
      </c>
      <c r="H282" s="44">
        <v>9.3</v>
      </c>
      <c r="I282" s="44">
        <v>7.4</v>
      </c>
      <c r="J282" s="44">
        <v>230</v>
      </c>
      <c r="K282" s="44">
        <v>221</v>
      </c>
      <c r="L282" s="28"/>
      <c r="M282" s="40"/>
    </row>
    <row r="283" spans="1:13" ht="19.5" customHeight="1">
      <c r="A283" s="178"/>
      <c r="B283" s="179">
        <v>167</v>
      </c>
      <c r="C283" s="42" t="s">
        <v>27</v>
      </c>
      <c r="D283" s="179">
        <v>100</v>
      </c>
      <c r="E283" s="44" t="s">
        <v>19</v>
      </c>
      <c r="F283" s="44" t="s">
        <v>19</v>
      </c>
      <c r="G283" s="44">
        <v>9.3</v>
      </c>
      <c r="H283" s="44">
        <v>8.5</v>
      </c>
      <c r="I283" s="44">
        <v>7.3</v>
      </c>
      <c r="J283" s="44">
        <v>230</v>
      </c>
      <c r="K283" s="44">
        <v>224</v>
      </c>
      <c r="L283" s="96">
        <f>100*(J283*(G283+H283+I283)+J284*(G284+H284+I284))/(D283*1000)</f>
        <v>9.269</v>
      </c>
      <c r="M283" s="40"/>
    </row>
    <row r="284" spans="1:13" ht="19.5" customHeight="1">
      <c r="A284" s="178"/>
      <c r="B284" s="179"/>
      <c r="C284" s="42" t="s">
        <v>28</v>
      </c>
      <c r="D284" s="179"/>
      <c r="E284" s="44" t="s">
        <v>19</v>
      </c>
      <c r="F284" s="44" t="s">
        <v>19</v>
      </c>
      <c r="G284" s="44">
        <v>1.6</v>
      </c>
      <c r="H284" s="44">
        <v>6.7</v>
      </c>
      <c r="I284" s="44">
        <v>6.9</v>
      </c>
      <c r="J284" s="44">
        <v>230</v>
      </c>
      <c r="K284" s="44">
        <v>225</v>
      </c>
      <c r="L284" s="28"/>
      <c r="M284" s="40"/>
    </row>
    <row r="285" spans="1:13" ht="19.5" customHeight="1">
      <c r="A285" s="178"/>
      <c r="B285" s="179">
        <v>168</v>
      </c>
      <c r="C285" s="42" t="s">
        <v>36</v>
      </c>
      <c r="D285" s="179">
        <v>250</v>
      </c>
      <c r="E285" s="44" t="s">
        <v>19</v>
      </c>
      <c r="F285" s="44" t="s">
        <v>19</v>
      </c>
      <c r="G285" s="44">
        <v>6.8</v>
      </c>
      <c r="H285" s="44">
        <v>8.3</v>
      </c>
      <c r="I285" s="44">
        <v>6.9</v>
      </c>
      <c r="J285" s="44">
        <v>230</v>
      </c>
      <c r="K285" s="44">
        <v>224</v>
      </c>
      <c r="L285" s="96">
        <f>100*(J285*(G285+H285+I285)+J286*(G286+H286+I286))/(D285*1000)</f>
        <v>3.752</v>
      </c>
      <c r="M285" s="40"/>
    </row>
    <row r="286" spans="1:13" ht="19.5" customHeight="1">
      <c r="A286" s="178"/>
      <c r="B286" s="179"/>
      <c r="C286" s="42" t="s">
        <v>28</v>
      </c>
      <c r="D286" s="179"/>
      <c r="E286" s="44" t="s">
        <v>19</v>
      </c>
      <c r="F286" s="44" t="s">
        <v>19</v>
      </c>
      <c r="G286" s="44">
        <v>5.9</v>
      </c>
      <c r="H286" s="44">
        <v>5.8</v>
      </c>
      <c r="I286" s="44">
        <v>6.3</v>
      </c>
      <c r="J286" s="44">
        <v>240</v>
      </c>
      <c r="K286" s="44">
        <v>231</v>
      </c>
      <c r="L286" s="28"/>
      <c r="M286" s="40"/>
    </row>
    <row r="287" spans="1:13" ht="19.5" customHeight="1">
      <c r="A287" s="178"/>
      <c r="B287" s="179">
        <v>169</v>
      </c>
      <c r="C287" s="42" t="s">
        <v>38</v>
      </c>
      <c r="D287" s="179">
        <v>160</v>
      </c>
      <c r="E287" s="44" t="s">
        <v>19</v>
      </c>
      <c r="F287" s="44" t="s">
        <v>19</v>
      </c>
      <c r="G287" s="44">
        <v>6.4</v>
      </c>
      <c r="H287" s="44">
        <v>5.6</v>
      </c>
      <c r="I287" s="44">
        <v>7.3</v>
      </c>
      <c r="J287" s="44">
        <v>229</v>
      </c>
      <c r="K287" s="44">
        <v>221</v>
      </c>
      <c r="L287" s="96">
        <f>100*(J287*(G287+H287+I287)+J288*(G288+H288+I288))/(D287*1000)</f>
        <v>6.36075</v>
      </c>
      <c r="M287" s="40"/>
    </row>
    <row r="288" spans="1:13" ht="19.5" customHeight="1">
      <c r="A288" s="178"/>
      <c r="B288" s="179"/>
      <c r="C288" s="42" t="s">
        <v>28</v>
      </c>
      <c r="D288" s="179"/>
      <c r="E288" s="44" t="s">
        <v>19</v>
      </c>
      <c r="F288" s="44" t="s">
        <v>19</v>
      </c>
      <c r="G288" s="44">
        <v>10.6</v>
      </c>
      <c r="H288" s="44">
        <v>9.3</v>
      </c>
      <c r="I288" s="44">
        <v>4.6</v>
      </c>
      <c r="J288" s="44">
        <v>235</v>
      </c>
      <c r="K288" s="44">
        <v>227</v>
      </c>
      <c r="L288" s="28"/>
      <c r="M288" s="40"/>
    </row>
    <row r="289" spans="1:13" ht="19.5" customHeight="1">
      <c r="A289" s="178"/>
      <c r="B289" s="44">
        <v>170</v>
      </c>
      <c r="C289" s="42" t="s">
        <v>39</v>
      </c>
      <c r="D289" s="44">
        <v>320</v>
      </c>
      <c r="E289" s="44" t="s">
        <v>19</v>
      </c>
      <c r="F289" s="44" t="s">
        <v>19</v>
      </c>
      <c r="G289" s="44">
        <v>6.8</v>
      </c>
      <c r="H289" s="44">
        <v>7.3</v>
      </c>
      <c r="I289" s="44">
        <v>8.3</v>
      </c>
      <c r="J289" s="44">
        <v>238</v>
      </c>
      <c r="K289" s="44">
        <v>224</v>
      </c>
      <c r="L289" s="96">
        <f>100*(J289*(G289+H289+I289))/(D289*1000)</f>
        <v>1.666</v>
      </c>
      <c r="M289" s="40"/>
    </row>
    <row r="290" spans="1:13" ht="19.5" customHeight="1">
      <c r="A290" s="178"/>
      <c r="B290" s="44">
        <v>171</v>
      </c>
      <c r="C290" s="42" t="s">
        <v>40</v>
      </c>
      <c r="D290" s="44">
        <v>100</v>
      </c>
      <c r="E290" s="44" t="s">
        <v>19</v>
      </c>
      <c r="F290" s="44" t="s">
        <v>19</v>
      </c>
      <c r="G290" s="44">
        <v>5.8</v>
      </c>
      <c r="H290" s="44">
        <v>8.3</v>
      </c>
      <c r="I290" s="44">
        <v>5.1</v>
      </c>
      <c r="J290" s="44">
        <v>230</v>
      </c>
      <c r="K290" s="44">
        <v>221</v>
      </c>
      <c r="L290" s="96">
        <f>100*(J290*(G290+H290+I290))/(D290*1000)</f>
        <v>4.416000000000001</v>
      </c>
      <c r="M290" s="40"/>
    </row>
    <row r="291" spans="1:13" ht="19.5" customHeight="1">
      <c r="A291" s="178" t="s">
        <v>66</v>
      </c>
      <c r="B291" s="179">
        <v>172</v>
      </c>
      <c r="C291" s="42" t="s">
        <v>34</v>
      </c>
      <c r="D291" s="179">
        <v>100</v>
      </c>
      <c r="E291" s="44" t="s">
        <v>21</v>
      </c>
      <c r="F291" s="44" t="s">
        <v>20</v>
      </c>
      <c r="G291" s="44">
        <v>10.3</v>
      </c>
      <c r="H291" s="44">
        <v>9.3</v>
      </c>
      <c r="I291" s="44">
        <v>8.3</v>
      </c>
      <c r="J291" s="44">
        <v>239</v>
      </c>
      <c r="K291" s="44">
        <v>229</v>
      </c>
      <c r="L291" s="96">
        <f>100*(J291*(G291+H291+I291)+J292*(G292+H292+I292))/(D291*1000)</f>
        <v>11.996100000000002</v>
      </c>
      <c r="M291" s="40"/>
    </row>
    <row r="292" spans="1:13" ht="19.5" customHeight="1">
      <c r="A292" s="178"/>
      <c r="B292" s="179"/>
      <c r="C292" s="44" t="s">
        <v>44</v>
      </c>
      <c r="D292" s="179"/>
      <c r="E292" s="44" t="s">
        <v>21</v>
      </c>
      <c r="F292" s="44" t="s">
        <v>20</v>
      </c>
      <c r="G292" s="44">
        <v>9.3</v>
      </c>
      <c r="H292" s="44">
        <v>7.3</v>
      </c>
      <c r="I292" s="44">
        <v>5.6</v>
      </c>
      <c r="J292" s="44">
        <v>240</v>
      </c>
      <c r="K292" s="44">
        <v>224</v>
      </c>
      <c r="L292" s="28"/>
      <c r="M292" s="40"/>
    </row>
    <row r="293" spans="1:13" ht="19.5" customHeight="1">
      <c r="A293" s="178" t="s">
        <v>65</v>
      </c>
      <c r="B293" s="44">
        <v>174</v>
      </c>
      <c r="C293" s="42" t="s">
        <v>27</v>
      </c>
      <c r="D293" s="44">
        <v>160</v>
      </c>
      <c r="E293" s="44" t="s">
        <v>21</v>
      </c>
      <c r="F293" s="44" t="s">
        <v>20</v>
      </c>
      <c r="G293" s="44">
        <v>3.2</v>
      </c>
      <c r="H293" s="44">
        <v>4.2</v>
      </c>
      <c r="I293" s="44">
        <v>5.3</v>
      </c>
      <c r="J293" s="44">
        <v>230</v>
      </c>
      <c r="K293" s="44">
        <v>224</v>
      </c>
      <c r="L293" s="96">
        <f>100*(J293*(G293+H293+I293))/(D293*1000)</f>
        <v>1.825625</v>
      </c>
      <c r="M293" s="40"/>
    </row>
    <row r="294" spans="1:13" ht="19.5" customHeight="1">
      <c r="A294" s="178"/>
      <c r="B294" s="179">
        <v>175</v>
      </c>
      <c r="C294" s="66" t="s">
        <v>34</v>
      </c>
      <c r="D294" s="179">
        <v>100</v>
      </c>
      <c r="E294" s="44" t="s">
        <v>21</v>
      </c>
      <c r="F294" s="44" t="s">
        <v>20</v>
      </c>
      <c r="G294" s="44">
        <v>8.3</v>
      </c>
      <c r="H294" s="44">
        <v>6.4</v>
      </c>
      <c r="I294" s="44">
        <v>7.6</v>
      </c>
      <c r="J294" s="44">
        <v>232</v>
      </c>
      <c r="K294" s="44">
        <v>221</v>
      </c>
      <c r="L294" s="96">
        <f>100*(J294*(G294+H294+I294)+J295*(G295+H295+I295))/(D294*1000)</f>
        <v>9.6356</v>
      </c>
      <c r="M294" s="40"/>
    </row>
    <row r="295" spans="1:13" ht="19.5" customHeight="1">
      <c r="A295" s="178"/>
      <c r="B295" s="179"/>
      <c r="C295" s="42" t="s">
        <v>28</v>
      </c>
      <c r="D295" s="179"/>
      <c r="E295" s="44" t="s">
        <v>21</v>
      </c>
      <c r="F295" s="44" t="s">
        <v>20</v>
      </c>
      <c r="G295" s="44">
        <v>5.3</v>
      </c>
      <c r="H295" s="44">
        <v>6.7</v>
      </c>
      <c r="I295" s="44">
        <v>7.4</v>
      </c>
      <c r="J295" s="44">
        <v>230</v>
      </c>
      <c r="K295" s="44">
        <v>224</v>
      </c>
      <c r="L295" s="28"/>
      <c r="M295" s="40"/>
    </row>
    <row r="296" spans="1:13" ht="19.5" customHeight="1">
      <c r="A296" s="178"/>
      <c r="B296" s="44">
        <v>176</v>
      </c>
      <c r="C296" s="42" t="s">
        <v>29</v>
      </c>
      <c r="D296" s="44">
        <v>100</v>
      </c>
      <c r="E296" s="44" t="s">
        <v>19</v>
      </c>
      <c r="F296" s="44" t="s">
        <v>20</v>
      </c>
      <c r="G296" s="44">
        <v>4.5</v>
      </c>
      <c r="H296" s="44">
        <v>5.3</v>
      </c>
      <c r="I296" s="44">
        <v>4.8</v>
      </c>
      <c r="J296" s="44">
        <v>236</v>
      </c>
      <c r="K296" s="44">
        <v>227</v>
      </c>
      <c r="L296" s="96">
        <f>100*(J296*(G296+H296+I296))/(D296*1000)</f>
        <v>3.4456000000000007</v>
      </c>
      <c r="M296" s="40"/>
    </row>
    <row r="297" spans="1:13" s="23" customFormat="1" ht="19.5" customHeight="1">
      <c r="A297" s="178" t="s">
        <v>64</v>
      </c>
      <c r="B297" s="179">
        <v>177</v>
      </c>
      <c r="C297" s="42" t="s">
        <v>29</v>
      </c>
      <c r="D297" s="179">
        <v>160</v>
      </c>
      <c r="E297" s="44" t="s">
        <v>19</v>
      </c>
      <c r="F297" s="44" t="s">
        <v>19</v>
      </c>
      <c r="G297" s="44">
        <v>9.3</v>
      </c>
      <c r="H297" s="44">
        <v>10.3</v>
      </c>
      <c r="I297" s="44">
        <v>4.7</v>
      </c>
      <c r="J297" s="44">
        <v>240</v>
      </c>
      <c r="K297" s="44">
        <v>230</v>
      </c>
      <c r="L297" s="28"/>
      <c r="M297" s="40"/>
    </row>
    <row r="298" spans="1:13" s="23" customFormat="1" ht="19.5" customHeight="1">
      <c r="A298" s="178"/>
      <c r="B298" s="179"/>
      <c r="C298" s="42" t="s">
        <v>28</v>
      </c>
      <c r="D298" s="179"/>
      <c r="E298" s="44" t="s">
        <v>19</v>
      </c>
      <c r="F298" s="44" t="s">
        <v>19</v>
      </c>
      <c r="G298" s="44">
        <v>5.3</v>
      </c>
      <c r="H298" s="44">
        <v>6.8</v>
      </c>
      <c r="I298" s="44">
        <v>4.3</v>
      </c>
      <c r="J298" s="44">
        <v>242</v>
      </c>
      <c r="K298" s="44">
        <v>228</v>
      </c>
      <c r="L298" s="28"/>
      <c r="M298" s="40"/>
    </row>
    <row r="299" spans="1:13" s="23" customFormat="1" ht="19.5" customHeight="1">
      <c r="A299" s="178"/>
      <c r="B299" s="44">
        <v>178</v>
      </c>
      <c r="C299" s="42" t="s">
        <v>27</v>
      </c>
      <c r="D299" s="44">
        <v>160</v>
      </c>
      <c r="E299" s="44" t="s">
        <v>19</v>
      </c>
      <c r="F299" s="44" t="s">
        <v>51</v>
      </c>
      <c r="G299" s="44">
        <v>6.3</v>
      </c>
      <c r="H299" s="44">
        <v>8.3</v>
      </c>
      <c r="I299" s="44">
        <v>9.8</v>
      </c>
      <c r="J299" s="44">
        <v>231</v>
      </c>
      <c r="K299" s="44">
        <v>221</v>
      </c>
      <c r="L299" s="96">
        <f>100*(J299*(G299+H299+I299))/(D299*1000)</f>
        <v>3.52275</v>
      </c>
      <c r="M299" s="40"/>
    </row>
    <row r="300" spans="1:13" s="23" customFormat="1" ht="19.5" customHeight="1">
      <c r="A300" s="178" t="s">
        <v>63</v>
      </c>
      <c r="B300" s="179">
        <v>179</v>
      </c>
      <c r="C300" s="42" t="s">
        <v>34</v>
      </c>
      <c r="D300" s="179">
        <v>250</v>
      </c>
      <c r="E300" s="44" t="s">
        <v>19</v>
      </c>
      <c r="F300" s="44" t="s">
        <v>20</v>
      </c>
      <c r="G300" s="44">
        <v>5.6</v>
      </c>
      <c r="H300" s="44">
        <v>7.2</v>
      </c>
      <c r="I300" s="44">
        <v>7</v>
      </c>
      <c r="J300" s="44">
        <v>234</v>
      </c>
      <c r="K300" s="44">
        <v>230</v>
      </c>
      <c r="L300" s="96">
        <f>100*(J300*(G300+H300+I300)+J301*(G301+H301+I301))/(D300*1000)</f>
        <v>3.7979199999999995</v>
      </c>
      <c r="M300" s="40"/>
    </row>
    <row r="301" spans="1:13" s="23" customFormat="1" ht="19.5" customHeight="1">
      <c r="A301" s="178"/>
      <c r="B301" s="179"/>
      <c r="C301" s="42" t="s">
        <v>28</v>
      </c>
      <c r="D301" s="179"/>
      <c r="E301" s="44" t="s">
        <v>19</v>
      </c>
      <c r="F301" s="44" t="s">
        <v>20</v>
      </c>
      <c r="G301" s="44">
        <v>6.7</v>
      </c>
      <c r="H301" s="44">
        <v>5.6</v>
      </c>
      <c r="I301" s="44">
        <v>8.3</v>
      </c>
      <c r="J301" s="44">
        <v>236</v>
      </c>
      <c r="K301" s="44">
        <v>228</v>
      </c>
      <c r="L301" s="28"/>
      <c r="M301" s="40"/>
    </row>
    <row r="302" spans="1:13" s="23" customFormat="1" ht="19.5" customHeight="1">
      <c r="A302" s="178" t="s">
        <v>62</v>
      </c>
      <c r="B302" s="179">
        <v>181</v>
      </c>
      <c r="C302" s="42" t="s">
        <v>29</v>
      </c>
      <c r="D302" s="179">
        <v>100</v>
      </c>
      <c r="E302" s="44" t="s">
        <v>19</v>
      </c>
      <c r="F302" s="44" t="s">
        <v>20</v>
      </c>
      <c r="G302" s="44">
        <v>8.3</v>
      </c>
      <c r="H302" s="44">
        <v>4.6</v>
      </c>
      <c r="I302" s="44">
        <v>8.3</v>
      </c>
      <c r="J302" s="44">
        <v>230</v>
      </c>
      <c r="K302" s="44">
        <v>221</v>
      </c>
      <c r="L302" s="96">
        <f>100*(J302*(G302+H302+I302)+J303*(G303+H303+I303))/(D302*1000)</f>
        <v>14.122</v>
      </c>
      <c r="M302" s="40"/>
    </row>
    <row r="303" spans="1:13" s="23" customFormat="1" ht="19.5" customHeight="1">
      <c r="A303" s="178"/>
      <c r="B303" s="179"/>
      <c r="C303" s="42" t="s">
        <v>28</v>
      </c>
      <c r="D303" s="179"/>
      <c r="E303" s="44" t="s">
        <v>19</v>
      </c>
      <c r="F303" s="44" t="s">
        <v>19</v>
      </c>
      <c r="G303" s="44">
        <v>12.4</v>
      </c>
      <c r="H303" s="44">
        <v>10.3</v>
      </c>
      <c r="I303" s="44">
        <v>17.5</v>
      </c>
      <c r="J303" s="44">
        <v>230</v>
      </c>
      <c r="K303" s="44">
        <v>222</v>
      </c>
      <c r="L303" s="28"/>
      <c r="M303" s="40"/>
    </row>
    <row r="304" spans="1:13" s="23" customFormat="1" ht="19.5" customHeight="1">
      <c r="A304" s="178"/>
      <c r="B304" s="179">
        <v>182</v>
      </c>
      <c r="C304" s="42" t="s">
        <v>27</v>
      </c>
      <c r="D304" s="179">
        <v>250</v>
      </c>
      <c r="E304" s="44" t="s">
        <v>19</v>
      </c>
      <c r="F304" s="44" t="s">
        <v>19</v>
      </c>
      <c r="G304" s="44">
        <v>10.3</v>
      </c>
      <c r="H304" s="44">
        <v>3.6</v>
      </c>
      <c r="I304" s="44">
        <v>4.9</v>
      </c>
      <c r="J304" s="44">
        <v>235</v>
      </c>
      <c r="K304" s="44">
        <v>224</v>
      </c>
      <c r="L304" s="96">
        <f>100*(J304*(G304+H304+I304)+J305*(G305+H305+I305)+J306*(G306+H306+I306))/(D304*1000)</f>
        <v>8.389520000000001</v>
      </c>
      <c r="M304" s="40"/>
    </row>
    <row r="305" spans="1:13" s="23" customFormat="1" ht="19.5" customHeight="1">
      <c r="A305" s="178"/>
      <c r="B305" s="179"/>
      <c r="C305" s="42" t="s">
        <v>28</v>
      </c>
      <c r="D305" s="179"/>
      <c r="E305" s="44" t="s">
        <v>19</v>
      </c>
      <c r="F305" s="44" t="s">
        <v>19</v>
      </c>
      <c r="G305" s="44">
        <v>10.9</v>
      </c>
      <c r="H305" s="44">
        <v>12.8</v>
      </c>
      <c r="I305" s="44">
        <v>11.6</v>
      </c>
      <c r="J305" s="44">
        <v>236</v>
      </c>
      <c r="K305" s="44">
        <v>231</v>
      </c>
      <c r="L305" s="28"/>
      <c r="M305" s="40"/>
    </row>
    <row r="306" spans="1:13" s="23" customFormat="1" ht="19.5" customHeight="1">
      <c r="A306" s="178"/>
      <c r="B306" s="179"/>
      <c r="C306" s="42" t="s">
        <v>42</v>
      </c>
      <c r="D306" s="179"/>
      <c r="E306" s="44" t="s">
        <v>19</v>
      </c>
      <c r="F306" s="44" t="s">
        <v>19</v>
      </c>
      <c r="G306" s="44">
        <v>10.6</v>
      </c>
      <c r="H306" s="44">
        <v>13.2</v>
      </c>
      <c r="I306" s="44">
        <v>11.2</v>
      </c>
      <c r="J306" s="44">
        <v>235</v>
      </c>
      <c r="K306" s="44">
        <v>220</v>
      </c>
      <c r="L306" s="28"/>
      <c r="M306" s="40"/>
    </row>
    <row r="307" spans="1:13" s="23" customFormat="1" ht="19.5" customHeight="1">
      <c r="A307" s="178" t="s">
        <v>61</v>
      </c>
      <c r="B307" s="179">
        <v>183</v>
      </c>
      <c r="C307" s="42" t="s">
        <v>29</v>
      </c>
      <c r="D307" s="179">
        <v>160</v>
      </c>
      <c r="E307" s="44" t="s">
        <v>19</v>
      </c>
      <c r="F307" s="44" t="s">
        <v>19</v>
      </c>
      <c r="G307" s="44">
        <v>10.9</v>
      </c>
      <c r="H307" s="44">
        <v>9.6</v>
      </c>
      <c r="I307" s="44">
        <v>13.4</v>
      </c>
      <c r="J307" s="44">
        <v>238</v>
      </c>
      <c r="K307" s="44">
        <v>231</v>
      </c>
      <c r="L307" s="96">
        <f>100*(J307*(G307+H307+I307)+J308*(G308+H308+I308))/(D307*1000)</f>
        <v>9.797625</v>
      </c>
      <c r="M307" s="40"/>
    </row>
    <row r="308" spans="1:13" s="23" customFormat="1" ht="19.5" customHeight="1">
      <c r="A308" s="178"/>
      <c r="B308" s="179"/>
      <c r="C308" s="42" t="s">
        <v>28</v>
      </c>
      <c r="D308" s="179"/>
      <c r="E308" s="44" t="s">
        <v>19</v>
      </c>
      <c r="F308" s="44" t="s">
        <v>19</v>
      </c>
      <c r="G308" s="45">
        <v>9.3</v>
      </c>
      <c r="H308" s="45">
        <v>10.6</v>
      </c>
      <c r="I308" s="45">
        <v>11.8</v>
      </c>
      <c r="J308" s="44">
        <v>240</v>
      </c>
      <c r="K308" s="44">
        <v>240</v>
      </c>
      <c r="L308" s="28"/>
      <c r="M308" s="40"/>
    </row>
    <row r="309" spans="1:13" s="23" customFormat="1" ht="19.5" customHeight="1">
      <c r="A309" s="178"/>
      <c r="B309" s="44">
        <v>184</v>
      </c>
      <c r="C309" s="42" t="s">
        <v>27</v>
      </c>
      <c r="D309" s="44">
        <v>100</v>
      </c>
      <c r="E309" s="44" t="s">
        <v>19</v>
      </c>
      <c r="F309" s="44" t="s">
        <v>19</v>
      </c>
      <c r="G309" s="44">
        <v>5.6</v>
      </c>
      <c r="H309" s="44">
        <v>8</v>
      </c>
      <c r="I309" s="45">
        <v>6</v>
      </c>
      <c r="J309" s="44">
        <v>250</v>
      </c>
      <c r="K309" s="44">
        <v>230</v>
      </c>
      <c r="L309" s="96">
        <f>100*(J309*(G309+H309+I309))/(D309*1000)</f>
        <v>4.9</v>
      </c>
      <c r="M309" s="40"/>
    </row>
    <row r="310" spans="1:13" s="23" customFormat="1" ht="19.5" customHeight="1">
      <c r="A310" s="178"/>
      <c r="B310" s="44">
        <v>185</v>
      </c>
      <c r="C310" s="42" t="s">
        <v>36</v>
      </c>
      <c r="D310" s="44">
        <v>40</v>
      </c>
      <c r="E310" s="44" t="s">
        <v>19</v>
      </c>
      <c r="F310" s="44" t="s">
        <v>19</v>
      </c>
      <c r="G310" s="44">
        <v>6.6</v>
      </c>
      <c r="H310" s="44">
        <v>10.3</v>
      </c>
      <c r="I310" s="44">
        <v>12</v>
      </c>
      <c r="J310" s="44">
        <v>240</v>
      </c>
      <c r="K310" s="44">
        <v>240</v>
      </c>
      <c r="L310" s="96">
        <f>100*(J310*(G310+H310+I310))/(D310*1000)</f>
        <v>17.34</v>
      </c>
      <c r="M310" s="40"/>
    </row>
    <row r="311" spans="1:13" s="23" customFormat="1" ht="58.5" customHeight="1">
      <c r="A311" s="52" t="s">
        <v>59</v>
      </c>
      <c r="B311" s="44">
        <v>187</v>
      </c>
      <c r="C311" s="42" t="s">
        <v>29</v>
      </c>
      <c r="D311" s="44">
        <v>40</v>
      </c>
      <c r="E311" s="44" t="s">
        <v>19</v>
      </c>
      <c r="F311" s="44" t="s">
        <v>19</v>
      </c>
      <c r="G311" s="44">
        <v>5.6</v>
      </c>
      <c r="H311" s="44">
        <v>1.8</v>
      </c>
      <c r="I311" s="44">
        <v>4.8</v>
      </c>
      <c r="J311" s="44">
        <v>230</v>
      </c>
      <c r="K311" s="44">
        <v>229</v>
      </c>
      <c r="L311" s="96">
        <f>100*(J311*(G311+H311+I311))/(D311*1000)</f>
        <v>7.015</v>
      </c>
      <c r="M311" s="40"/>
    </row>
    <row r="312" spans="1:13" s="23" customFormat="1" ht="19.5" customHeight="1">
      <c r="A312" s="178" t="s">
        <v>60</v>
      </c>
      <c r="B312" s="179">
        <v>188</v>
      </c>
      <c r="C312" s="42" t="s">
        <v>29</v>
      </c>
      <c r="D312" s="179">
        <v>160</v>
      </c>
      <c r="E312" s="44" t="s">
        <v>21</v>
      </c>
      <c r="F312" s="44" t="s">
        <v>21</v>
      </c>
      <c r="G312" s="44">
        <v>12.3</v>
      </c>
      <c r="H312" s="44">
        <v>14.5</v>
      </c>
      <c r="I312" s="44">
        <v>18.3</v>
      </c>
      <c r="J312" s="44">
        <v>231</v>
      </c>
      <c r="K312" s="44">
        <v>221</v>
      </c>
      <c r="L312" s="96">
        <f>100*(J312*(G312+H312+I312)+J313*(G313+H313+I313))/(D312*1000)</f>
        <v>10.1913125</v>
      </c>
      <c r="M312" s="40"/>
    </row>
    <row r="313" spans="1:13" s="23" customFormat="1" ht="19.5" customHeight="1">
      <c r="A313" s="178"/>
      <c r="B313" s="179"/>
      <c r="C313" s="42" t="s">
        <v>28</v>
      </c>
      <c r="D313" s="179"/>
      <c r="E313" s="44" t="s">
        <v>21</v>
      </c>
      <c r="F313" s="44" t="s">
        <v>21</v>
      </c>
      <c r="G313" s="44">
        <v>6.7</v>
      </c>
      <c r="H313" s="44">
        <v>8.6</v>
      </c>
      <c r="I313" s="44">
        <v>10.3</v>
      </c>
      <c r="J313" s="44">
        <v>230</v>
      </c>
      <c r="K313" s="44">
        <v>224</v>
      </c>
      <c r="L313" s="28"/>
      <c r="M313" s="40"/>
    </row>
    <row r="314" spans="1:13" s="23" customFormat="1" ht="19.5" customHeight="1">
      <c r="A314" s="178"/>
      <c r="B314" s="179">
        <v>189</v>
      </c>
      <c r="C314" s="42" t="s">
        <v>34</v>
      </c>
      <c r="D314" s="179">
        <v>100</v>
      </c>
      <c r="E314" s="44" t="s">
        <v>21</v>
      </c>
      <c r="F314" s="44" t="s">
        <v>21</v>
      </c>
      <c r="G314" s="44">
        <v>10.5</v>
      </c>
      <c r="H314" s="44">
        <v>11.6</v>
      </c>
      <c r="I314" s="44">
        <v>13.5</v>
      </c>
      <c r="J314" s="44">
        <v>238</v>
      </c>
      <c r="K314" s="44">
        <v>229</v>
      </c>
      <c r="L314" s="96">
        <f>100*(J314*(G314+H314+I314)+J315*(G315+H315+I315)+J316*(G316+H316+I316)+J317*(G317+H317+I317))/(D314*1000)</f>
        <v>32.198</v>
      </c>
      <c r="M314" s="40"/>
    </row>
    <row r="315" spans="1:13" s="23" customFormat="1" ht="19.5" customHeight="1">
      <c r="A315" s="178"/>
      <c r="B315" s="179"/>
      <c r="C315" s="42" t="s">
        <v>28</v>
      </c>
      <c r="D315" s="179"/>
      <c r="E315" s="44" t="s">
        <v>21</v>
      </c>
      <c r="F315" s="44" t="s">
        <v>21</v>
      </c>
      <c r="G315" s="44">
        <v>10.6</v>
      </c>
      <c r="H315" s="44">
        <v>9.8</v>
      </c>
      <c r="I315" s="44">
        <v>15.6</v>
      </c>
      <c r="J315" s="44">
        <v>237</v>
      </c>
      <c r="K315" s="44">
        <v>230</v>
      </c>
      <c r="L315" s="28"/>
      <c r="M315" s="40"/>
    </row>
    <row r="316" spans="1:13" s="23" customFormat="1" ht="19.5" customHeight="1">
      <c r="A316" s="178"/>
      <c r="B316" s="179"/>
      <c r="C316" s="42" t="s">
        <v>42</v>
      </c>
      <c r="D316" s="179"/>
      <c r="E316" s="44" t="s">
        <v>21</v>
      </c>
      <c r="F316" s="44" t="s">
        <v>21</v>
      </c>
      <c r="G316" s="44">
        <v>11.3</v>
      </c>
      <c r="H316" s="44">
        <v>6.9</v>
      </c>
      <c r="I316" s="44">
        <v>10.6</v>
      </c>
      <c r="J316" s="44">
        <v>235</v>
      </c>
      <c r="K316" s="44">
        <v>229</v>
      </c>
      <c r="L316" s="28"/>
      <c r="M316" s="40"/>
    </row>
    <row r="317" spans="1:13" s="23" customFormat="1" ht="19.5" customHeight="1">
      <c r="A317" s="178"/>
      <c r="B317" s="179"/>
      <c r="C317" s="42" t="s">
        <v>41</v>
      </c>
      <c r="D317" s="179"/>
      <c r="E317" s="44" t="s">
        <v>21</v>
      </c>
      <c r="F317" s="44" t="s">
        <v>21</v>
      </c>
      <c r="G317" s="44">
        <v>10.3</v>
      </c>
      <c r="H317" s="44">
        <v>11.6</v>
      </c>
      <c r="I317" s="44">
        <v>13.5</v>
      </c>
      <c r="J317" s="44">
        <v>238</v>
      </c>
      <c r="K317" s="44">
        <v>230</v>
      </c>
      <c r="L317" s="5"/>
      <c r="M317" s="40"/>
    </row>
    <row r="318" spans="1:13" s="23" customFormat="1" ht="19.5" customHeight="1">
      <c r="A318" s="178"/>
      <c r="B318" s="179">
        <v>190</v>
      </c>
      <c r="C318" s="42" t="s">
        <v>27</v>
      </c>
      <c r="D318" s="179">
        <v>160</v>
      </c>
      <c r="E318" s="44" t="s">
        <v>21</v>
      </c>
      <c r="F318" s="44" t="s">
        <v>21</v>
      </c>
      <c r="G318" s="44">
        <v>8.3</v>
      </c>
      <c r="H318" s="44">
        <v>4.8</v>
      </c>
      <c r="I318" s="44">
        <v>10.4</v>
      </c>
      <c r="J318" s="44">
        <v>236</v>
      </c>
      <c r="K318" s="44">
        <v>229</v>
      </c>
      <c r="L318" s="96">
        <f>100*(J318*(G318+H318+I318)+J319*(G319+H319+I319)+J320*(G320+H320+I320))/(D318*1000)</f>
        <v>15.303125</v>
      </c>
      <c r="M318" s="40"/>
    </row>
    <row r="319" spans="1:13" s="23" customFormat="1" ht="19.5" customHeight="1">
      <c r="A319" s="178"/>
      <c r="B319" s="179"/>
      <c r="C319" s="42" t="s">
        <v>28</v>
      </c>
      <c r="D319" s="179"/>
      <c r="E319" s="44" t="s">
        <v>21</v>
      </c>
      <c r="F319" s="44" t="s">
        <v>21</v>
      </c>
      <c r="G319" s="44">
        <v>15.6</v>
      </c>
      <c r="H319" s="44">
        <v>12.6</v>
      </c>
      <c r="I319" s="44">
        <v>12.3</v>
      </c>
      <c r="J319" s="44">
        <v>230</v>
      </c>
      <c r="K319" s="44">
        <v>224</v>
      </c>
      <c r="L319" s="28"/>
      <c r="M319" s="40"/>
    </row>
    <row r="320" spans="1:13" s="23" customFormat="1" ht="19.5" customHeight="1">
      <c r="A320" s="178"/>
      <c r="B320" s="179"/>
      <c r="C320" s="42" t="s">
        <v>42</v>
      </c>
      <c r="D320" s="179"/>
      <c r="E320" s="44" t="s">
        <v>21</v>
      </c>
      <c r="F320" s="44" t="s">
        <v>21</v>
      </c>
      <c r="G320" s="44">
        <v>13.8</v>
      </c>
      <c r="H320" s="44">
        <v>10.8</v>
      </c>
      <c r="I320" s="44">
        <v>15.5</v>
      </c>
      <c r="J320" s="44">
        <v>240</v>
      </c>
      <c r="K320" s="44">
        <v>234</v>
      </c>
      <c r="L320" s="28"/>
      <c r="M320" s="40"/>
    </row>
    <row r="321" spans="1:13" s="23" customFormat="1" ht="19.5" customHeight="1">
      <c r="A321" s="178"/>
      <c r="B321" s="179">
        <v>191</v>
      </c>
      <c r="C321" s="42" t="s">
        <v>36</v>
      </c>
      <c r="D321" s="179">
        <v>100</v>
      </c>
      <c r="E321" s="44" t="s">
        <v>21</v>
      </c>
      <c r="F321" s="44" t="s">
        <v>21</v>
      </c>
      <c r="G321" s="44">
        <v>13.5</v>
      </c>
      <c r="H321" s="44">
        <v>11.6</v>
      </c>
      <c r="I321" s="44">
        <v>10.8</v>
      </c>
      <c r="J321" s="44">
        <v>235</v>
      </c>
      <c r="K321" s="44">
        <v>231</v>
      </c>
      <c r="L321" s="96">
        <f>100*(J321*(G321+H321+I321)+J322*(G322+H322+I322)+J323*(G323+H323+I323))/(D321*1000)</f>
        <v>23.424800000000005</v>
      </c>
      <c r="M321" s="40"/>
    </row>
    <row r="322" spans="1:13" s="23" customFormat="1" ht="19.5" customHeight="1">
      <c r="A322" s="178"/>
      <c r="B322" s="179"/>
      <c r="C322" s="42" t="s">
        <v>28</v>
      </c>
      <c r="D322" s="179"/>
      <c r="E322" s="44" t="s">
        <v>21</v>
      </c>
      <c r="F322" s="44" t="s">
        <v>21</v>
      </c>
      <c r="G322" s="44">
        <v>5.6</v>
      </c>
      <c r="H322" s="44">
        <v>4.3</v>
      </c>
      <c r="I322" s="44">
        <v>14.3</v>
      </c>
      <c r="J322" s="44">
        <v>238</v>
      </c>
      <c r="K322" s="44">
        <v>234</v>
      </c>
      <c r="L322" s="28"/>
      <c r="M322" s="40"/>
    </row>
    <row r="323" spans="1:13" s="23" customFormat="1" ht="19.5" customHeight="1">
      <c r="A323" s="178"/>
      <c r="B323" s="179"/>
      <c r="C323" s="42" t="s">
        <v>42</v>
      </c>
      <c r="D323" s="179"/>
      <c r="E323" s="44" t="s">
        <v>21</v>
      </c>
      <c r="F323" s="44" t="s">
        <v>21</v>
      </c>
      <c r="G323" s="44">
        <v>15.3</v>
      </c>
      <c r="H323" s="44">
        <v>11.5</v>
      </c>
      <c r="I323" s="44">
        <v>13.5</v>
      </c>
      <c r="J323" s="44">
        <v>229</v>
      </c>
      <c r="K323" s="44">
        <v>220</v>
      </c>
      <c r="L323" s="28"/>
      <c r="M323" s="40"/>
    </row>
    <row r="324" spans="1:13" s="23" customFormat="1" ht="19.5" customHeight="1">
      <c r="A324" s="178"/>
      <c r="B324" s="179">
        <v>192</v>
      </c>
      <c r="C324" s="42" t="s">
        <v>35</v>
      </c>
      <c r="D324" s="179">
        <v>100</v>
      </c>
      <c r="E324" s="44" t="s">
        <v>21</v>
      </c>
      <c r="F324" s="44" t="s">
        <v>21</v>
      </c>
      <c r="G324" s="44">
        <v>10.8</v>
      </c>
      <c r="H324" s="44">
        <v>11.9</v>
      </c>
      <c r="I324" s="44">
        <v>15.6</v>
      </c>
      <c r="J324" s="44">
        <v>237</v>
      </c>
      <c r="K324" s="44">
        <v>231</v>
      </c>
      <c r="L324" s="96">
        <f>100*(J324*(G324+H324+I324)+J325*(G325+H325+I325)+J326*(G326+H326+I326))/(D324*1000)</f>
        <v>22.0009</v>
      </c>
      <c r="M324" s="40"/>
    </row>
    <row r="325" spans="1:13" s="23" customFormat="1" ht="19.5" customHeight="1">
      <c r="A325" s="178"/>
      <c r="B325" s="179"/>
      <c r="C325" s="42" t="s">
        <v>28</v>
      </c>
      <c r="D325" s="179"/>
      <c r="E325" s="44" t="s">
        <v>21</v>
      </c>
      <c r="F325" s="44" t="s">
        <v>21</v>
      </c>
      <c r="G325" s="44">
        <v>9.7</v>
      </c>
      <c r="H325" s="44">
        <v>4.9</v>
      </c>
      <c r="I325" s="44">
        <v>12.5</v>
      </c>
      <c r="J325" s="44">
        <v>250</v>
      </c>
      <c r="K325" s="44">
        <v>241</v>
      </c>
      <c r="L325" s="28"/>
      <c r="M325" s="40"/>
    </row>
    <row r="326" spans="1:13" s="23" customFormat="1" ht="19.5" customHeight="1">
      <c r="A326" s="178"/>
      <c r="B326" s="179"/>
      <c r="C326" s="42" t="s">
        <v>42</v>
      </c>
      <c r="D326" s="179"/>
      <c r="E326" s="44" t="s">
        <v>21</v>
      </c>
      <c r="F326" s="44" t="s">
        <v>21</v>
      </c>
      <c r="G326" s="44">
        <v>7.6</v>
      </c>
      <c r="H326" s="44">
        <v>9</v>
      </c>
      <c r="I326" s="44">
        <v>8.6</v>
      </c>
      <c r="J326" s="44">
        <v>244</v>
      </c>
      <c r="K326" s="44">
        <v>239</v>
      </c>
      <c r="L326" s="28"/>
      <c r="M326" s="40"/>
    </row>
    <row r="327" spans="1:13" s="23" customFormat="1" ht="19.5" customHeight="1">
      <c r="A327" s="178"/>
      <c r="B327" s="179">
        <v>193</v>
      </c>
      <c r="C327" s="42" t="s">
        <v>37</v>
      </c>
      <c r="D327" s="179">
        <v>160</v>
      </c>
      <c r="E327" s="44" t="s">
        <v>21</v>
      </c>
      <c r="F327" s="44" t="s">
        <v>21</v>
      </c>
      <c r="G327" s="44">
        <v>15.6</v>
      </c>
      <c r="H327" s="44">
        <v>10.6</v>
      </c>
      <c r="I327" s="44">
        <v>10.8</v>
      </c>
      <c r="J327" s="44">
        <v>250</v>
      </c>
      <c r="K327" s="44">
        <v>234</v>
      </c>
      <c r="L327" s="96">
        <f>100*(J327*(G327+H327+I327)+J328*(G328+H328+I328))/(D327*1000)</f>
        <v>11.01625</v>
      </c>
      <c r="M327" s="40"/>
    </row>
    <row r="328" spans="1:13" s="23" customFormat="1" ht="19.5" customHeight="1">
      <c r="A328" s="178"/>
      <c r="B328" s="179"/>
      <c r="C328" s="42" t="s">
        <v>28</v>
      </c>
      <c r="D328" s="179"/>
      <c r="E328" s="44" t="s">
        <v>21</v>
      </c>
      <c r="F328" s="44" t="s">
        <v>21</v>
      </c>
      <c r="G328" s="44">
        <v>13.5</v>
      </c>
      <c r="H328" s="44">
        <v>10.8</v>
      </c>
      <c r="I328" s="44">
        <v>10.6</v>
      </c>
      <c r="J328" s="44">
        <v>240</v>
      </c>
      <c r="K328" s="44">
        <v>236</v>
      </c>
      <c r="L328" s="28"/>
      <c r="M328" s="40"/>
    </row>
    <row r="329" spans="1:13" s="23" customFormat="1" ht="19.5" customHeight="1">
      <c r="A329" s="178"/>
      <c r="B329" s="44">
        <v>194</v>
      </c>
      <c r="C329" s="42" t="s">
        <v>38</v>
      </c>
      <c r="D329" s="44">
        <v>40</v>
      </c>
      <c r="E329" s="44" t="s">
        <v>21</v>
      </c>
      <c r="F329" s="44" t="s">
        <v>21</v>
      </c>
      <c r="G329" s="44">
        <v>10.6</v>
      </c>
      <c r="H329" s="44">
        <v>8.3</v>
      </c>
      <c r="I329" s="44">
        <v>13.6</v>
      </c>
      <c r="J329" s="44">
        <v>245</v>
      </c>
      <c r="K329" s="44">
        <v>241</v>
      </c>
      <c r="L329" s="96">
        <f>100*(J329*(G329+H329+I329))/(D329*1000)</f>
        <v>19.90625</v>
      </c>
      <c r="M329" s="40"/>
    </row>
    <row r="330" spans="1:13" s="23" customFormat="1" ht="19.5" customHeight="1">
      <c r="A330" s="178"/>
      <c r="B330" s="179">
        <v>195</v>
      </c>
      <c r="C330" s="42" t="s">
        <v>31</v>
      </c>
      <c r="D330" s="179">
        <v>63</v>
      </c>
      <c r="E330" s="44" t="s">
        <v>21</v>
      </c>
      <c r="F330" s="44" t="s">
        <v>21</v>
      </c>
      <c r="G330" s="44">
        <v>8.6</v>
      </c>
      <c r="H330" s="44">
        <v>8.3</v>
      </c>
      <c r="I330" s="44">
        <v>8.6</v>
      </c>
      <c r="J330" s="44">
        <v>240</v>
      </c>
      <c r="K330" s="44">
        <v>234</v>
      </c>
      <c r="L330" s="96">
        <f>100*(J330*(G330+H330+I330)+J331*(G331+H331+I331)+J332*(G332+H332+I332))/(D330*1000)</f>
        <v>33.925714285714285</v>
      </c>
      <c r="M330" s="40"/>
    </row>
    <row r="331" spans="1:13" s="23" customFormat="1" ht="19.5" customHeight="1">
      <c r="A331" s="178"/>
      <c r="B331" s="179"/>
      <c r="C331" s="42" t="s">
        <v>28</v>
      </c>
      <c r="D331" s="179"/>
      <c r="E331" s="44" t="s">
        <v>21</v>
      </c>
      <c r="F331" s="44" t="s">
        <v>21</v>
      </c>
      <c r="G331" s="44">
        <v>13.5</v>
      </c>
      <c r="H331" s="44">
        <v>13.6</v>
      </c>
      <c r="I331" s="44">
        <v>14.1</v>
      </c>
      <c r="J331" s="44">
        <v>239</v>
      </c>
      <c r="K331" s="44">
        <v>232</v>
      </c>
      <c r="L331" s="28"/>
      <c r="M331" s="40"/>
    </row>
    <row r="332" spans="1:13" s="23" customFormat="1" ht="19.5" customHeight="1" thickBot="1">
      <c r="A332" s="168"/>
      <c r="B332" s="148"/>
      <c r="C332" s="46" t="s">
        <v>42</v>
      </c>
      <c r="D332" s="148"/>
      <c r="E332" s="9" t="s">
        <v>21</v>
      </c>
      <c r="F332" s="9" t="s">
        <v>21</v>
      </c>
      <c r="G332" s="9">
        <v>4.6</v>
      </c>
      <c r="H332" s="9">
        <v>6.9</v>
      </c>
      <c r="I332" s="9">
        <v>10.3</v>
      </c>
      <c r="J332" s="9">
        <v>248</v>
      </c>
      <c r="K332" s="9">
        <v>232</v>
      </c>
      <c r="L332" s="28"/>
      <c r="M332" s="40"/>
    </row>
    <row r="333" spans="1:13" ht="19.5" customHeight="1" thickBot="1">
      <c r="A333" s="12"/>
      <c r="B333" s="15" t="s">
        <v>23</v>
      </c>
      <c r="C333" s="15"/>
      <c r="D333" s="36"/>
      <c r="E333" s="36"/>
      <c r="F333" s="36"/>
      <c r="G333" s="36"/>
      <c r="H333" s="36"/>
      <c r="I333" s="36"/>
      <c r="J333" s="36"/>
      <c r="K333" s="36"/>
      <c r="L333" s="5"/>
      <c r="M333" s="39"/>
    </row>
    <row r="334" spans="1:13" ht="19.5" customHeight="1" thickBot="1">
      <c r="A334" s="31"/>
      <c r="B334" s="32"/>
      <c r="C334" s="30"/>
      <c r="D334" s="32"/>
      <c r="E334" s="32"/>
      <c r="F334" s="32"/>
      <c r="G334" s="32"/>
      <c r="H334" s="32"/>
      <c r="I334" s="32"/>
      <c r="J334" s="32"/>
      <c r="K334" s="32"/>
      <c r="L334" s="5"/>
      <c r="M334" s="39"/>
    </row>
    <row r="335" spans="1:13" ht="19.5" customHeight="1" thickBot="1">
      <c r="A335" s="92" t="s">
        <v>24</v>
      </c>
      <c r="B335" s="11"/>
      <c r="C335" s="11"/>
      <c r="D335" s="37"/>
      <c r="E335" s="37"/>
      <c r="F335" s="37"/>
      <c r="G335" s="37"/>
      <c r="H335" s="37"/>
      <c r="I335" s="37"/>
      <c r="J335" s="37"/>
      <c r="K335" s="37"/>
      <c r="L335" s="5"/>
      <c r="M335" s="39"/>
    </row>
    <row r="336" spans="1:13" ht="19.5" customHeight="1">
      <c r="A336" s="20"/>
      <c r="B336" s="20"/>
      <c r="C336" s="4"/>
      <c r="D336" s="20"/>
      <c r="E336" s="82"/>
      <c r="F336" s="82"/>
      <c r="G336" s="82"/>
      <c r="H336" s="82"/>
      <c r="I336" s="82"/>
      <c r="J336" s="82"/>
      <c r="K336" s="82"/>
      <c r="L336" s="4"/>
      <c r="M336" s="41"/>
    </row>
    <row r="337" spans="1:13" ht="19.5" customHeight="1">
      <c r="A337" s="22"/>
      <c r="B337" s="22"/>
      <c r="C337" s="21"/>
      <c r="D337" s="22"/>
      <c r="E337" s="22"/>
      <c r="F337" s="22"/>
      <c r="G337" s="22"/>
      <c r="H337" s="22"/>
      <c r="I337" s="22"/>
      <c r="J337" s="22"/>
      <c r="K337" s="22"/>
      <c r="L337" s="38"/>
      <c r="M337" s="38"/>
    </row>
    <row r="338" spans="1:13" ht="19.5" customHeight="1">
      <c r="A338" s="22"/>
      <c r="B338" s="22"/>
      <c r="C338" s="21"/>
      <c r="D338" s="22"/>
      <c r="E338" s="22"/>
      <c r="F338" s="22"/>
      <c r="G338" s="22"/>
      <c r="H338" s="22"/>
      <c r="I338" s="22"/>
      <c r="J338" s="89"/>
      <c r="K338" s="89"/>
      <c r="L338" s="38"/>
      <c r="M338" s="38"/>
    </row>
    <row r="339" spans="1:13" ht="19.5" customHeight="1">
      <c r="A339" s="22"/>
      <c r="B339" s="22"/>
      <c r="C339" s="21"/>
      <c r="D339" s="22"/>
      <c r="E339" s="22"/>
      <c r="F339" s="22"/>
      <c r="G339" s="22"/>
      <c r="H339" s="22"/>
      <c r="I339" s="22"/>
      <c r="J339" s="89"/>
      <c r="K339" s="89"/>
      <c r="L339" s="38"/>
      <c r="M339" s="38"/>
    </row>
    <row r="340" spans="1:13" ht="19.5" customHeight="1">
      <c r="A340" s="22"/>
      <c r="B340" s="22"/>
      <c r="C340" s="21"/>
      <c r="D340" s="22"/>
      <c r="E340" s="22"/>
      <c r="F340" s="22"/>
      <c r="G340" s="22"/>
      <c r="H340" s="22"/>
      <c r="I340" s="22"/>
      <c r="J340" s="89"/>
      <c r="K340" s="89"/>
      <c r="L340" s="38"/>
      <c r="M340" s="38"/>
    </row>
    <row r="341" spans="1:13" ht="19.5" customHeight="1">
      <c r="A341" s="22"/>
      <c r="B341" s="22"/>
      <c r="C341" s="21"/>
      <c r="D341" s="22"/>
      <c r="E341" s="22"/>
      <c r="F341" s="22"/>
      <c r="G341" s="22"/>
      <c r="H341" s="22"/>
      <c r="I341" s="22"/>
      <c r="J341" s="89"/>
      <c r="K341" s="89"/>
      <c r="L341" s="38"/>
      <c r="M341" s="38"/>
    </row>
    <row r="342" spans="1:13" ht="19.5" customHeight="1">
      <c r="A342" s="22"/>
      <c r="B342" s="22"/>
      <c r="C342" s="21"/>
      <c r="D342" s="22"/>
      <c r="E342" s="22"/>
      <c r="F342" s="22"/>
      <c r="G342" s="22"/>
      <c r="H342" s="22"/>
      <c r="I342" s="22"/>
      <c r="J342" s="89"/>
      <c r="K342" s="89"/>
      <c r="L342" s="38"/>
      <c r="M342" s="38"/>
    </row>
    <row r="343" spans="1:13" ht="19.5" customHeight="1">
      <c r="A343" s="22"/>
      <c r="B343" s="22"/>
      <c r="C343" s="21"/>
      <c r="D343" s="22"/>
      <c r="E343" s="22"/>
      <c r="F343" s="22"/>
      <c r="G343" s="22"/>
      <c r="H343" s="22"/>
      <c r="I343" s="22"/>
      <c r="J343" s="89"/>
      <c r="K343" s="89"/>
      <c r="L343" s="38"/>
      <c r="M343" s="38"/>
    </row>
    <row r="344" spans="1:13" ht="19.5" customHeight="1">
      <c r="A344" s="22"/>
      <c r="B344" s="22"/>
      <c r="C344" s="21"/>
      <c r="D344" s="22"/>
      <c r="E344" s="22"/>
      <c r="F344" s="22"/>
      <c r="G344" s="22"/>
      <c r="H344" s="22"/>
      <c r="I344" s="22"/>
      <c r="J344" s="89"/>
      <c r="K344" s="89"/>
      <c r="L344" s="38"/>
      <c r="M344" s="38"/>
    </row>
    <row r="345" spans="7:13" ht="19.5" customHeight="1">
      <c r="G345" s="1"/>
      <c r="H345" s="1"/>
      <c r="I345" s="1"/>
      <c r="L345" s="29"/>
      <c r="M345" s="29"/>
    </row>
    <row r="346" spans="7:13" ht="19.5" customHeight="1">
      <c r="G346" s="1"/>
      <c r="H346" s="1"/>
      <c r="I346" s="1"/>
      <c r="L346" s="29"/>
      <c r="M346" s="29"/>
    </row>
    <row r="347" spans="7:13" ht="19.5" customHeight="1">
      <c r="G347" s="1"/>
      <c r="H347" s="1"/>
      <c r="I347" s="1"/>
      <c r="L347" s="29"/>
      <c r="M347" s="29"/>
    </row>
    <row r="348" spans="7:13" ht="19.5" customHeight="1">
      <c r="G348" s="1"/>
      <c r="H348" s="1"/>
      <c r="I348" s="1"/>
      <c r="L348" s="29"/>
      <c r="M348" s="29"/>
    </row>
    <row r="349" spans="7:13" ht="19.5" customHeight="1">
      <c r="G349" s="1"/>
      <c r="H349" s="1"/>
      <c r="I349" s="1"/>
      <c r="L349" s="29"/>
      <c r="M349" s="29"/>
    </row>
    <row r="350" spans="7:13" ht="19.5" customHeight="1">
      <c r="G350" s="1"/>
      <c r="H350" s="1"/>
      <c r="I350" s="1"/>
      <c r="L350" s="29"/>
      <c r="M350" s="29"/>
    </row>
    <row r="351" spans="7:13" ht="19.5" customHeight="1">
      <c r="G351" s="1"/>
      <c r="H351" s="1"/>
      <c r="I351" s="1"/>
      <c r="L351" s="29"/>
      <c r="M351" s="29"/>
    </row>
    <row r="352" spans="7:13" ht="19.5" customHeight="1">
      <c r="G352" s="1"/>
      <c r="H352" s="1"/>
      <c r="I352" s="1"/>
      <c r="L352" s="29"/>
      <c r="M352" s="29"/>
    </row>
    <row r="353" spans="7:13" ht="19.5" customHeight="1">
      <c r="G353" s="1"/>
      <c r="H353" s="1"/>
      <c r="I353" s="1"/>
      <c r="L353" s="29"/>
      <c r="M353" s="29"/>
    </row>
    <row r="354" spans="7:13" ht="19.5" customHeight="1">
      <c r="G354" s="1"/>
      <c r="H354" s="1"/>
      <c r="I354" s="1"/>
      <c r="L354" s="29"/>
      <c r="M354" s="29"/>
    </row>
    <row r="355" spans="7:13" ht="19.5" customHeight="1">
      <c r="G355" s="1"/>
      <c r="H355" s="1"/>
      <c r="I355" s="1"/>
      <c r="L355" s="29"/>
      <c r="M355" s="29"/>
    </row>
    <row r="356" spans="7:13" ht="19.5" customHeight="1">
      <c r="G356" s="1"/>
      <c r="H356" s="1"/>
      <c r="I356" s="1"/>
      <c r="L356" s="29"/>
      <c r="M356" s="29"/>
    </row>
    <row r="357" spans="7:13" ht="19.5" customHeight="1">
      <c r="G357" s="1"/>
      <c r="H357" s="1"/>
      <c r="I357" s="1"/>
      <c r="L357" s="29"/>
      <c r="M357" s="29"/>
    </row>
    <row r="358" spans="7:13" ht="19.5" customHeight="1">
      <c r="G358" s="1"/>
      <c r="H358" s="1"/>
      <c r="I358" s="1"/>
      <c r="L358" s="29"/>
      <c r="M358" s="29"/>
    </row>
    <row r="359" spans="7:13" ht="19.5" customHeight="1">
      <c r="G359" s="1"/>
      <c r="H359" s="1"/>
      <c r="I359" s="1"/>
      <c r="L359" s="29"/>
      <c r="M359" s="29"/>
    </row>
    <row r="360" spans="7:13" ht="19.5" customHeight="1">
      <c r="G360" s="1"/>
      <c r="H360" s="1"/>
      <c r="I360" s="1"/>
      <c r="L360" s="29"/>
      <c r="M360" s="29"/>
    </row>
    <row r="361" spans="7:13" ht="19.5" customHeight="1">
      <c r="G361" s="1"/>
      <c r="H361" s="1"/>
      <c r="I361" s="1"/>
      <c r="L361" s="29"/>
      <c r="M361" s="29"/>
    </row>
    <row r="362" spans="7:13" ht="19.5" customHeight="1">
      <c r="G362" s="1"/>
      <c r="H362" s="1"/>
      <c r="I362" s="1"/>
      <c r="L362" s="29"/>
      <c r="M362" s="29"/>
    </row>
    <row r="363" spans="7:13" ht="19.5" customHeight="1">
      <c r="G363" s="1"/>
      <c r="H363" s="1"/>
      <c r="I363" s="1"/>
      <c r="L363" s="29"/>
      <c r="M363" s="29"/>
    </row>
    <row r="364" spans="7:13" ht="19.5" customHeight="1">
      <c r="G364" s="1"/>
      <c r="H364" s="1"/>
      <c r="I364" s="1"/>
      <c r="L364" s="29"/>
      <c r="M364" s="29"/>
    </row>
    <row r="365" spans="7:13" ht="19.5" customHeight="1">
      <c r="G365" s="1"/>
      <c r="H365" s="1"/>
      <c r="I365" s="1"/>
      <c r="L365" s="29"/>
      <c r="M365" s="29"/>
    </row>
    <row r="366" spans="7:13" ht="19.5" customHeight="1">
      <c r="G366" s="1"/>
      <c r="H366" s="1"/>
      <c r="I366" s="1"/>
      <c r="L366" s="29"/>
      <c r="M366" s="29"/>
    </row>
    <row r="367" spans="7:13" ht="19.5" customHeight="1">
      <c r="G367" s="1"/>
      <c r="H367" s="1"/>
      <c r="I367" s="1"/>
      <c r="L367" s="29"/>
      <c r="M367" s="29"/>
    </row>
    <row r="368" spans="7:13" ht="19.5" customHeight="1">
      <c r="G368" s="1"/>
      <c r="H368" s="1"/>
      <c r="I368" s="1"/>
      <c r="L368" s="29"/>
      <c r="M368" s="29"/>
    </row>
    <row r="369" spans="7:13" ht="19.5" customHeight="1">
      <c r="G369" s="1"/>
      <c r="H369" s="1"/>
      <c r="I369" s="1"/>
      <c r="L369" s="29"/>
      <c r="M369" s="29"/>
    </row>
    <row r="370" spans="7:13" ht="19.5" customHeight="1">
      <c r="G370" s="1"/>
      <c r="H370" s="1"/>
      <c r="I370" s="1"/>
      <c r="L370" s="29"/>
      <c r="M370" s="29"/>
    </row>
    <row r="371" spans="7:13" ht="19.5" customHeight="1">
      <c r="G371" s="1"/>
      <c r="H371" s="1"/>
      <c r="I371" s="1"/>
      <c r="L371" s="29"/>
      <c r="M371" s="29"/>
    </row>
    <row r="372" spans="7:13" ht="19.5" customHeight="1">
      <c r="G372" s="1"/>
      <c r="H372" s="1"/>
      <c r="I372" s="1"/>
      <c r="L372" s="29"/>
      <c r="M372" s="29"/>
    </row>
    <row r="373" spans="7:13" ht="19.5" customHeight="1">
      <c r="G373" s="1"/>
      <c r="H373" s="1"/>
      <c r="I373" s="1"/>
      <c r="L373" s="29"/>
      <c r="M373" s="29"/>
    </row>
    <row r="374" spans="7:13" ht="19.5" customHeight="1">
      <c r="G374" s="1"/>
      <c r="H374" s="1"/>
      <c r="I374" s="1"/>
      <c r="L374" s="29"/>
      <c r="M374" s="29"/>
    </row>
    <row r="375" spans="7:13" ht="19.5" customHeight="1">
      <c r="G375" s="1"/>
      <c r="H375" s="1"/>
      <c r="I375" s="1"/>
      <c r="L375" s="29"/>
      <c r="M375" s="29"/>
    </row>
    <row r="376" spans="7:13" ht="19.5" customHeight="1">
      <c r="G376" s="1"/>
      <c r="H376" s="1"/>
      <c r="I376" s="1"/>
      <c r="L376" s="29"/>
      <c r="M376" s="29"/>
    </row>
    <row r="377" spans="7:13" ht="19.5" customHeight="1">
      <c r="G377" s="1"/>
      <c r="H377" s="1"/>
      <c r="I377" s="1"/>
      <c r="L377" s="29"/>
      <c r="M377" s="29"/>
    </row>
    <row r="378" spans="7:13" ht="19.5" customHeight="1">
      <c r="G378" s="1"/>
      <c r="H378" s="1"/>
      <c r="I378" s="1"/>
      <c r="L378" s="29"/>
      <c r="M378" s="29"/>
    </row>
    <row r="379" spans="7:13" ht="19.5" customHeight="1">
      <c r="G379" s="1"/>
      <c r="H379" s="1"/>
      <c r="I379" s="1"/>
      <c r="L379" s="29"/>
      <c r="M379" s="29"/>
    </row>
    <row r="380" spans="7:13" ht="19.5" customHeight="1">
      <c r="G380" s="1"/>
      <c r="H380" s="1"/>
      <c r="I380" s="1"/>
      <c r="L380" s="29"/>
      <c r="M380" s="29"/>
    </row>
    <row r="381" spans="7:13" ht="19.5" customHeight="1">
      <c r="G381" s="1"/>
      <c r="H381" s="1"/>
      <c r="I381" s="1"/>
      <c r="L381" s="29"/>
      <c r="M381" s="29"/>
    </row>
    <row r="382" spans="7:13" ht="19.5" customHeight="1">
      <c r="G382" s="1"/>
      <c r="H382" s="1"/>
      <c r="I382" s="1"/>
      <c r="L382" s="29"/>
      <c r="M382" s="29"/>
    </row>
    <row r="383" spans="7:13" ht="19.5" customHeight="1">
      <c r="G383" s="1"/>
      <c r="H383" s="1"/>
      <c r="I383" s="1"/>
      <c r="L383" s="29"/>
      <c r="M383" s="29"/>
    </row>
    <row r="384" spans="7:13" ht="19.5" customHeight="1">
      <c r="G384" s="1"/>
      <c r="H384" s="1"/>
      <c r="I384" s="1"/>
      <c r="L384" s="29"/>
      <c r="M384" s="29"/>
    </row>
    <row r="385" spans="7:9" ht="19.5" customHeight="1">
      <c r="G385" s="1"/>
      <c r="H385" s="1"/>
      <c r="I385" s="1"/>
    </row>
    <row r="386" spans="7:9" ht="19.5" customHeight="1">
      <c r="G386" s="1"/>
      <c r="H386" s="1"/>
      <c r="I386" s="1"/>
    </row>
    <row r="387" spans="7:9" ht="19.5" customHeight="1">
      <c r="G387" s="1"/>
      <c r="H387" s="1"/>
      <c r="I387" s="1"/>
    </row>
    <row r="388" spans="7:9" ht="19.5" customHeight="1">
      <c r="G388" s="1"/>
      <c r="H388" s="1"/>
      <c r="I388" s="1"/>
    </row>
    <row r="389" spans="7:9" ht="19.5" customHeight="1">
      <c r="G389" s="1"/>
      <c r="H389" s="1"/>
      <c r="I389" s="1"/>
    </row>
    <row r="390" spans="7:9" ht="19.5" customHeight="1">
      <c r="G390" s="1"/>
      <c r="H390" s="1"/>
      <c r="I390" s="1"/>
    </row>
    <row r="391" spans="7:9" ht="19.5" customHeight="1">
      <c r="G391" s="1"/>
      <c r="H391" s="1"/>
      <c r="I391" s="1"/>
    </row>
    <row r="392" spans="7:9" ht="19.5" customHeight="1">
      <c r="G392" s="1"/>
      <c r="H392" s="1"/>
      <c r="I392" s="1"/>
    </row>
    <row r="393" spans="7:9" ht="19.5" customHeight="1">
      <c r="G393" s="1"/>
      <c r="H393" s="1"/>
      <c r="I393" s="1"/>
    </row>
    <row r="394" spans="7:9" ht="19.5" customHeight="1">
      <c r="G394" s="1"/>
      <c r="H394" s="1"/>
      <c r="I394" s="1"/>
    </row>
    <row r="395" spans="7:9" ht="19.5" customHeight="1">
      <c r="G395" s="1"/>
      <c r="H395" s="1"/>
      <c r="I395" s="1"/>
    </row>
    <row r="396" spans="7:9" ht="19.5" customHeight="1">
      <c r="G396" s="1"/>
      <c r="H396" s="1"/>
      <c r="I396" s="1"/>
    </row>
    <row r="397" spans="7:9" ht="19.5" customHeight="1">
      <c r="G397" s="1"/>
      <c r="H397" s="1"/>
      <c r="I397" s="1"/>
    </row>
    <row r="398" spans="7:9" ht="19.5" customHeight="1">
      <c r="G398" s="1"/>
      <c r="H398" s="1"/>
      <c r="I398" s="1"/>
    </row>
    <row r="399" spans="7:9" ht="19.5" customHeight="1">
      <c r="G399" s="1"/>
      <c r="H399" s="1"/>
      <c r="I399" s="1"/>
    </row>
    <row r="400" spans="7:9" ht="19.5" customHeight="1">
      <c r="G400" s="1"/>
      <c r="H400" s="1"/>
      <c r="I400" s="1"/>
    </row>
    <row r="401" spans="7:9" ht="19.5" customHeight="1">
      <c r="G401" s="1"/>
      <c r="H401" s="1"/>
      <c r="I401" s="1"/>
    </row>
    <row r="402" spans="7:9" ht="19.5" customHeight="1">
      <c r="G402" s="1"/>
      <c r="H402" s="1"/>
      <c r="I402" s="1"/>
    </row>
    <row r="403" spans="7:9" ht="19.5" customHeight="1">
      <c r="G403" s="1"/>
      <c r="H403" s="1"/>
      <c r="I403" s="1"/>
    </row>
    <row r="404" spans="7:9" ht="19.5" customHeight="1">
      <c r="G404" s="1"/>
      <c r="H404" s="1"/>
      <c r="I404" s="1"/>
    </row>
    <row r="405" spans="7:9" ht="19.5" customHeight="1">
      <c r="G405" s="1"/>
      <c r="H405" s="1"/>
      <c r="I405" s="1"/>
    </row>
    <row r="406" spans="7:9" ht="19.5" customHeight="1">
      <c r="G406" s="1"/>
      <c r="H406" s="1"/>
      <c r="I406" s="1"/>
    </row>
    <row r="407" spans="7:9" ht="19.5" customHeight="1">
      <c r="G407" s="1"/>
      <c r="H407" s="1"/>
      <c r="I407" s="1"/>
    </row>
    <row r="408" spans="7:9" ht="19.5" customHeight="1">
      <c r="G408" s="1"/>
      <c r="H408" s="1"/>
      <c r="I408" s="1"/>
    </row>
    <row r="409" spans="7:9" ht="19.5" customHeight="1">
      <c r="G409" s="1"/>
      <c r="H409" s="1"/>
      <c r="I409" s="1"/>
    </row>
    <row r="410" spans="7:9" ht="19.5" customHeight="1">
      <c r="G410" s="1"/>
      <c r="H410" s="1"/>
      <c r="I410" s="1"/>
    </row>
    <row r="411" spans="7:9" ht="19.5" customHeight="1">
      <c r="G411" s="1"/>
      <c r="H411" s="1"/>
      <c r="I411" s="1"/>
    </row>
    <row r="412" spans="7:9" ht="19.5" customHeight="1">
      <c r="G412" s="1"/>
      <c r="H412" s="1"/>
      <c r="I412" s="1"/>
    </row>
    <row r="413" spans="7:9" ht="19.5" customHeight="1">
      <c r="G413" s="1"/>
      <c r="H413" s="1"/>
      <c r="I413" s="1"/>
    </row>
    <row r="414" spans="7:9" ht="19.5" customHeight="1">
      <c r="G414" s="1"/>
      <c r="H414" s="1"/>
      <c r="I414" s="1"/>
    </row>
    <row r="415" spans="7:9" ht="19.5" customHeight="1">
      <c r="G415" s="1"/>
      <c r="H415" s="1"/>
      <c r="I415" s="1"/>
    </row>
    <row r="416" spans="7:9" ht="19.5" customHeight="1">
      <c r="G416" s="1"/>
      <c r="H416" s="1"/>
      <c r="I416" s="1"/>
    </row>
    <row r="417" spans="7:9" ht="19.5" customHeight="1">
      <c r="G417" s="1"/>
      <c r="H417" s="1"/>
      <c r="I417" s="1"/>
    </row>
    <row r="418" spans="7:9" ht="19.5" customHeight="1">
      <c r="G418" s="1"/>
      <c r="H418" s="1"/>
      <c r="I418" s="1"/>
    </row>
    <row r="419" spans="7:9" ht="19.5" customHeight="1">
      <c r="G419" s="1"/>
      <c r="H419" s="1"/>
      <c r="I419" s="1"/>
    </row>
    <row r="420" spans="7:9" ht="19.5" customHeight="1">
      <c r="G420" s="1"/>
      <c r="H420" s="1"/>
      <c r="I420" s="1"/>
    </row>
    <row r="421" spans="7:9" ht="19.5" customHeight="1">
      <c r="G421" s="1"/>
      <c r="H421" s="1"/>
      <c r="I421" s="1"/>
    </row>
    <row r="422" spans="7:9" ht="19.5" customHeight="1">
      <c r="G422" s="1"/>
      <c r="H422" s="1"/>
      <c r="I422" s="1"/>
    </row>
    <row r="423" spans="7:9" ht="19.5" customHeight="1">
      <c r="G423" s="1"/>
      <c r="H423" s="1"/>
      <c r="I423" s="1"/>
    </row>
    <row r="424" spans="7:9" ht="19.5" customHeight="1">
      <c r="G424" s="1"/>
      <c r="H424" s="1"/>
      <c r="I424" s="1"/>
    </row>
    <row r="425" spans="7:9" ht="19.5" customHeight="1">
      <c r="G425" s="1"/>
      <c r="H425" s="1"/>
      <c r="I425" s="1"/>
    </row>
    <row r="426" spans="7:9" ht="19.5" customHeight="1">
      <c r="G426" s="1"/>
      <c r="H426" s="1"/>
      <c r="I426" s="1"/>
    </row>
    <row r="427" spans="7:9" ht="19.5" customHeight="1">
      <c r="G427" s="1"/>
      <c r="H427" s="1"/>
      <c r="I427" s="1"/>
    </row>
    <row r="428" spans="7:9" ht="19.5" customHeight="1">
      <c r="G428" s="1"/>
      <c r="H428" s="1"/>
      <c r="I428" s="1"/>
    </row>
    <row r="429" spans="7:9" ht="19.5" customHeight="1">
      <c r="G429" s="1"/>
      <c r="H429" s="1"/>
      <c r="I429" s="1"/>
    </row>
    <row r="430" spans="7:9" ht="19.5" customHeight="1">
      <c r="G430" s="1"/>
      <c r="H430" s="1"/>
      <c r="I430" s="1"/>
    </row>
    <row r="431" spans="7:9" ht="19.5" customHeight="1">
      <c r="G431" s="1"/>
      <c r="H431" s="1"/>
      <c r="I431" s="1"/>
    </row>
    <row r="432" spans="7:9" ht="19.5" customHeight="1">
      <c r="G432" s="1"/>
      <c r="H432" s="1"/>
      <c r="I432" s="1"/>
    </row>
    <row r="433" spans="7:9" ht="19.5" customHeight="1">
      <c r="G433" s="1"/>
      <c r="H433" s="1"/>
      <c r="I433" s="1"/>
    </row>
    <row r="434" spans="7:9" ht="19.5" customHeight="1">
      <c r="G434" s="1"/>
      <c r="H434" s="1"/>
      <c r="I434" s="1"/>
    </row>
    <row r="435" spans="7:9" ht="19.5" customHeight="1">
      <c r="G435" s="1"/>
      <c r="H435" s="1"/>
      <c r="I435" s="1"/>
    </row>
    <row r="436" spans="7:9" ht="19.5" customHeight="1">
      <c r="G436" s="1"/>
      <c r="H436" s="1"/>
      <c r="I436" s="1"/>
    </row>
    <row r="437" spans="7:9" ht="19.5" customHeight="1">
      <c r="G437" s="1"/>
      <c r="H437" s="1"/>
      <c r="I437" s="1"/>
    </row>
  </sheetData>
  <sheetProtection/>
  <mergeCells count="256">
    <mergeCell ref="B34:B35"/>
    <mergeCell ref="B261:B262"/>
    <mergeCell ref="B281:B282"/>
    <mergeCell ref="B285:B286"/>
    <mergeCell ref="B283:B284"/>
    <mergeCell ref="B274:B275"/>
    <mergeCell ref="B277:B278"/>
    <mergeCell ref="B272:B273"/>
    <mergeCell ref="B90:B91"/>
    <mergeCell ref="B111:B112"/>
    <mergeCell ref="A16:A22"/>
    <mergeCell ref="D28:D29"/>
    <mergeCell ref="D16:D17"/>
    <mergeCell ref="D18:D20"/>
    <mergeCell ref="A23:A27"/>
    <mergeCell ref="B25:B26"/>
    <mergeCell ref="B28:B29"/>
    <mergeCell ref="B18:B20"/>
    <mergeCell ref="A28:A31"/>
    <mergeCell ref="D4:D5"/>
    <mergeCell ref="B6:B8"/>
    <mergeCell ref="B9:B10"/>
    <mergeCell ref="B11:B12"/>
    <mergeCell ref="D261:D262"/>
    <mergeCell ref="B248:B251"/>
    <mergeCell ref="B252:B255"/>
    <mergeCell ref="D252:D255"/>
    <mergeCell ref="D235:D236"/>
    <mergeCell ref="B235:B236"/>
    <mergeCell ref="B13:B14"/>
    <mergeCell ref="C1:F1"/>
    <mergeCell ref="B44:B45"/>
    <mergeCell ref="B46:B48"/>
    <mergeCell ref="B39:B41"/>
    <mergeCell ref="B16:B17"/>
    <mergeCell ref="D44:D45"/>
    <mergeCell ref="D46:D48"/>
    <mergeCell ref="D23:D24"/>
    <mergeCell ref="B23:B24"/>
    <mergeCell ref="B193:B194"/>
    <mergeCell ref="B122:B123"/>
    <mergeCell ref="B145:B147"/>
    <mergeCell ref="B182:B184"/>
    <mergeCell ref="B164:B166"/>
    <mergeCell ref="B161:B163"/>
    <mergeCell ref="D259:D260"/>
    <mergeCell ref="D111:D112"/>
    <mergeCell ref="B94:B96"/>
    <mergeCell ref="D100:D102"/>
    <mergeCell ref="D94:D96"/>
    <mergeCell ref="D105:D107"/>
    <mergeCell ref="B259:B260"/>
    <mergeCell ref="D242:D243"/>
    <mergeCell ref="B244:B247"/>
    <mergeCell ref="B242:B243"/>
    <mergeCell ref="B304:B306"/>
    <mergeCell ref="D118:D119"/>
    <mergeCell ref="B312:B313"/>
    <mergeCell ref="B287:B288"/>
    <mergeCell ref="B297:B298"/>
    <mergeCell ref="B294:B295"/>
    <mergeCell ref="B300:B301"/>
    <mergeCell ref="B291:B292"/>
    <mergeCell ref="B302:B303"/>
    <mergeCell ref="D265:D266"/>
    <mergeCell ref="B321:B323"/>
    <mergeCell ref="B327:B328"/>
    <mergeCell ref="B324:B326"/>
    <mergeCell ref="B314:B317"/>
    <mergeCell ref="B318:B320"/>
    <mergeCell ref="B201:B203"/>
    <mergeCell ref="B239:B241"/>
    <mergeCell ref="B237:B238"/>
    <mergeCell ref="B270:B271"/>
    <mergeCell ref="B265:B266"/>
    <mergeCell ref="D314:D317"/>
    <mergeCell ref="D312:D313"/>
    <mergeCell ref="D307:D308"/>
    <mergeCell ref="D330:D332"/>
    <mergeCell ref="D327:D328"/>
    <mergeCell ref="D324:D326"/>
    <mergeCell ref="D321:D323"/>
    <mergeCell ref="D263:D264"/>
    <mergeCell ref="D272:D273"/>
    <mergeCell ref="D270:D271"/>
    <mergeCell ref="D268:D269"/>
    <mergeCell ref="B330:B332"/>
    <mergeCell ref="D294:D295"/>
    <mergeCell ref="D291:D292"/>
    <mergeCell ref="B307:B308"/>
    <mergeCell ref="D297:D298"/>
    <mergeCell ref="D318:D320"/>
    <mergeCell ref="D206:D207"/>
    <mergeCell ref="D204:D205"/>
    <mergeCell ref="D201:D203"/>
    <mergeCell ref="D199:D200"/>
    <mergeCell ref="B149:B150"/>
    <mergeCell ref="D137:D138"/>
    <mergeCell ref="D141:D142"/>
    <mergeCell ref="B204:B205"/>
    <mergeCell ref="B158:B160"/>
    <mergeCell ref="D164:D166"/>
    <mergeCell ref="A42:A43"/>
    <mergeCell ref="B42:B43"/>
    <mergeCell ref="D42:D43"/>
    <mergeCell ref="A44:A48"/>
    <mergeCell ref="A36:A38"/>
    <mergeCell ref="B37:B38"/>
    <mergeCell ref="D39:D41"/>
    <mergeCell ref="A51:A56"/>
    <mergeCell ref="D51:D53"/>
    <mergeCell ref="D54:D56"/>
    <mergeCell ref="D60:D62"/>
    <mergeCell ref="B51:B53"/>
    <mergeCell ref="B54:B56"/>
    <mergeCell ref="B58:B59"/>
    <mergeCell ref="B60:B62"/>
    <mergeCell ref="A58:A73"/>
    <mergeCell ref="D70:D71"/>
    <mergeCell ref="B49:B50"/>
    <mergeCell ref="D58:D59"/>
    <mergeCell ref="D67:D69"/>
    <mergeCell ref="B67:B69"/>
    <mergeCell ref="D49:D50"/>
    <mergeCell ref="D63:D65"/>
    <mergeCell ref="B63:B65"/>
    <mergeCell ref="D72:D73"/>
    <mergeCell ref="B88:B89"/>
    <mergeCell ref="B92:B93"/>
    <mergeCell ref="D92:D93"/>
    <mergeCell ref="D97:D99"/>
    <mergeCell ref="D80:D81"/>
    <mergeCell ref="D88:D89"/>
    <mergeCell ref="D82:D84"/>
    <mergeCell ref="B72:B73"/>
    <mergeCell ref="B97:B99"/>
    <mergeCell ref="D133:D134"/>
    <mergeCell ref="B74:B75"/>
    <mergeCell ref="D74:D75"/>
    <mergeCell ref="D76:D77"/>
    <mergeCell ref="B82:B84"/>
    <mergeCell ref="B80:B81"/>
    <mergeCell ref="D78:D79"/>
    <mergeCell ref="B78:B79"/>
    <mergeCell ref="B76:B77"/>
    <mergeCell ref="D90:D91"/>
    <mergeCell ref="A113:A121"/>
    <mergeCell ref="D120:D121"/>
    <mergeCell ref="B120:B121"/>
    <mergeCell ref="B118:B119"/>
    <mergeCell ref="D113:D115"/>
    <mergeCell ref="B113:B115"/>
    <mergeCell ref="A130:A134"/>
    <mergeCell ref="D122:D123"/>
    <mergeCell ref="B143:B144"/>
    <mergeCell ref="D143:D144"/>
    <mergeCell ref="D139:D140"/>
    <mergeCell ref="B137:B138"/>
    <mergeCell ref="B139:B140"/>
    <mergeCell ref="D135:D136"/>
    <mergeCell ref="D131:D132"/>
    <mergeCell ref="B141:B142"/>
    <mergeCell ref="D155:D157"/>
    <mergeCell ref="D158:D160"/>
    <mergeCell ref="D161:D163"/>
    <mergeCell ref="D145:D147"/>
    <mergeCell ref="B152:B153"/>
    <mergeCell ref="B155:B157"/>
    <mergeCell ref="D149:D150"/>
    <mergeCell ref="D152:D153"/>
    <mergeCell ref="D193:D195"/>
    <mergeCell ref="B167:B169"/>
    <mergeCell ref="B170:B172"/>
    <mergeCell ref="D173:D174"/>
    <mergeCell ref="D175:D176"/>
    <mergeCell ref="B173:B174"/>
    <mergeCell ref="B175:B176"/>
    <mergeCell ref="D167:D169"/>
    <mergeCell ref="D170:D172"/>
    <mergeCell ref="B195:B198"/>
    <mergeCell ref="D302:D303"/>
    <mergeCell ref="D277:D278"/>
    <mergeCell ref="D283:D284"/>
    <mergeCell ref="D300:D301"/>
    <mergeCell ref="D180:D181"/>
    <mergeCell ref="D188:D190"/>
    <mergeCell ref="D182:D183"/>
    <mergeCell ref="D211:D213"/>
    <mergeCell ref="D208:D210"/>
    <mergeCell ref="D196:D198"/>
    <mergeCell ref="D229:D230"/>
    <mergeCell ref="D214:D215"/>
    <mergeCell ref="D237:D238"/>
    <mergeCell ref="D248:D251"/>
    <mergeCell ref="D244:D247"/>
    <mergeCell ref="D231:D232"/>
    <mergeCell ref="D225:D228"/>
    <mergeCell ref="D274:D275"/>
    <mergeCell ref="B199:B200"/>
    <mergeCell ref="B180:B181"/>
    <mergeCell ref="B208:B210"/>
    <mergeCell ref="B211:B213"/>
    <mergeCell ref="B188:B190"/>
    <mergeCell ref="D239:D241"/>
    <mergeCell ref="D220:D223"/>
    <mergeCell ref="D218:D219"/>
    <mergeCell ref="B225:B228"/>
    <mergeCell ref="A280:A290"/>
    <mergeCell ref="B218:B219"/>
    <mergeCell ref="B220:B223"/>
    <mergeCell ref="B229:B230"/>
    <mergeCell ref="B231:B232"/>
    <mergeCell ref="B263:B264"/>
    <mergeCell ref="B268:B269"/>
    <mergeCell ref="A235:A260"/>
    <mergeCell ref="A218:A234"/>
    <mergeCell ref="A88:A89"/>
    <mergeCell ref="A97:A99"/>
    <mergeCell ref="A103:A110"/>
    <mergeCell ref="A111:A112"/>
    <mergeCell ref="A312:A332"/>
    <mergeCell ref="D287:D288"/>
    <mergeCell ref="D281:D282"/>
    <mergeCell ref="D304:D306"/>
    <mergeCell ref="D285:D286"/>
    <mergeCell ref="A307:A310"/>
    <mergeCell ref="A90:A96"/>
    <mergeCell ref="A297:A299"/>
    <mergeCell ref="A302:A306"/>
    <mergeCell ref="A199:A217"/>
    <mergeCell ref="A182:A186"/>
    <mergeCell ref="A300:A301"/>
    <mergeCell ref="A267:A279"/>
    <mergeCell ref="A263:A266"/>
    <mergeCell ref="A293:A296"/>
    <mergeCell ref="A291:A292"/>
    <mergeCell ref="A6:A14"/>
    <mergeCell ref="A192:A198"/>
    <mergeCell ref="A145:A154"/>
    <mergeCell ref="A135:A136"/>
    <mergeCell ref="A137:A144"/>
    <mergeCell ref="A49:A50"/>
    <mergeCell ref="A74:A81"/>
    <mergeCell ref="A82:A87"/>
    <mergeCell ref="A122:A126"/>
    <mergeCell ref="A187:A191"/>
    <mergeCell ref="B214:B215"/>
    <mergeCell ref="B206:B207"/>
    <mergeCell ref="A32:A35"/>
    <mergeCell ref="A39:A41"/>
    <mergeCell ref="A155:A176"/>
    <mergeCell ref="A100:A102"/>
    <mergeCell ref="B100:B102"/>
    <mergeCell ref="B70:B71"/>
    <mergeCell ref="B135:B136"/>
    <mergeCell ref="A177:A181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2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4.625" style="119" customWidth="1"/>
    <col min="2" max="2" width="33.125" style="103" customWidth="1"/>
    <col min="3" max="3" width="22.375" style="102" customWidth="1"/>
    <col min="4" max="4" width="15.00390625" style="102" customWidth="1"/>
    <col min="5" max="5" width="14.875" style="103" customWidth="1"/>
    <col min="6" max="6" width="13.625" style="102" customWidth="1"/>
    <col min="7" max="26" width="9.125" style="104" customWidth="1"/>
    <col min="27" max="16384" width="9.125" style="103" customWidth="1"/>
  </cols>
  <sheetData>
    <row r="1" ht="12.75">
      <c r="E1" s="102"/>
    </row>
    <row r="2" spans="1:6" ht="19.5" customHeight="1">
      <c r="A2" s="204" t="s">
        <v>221</v>
      </c>
      <c r="B2" s="204"/>
      <c r="C2" s="204"/>
      <c r="D2" s="204"/>
      <c r="E2" s="204"/>
      <c r="F2" s="204"/>
    </row>
    <row r="3" ht="19.5" customHeight="1">
      <c r="E3" s="104"/>
    </row>
    <row r="4" spans="1:6" ht="19.5" customHeight="1">
      <c r="A4" s="218" t="s">
        <v>105</v>
      </c>
      <c r="B4" s="217" t="s">
        <v>218</v>
      </c>
      <c r="C4" s="213" t="s">
        <v>104</v>
      </c>
      <c r="D4" s="213" t="s">
        <v>219</v>
      </c>
      <c r="E4" s="213" t="s">
        <v>103</v>
      </c>
      <c r="F4" s="212" t="s">
        <v>220</v>
      </c>
    </row>
    <row r="5" spans="1:6" ht="46.5" customHeight="1">
      <c r="A5" s="219"/>
      <c r="B5" s="217"/>
      <c r="C5" s="214"/>
      <c r="D5" s="214"/>
      <c r="E5" s="214"/>
      <c r="F5" s="212"/>
    </row>
    <row r="6" spans="1:6" ht="16.5" customHeight="1">
      <c r="A6" s="133" t="s">
        <v>152</v>
      </c>
      <c r="B6" s="128" t="s">
        <v>153</v>
      </c>
      <c r="C6" s="129" t="s">
        <v>106</v>
      </c>
      <c r="D6" s="106"/>
      <c r="E6" s="106"/>
      <c r="F6" s="112"/>
    </row>
    <row r="7" spans="1:6" ht="15.75" customHeight="1">
      <c r="A7" s="215"/>
      <c r="B7" s="130" t="s">
        <v>34</v>
      </c>
      <c r="C7" s="108"/>
      <c r="D7" s="108">
        <v>250</v>
      </c>
      <c r="E7" s="127">
        <v>17.01552</v>
      </c>
      <c r="F7" s="146">
        <f>ROUND((100-E7)/100*D7,1)</f>
        <v>207.5</v>
      </c>
    </row>
    <row r="8" spans="1:26" s="111" customFormat="1" ht="15.75" customHeight="1">
      <c r="A8" s="216"/>
      <c r="B8" s="131" t="s">
        <v>27</v>
      </c>
      <c r="C8" s="107"/>
      <c r="D8" s="107">
        <v>100</v>
      </c>
      <c r="E8" s="110">
        <v>21.2739</v>
      </c>
      <c r="F8" s="146">
        <f aca="true" t="shared" si="0" ref="F8:F73">ROUND((100-E8)/100*D8,1)</f>
        <v>78.7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s="111" customFormat="1" ht="15.75" customHeight="1">
      <c r="A9" s="216"/>
      <c r="B9" s="131" t="s">
        <v>36</v>
      </c>
      <c r="C9" s="107"/>
      <c r="D9" s="112">
        <v>250</v>
      </c>
      <c r="E9" s="110">
        <v>4.1352</v>
      </c>
      <c r="F9" s="146">
        <f t="shared" si="0"/>
        <v>239.7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s="111" customFormat="1" ht="15.75" customHeight="1">
      <c r="A10" s="216"/>
      <c r="B10" s="131" t="s">
        <v>37</v>
      </c>
      <c r="C10" s="107"/>
      <c r="D10" s="112">
        <v>100</v>
      </c>
      <c r="E10" s="110">
        <v>14.9645</v>
      </c>
      <c r="F10" s="146">
        <f t="shared" si="0"/>
        <v>85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6" s="104" customFormat="1" ht="15.75" customHeight="1">
      <c r="A11" s="120"/>
      <c r="B11" s="132" t="s">
        <v>156</v>
      </c>
      <c r="C11" s="126" t="s">
        <v>106</v>
      </c>
      <c r="D11" s="112"/>
      <c r="E11" s="110"/>
      <c r="F11" s="112"/>
    </row>
    <row r="12" spans="1:6" ht="15.75" customHeight="1">
      <c r="A12" s="134"/>
      <c r="B12" s="131" t="s">
        <v>29</v>
      </c>
      <c r="C12" s="107"/>
      <c r="D12" s="112">
        <v>250</v>
      </c>
      <c r="E12" s="110">
        <v>0.1248</v>
      </c>
      <c r="F12" s="146">
        <f t="shared" si="0"/>
        <v>249.7</v>
      </c>
    </row>
    <row r="13" spans="1:6" ht="15.75" customHeight="1">
      <c r="A13" s="125" t="s">
        <v>154</v>
      </c>
      <c r="B13" s="136" t="s">
        <v>155</v>
      </c>
      <c r="C13" s="126" t="s">
        <v>139</v>
      </c>
      <c r="D13" s="108"/>
      <c r="E13" s="113"/>
      <c r="F13" s="112"/>
    </row>
    <row r="14" spans="1:6" ht="15.75" customHeight="1">
      <c r="A14" s="208"/>
      <c r="B14" s="135" t="s">
        <v>29</v>
      </c>
      <c r="C14" s="107"/>
      <c r="D14" s="112">
        <v>100</v>
      </c>
      <c r="E14" s="113">
        <v>20.832099999999997</v>
      </c>
      <c r="F14" s="146">
        <f t="shared" si="0"/>
        <v>79.2</v>
      </c>
    </row>
    <row r="15" spans="1:6" ht="15.75" customHeight="1">
      <c r="A15" s="206"/>
      <c r="B15" s="131" t="s">
        <v>34</v>
      </c>
      <c r="C15" s="112"/>
      <c r="D15" s="107">
        <v>100</v>
      </c>
      <c r="E15" s="110">
        <v>28.677</v>
      </c>
      <c r="F15" s="146">
        <f t="shared" si="0"/>
        <v>71.3</v>
      </c>
    </row>
    <row r="16" spans="1:6" ht="15.75" customHeight="1">
      <c r="A16" s="206"/>
      <c r="B16" s="131" t="s">
        <v>36</v>
      </c>
      <c r="C16" s="114"/>
      <c r="D16" s="114">
        <v>100</v>
      </c>
      <c r="E16" s="110">
        <v>10.448200000000002</v>
      </c>
      <c r="F16" s="146">
        <f t="shared" si="0"/>
        <v>89.6</v>
      </c>
    </row>
    <row r="17" spans="1:6" ht="15.75" customHeight="1">
      <c r="A17" s="123"/>
      <c r="B17" s="138" t="s">
        <v>157</v>
      </c>
      <c r="C17" s="126" t="s">
        <v>107</v>
      </c>
      <c r="D17" s="114"/>
      <c r="E17" s="110"/>
      <c r="F17" s="112"/>
    </row>
    <row r="18" spans="1:6" ht="15.75" customHeight="1">
      <c r="A18" s="206"/>
      <c r="B18" s="131" t="s">
        <v>29</v>
      </c>
      <c r="C18" s="107"/>
      <c r="D18" s="112">
        <v>160</v>
      </c>
      <c r="E18" s="110">
        <v>12.1565625</v>
      </c>
      <c r="F18" s="146">
        <f t="shared" si="0"/>
        <v>140.5</v>
      </c>
    </row>
    <row r="19" spans="1:6" ht="15.75" customHeight="1">
      <c r="A19" s="206"/>
      <c r="B19" s="131" t="s">
        <v>27</v>
      </c>
      <c r="C19" s="107"/>
      <c r="D19" s="112">
        <v>100</v>
      </c>
      <c r="E19" s="110">
        <v>10.7395</v>
      </c>
      <c r="F19" s="146">
        <f t="shared" si="0"/>
        <v>89.3</v>
      </c>
    </row>
    <row r="20" spans="1:6" ht="15.75" customHeight="1">
      <c r="A20" s="206"/>
      <c r="B20" s="131" t="s">
        <v>37</v>
      </c>
      <c r="C20" s="112"/>
      <c r="D20" s="112">
        <v>63</v>
      </c>
      <c r="E20" s="110">
        <v>12.571428571428571</v>
      </c>
      <c r="F20" s="146">
        <f t="shared" si="0"/>
        <v>55.1</v>
      </c>
    </row>
    <row r="21" spans="1:6" ht="15.75" customHeight="1">
      <c r="A21" s="123"/>
      <c r="B21" s="138" t="s">
        <v>158</v>
      </c>
      <c r="C21" s="126"/>
      <c r="D21" s="112"/>
      <c r="E21" s="110"/>
      <c r="F21" s="112"/>
    </row>
    <row r="22" spans="1:6" ht="15.75" customHeight="1">
      <c r="A22" s="206"/>
      <c r="B22" s="131" t="s">
        <v>34</v>
      </c>
      <c r="C22" s="126" t="s">
        <v>140</v>
      </c>
      <c r="D22" s="112">
        <v>160</v>
      </c>
      <c r="E22" s="110">
        <v>8.01</v>
      </c>
      <c r="F22" s="146">
        <f t="shared" si="0"/>
        <v>147.2</v>
      </c>
    </row>
    <row r="23" spans="1:6" ht="15.75" customHeight="1">
      <c r="A23" s="206"/>
      <c r="B23" s="131" t="s">
        <v>36</v>
      </c>
      <c r="C23" s="126" t="s">
        <v>141</v>
      </c>
      <c r="D23" s="112">
        <v>63</v>
      </c>
      <c r="E23" s="110">
        <v>1.6622222222222223</v>
      </c>
      <c r="F23" s="147">
        <f t="shared" si="0"/>
        <v>62</v>
      </c>
    </row>
    <row r="24" spans="1:6" ht="15.75" customHeight="1">
      <c r="A24" s="123"/>
      <c r="B24" s="138" t="s">
        <v>159</v>
      </c>
      <c r="C24" s="126" t="s">
        <v>107</v>
      </c>
      <c r="D24" s="112"/>
      <c r="E24" s="110"/>
      <c r="F24" s="112"/>
    </row>
    <row r="25" spans="1:26" s="111" customFormat="1" ht="15.75" customHeight="1">
      <c r="A25" s="206"/>
      <c r="B25" s="131" t="s">
        <v>29</v>
      </c>
      <c r="C25" s="112"/>
      <c r="D25" s="112">
        <v>160</v>
      </c>
      <c r="E25" s="110">
        <v>3.7800000000000007</v>
      </c>
      <c r="F25" s="146">
        <f t="shared" si="0"/>
        <v>154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s="115" customFormat="1" ht="15.75" customHeight="1">
      <c r="A26" s="206"/>
      <c r="B26" s="131" t="s">
        <v>34</v>
      </c>
      <c r="C26" s="112"/>
      <c r="D26" s="112">
        <v>250</v>
      </c>
      <c r="E26" s="110">
        <v>1.833</v>
      </c>
      <c r="F26" s="146">
        <f t="shared" si="0"/>
        <v>245.4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6" ht="15.75" customHeight="1">
      <c r="A27" s="207"/>
      <c r="B27" s="131" t="s">
        <v>27</v>
      </c>
      <c r="C27" s="107"/>
      <c r="D27" s="112">
        <v>400</v>
      </c>
      <c r="E27" s="110">
        <v>4.08</v>
      </c>
      <c r="F27" s="146">
        <f t="shared" si="0"/>
        <v>383.7</v>
      </c>
    </row>
    <row r="28" spans="1:6" ht="15.75" customHeight="1">
      <c r="A28" s="125" t="s">
        <v>160</v>
      </c>
      <c r="B28" s="138" t="s">
        <v>161</v>
      </c>
      <c r="C28" s="129" t="s">
        <v>108</v>
      </c>
      <c r="D28" s="112"/>
      <c r="E28" s="110"/>
      <c r="F28" s="112"/>
    </row>
    <row r="29" spans="1:6" ht="15.75" customHeight="1">
      <c r="A29" s="208"/>
      <c r="B29" s="131" t="s">
        <v>34</v>
      </c>
      <c r="C29" s="112"/>
      <c r="D29" s="112">
        <v>400</v>
      </c>
      <c r="E29" s="110">
        <v>2.7840000000000007</v>
      </c>
      <c r="F29" s="146">
        <f t="shared" si="0"/>
        <v>388.9</v>
      </c>
    </row>
    <row r="30" spans="1:6" ht="15.75" customHeight="1">
      <c r="A30" s="206"/>
      <c r="B30" s="131" t="s">
        <v>27</v>
      </c>
      <c r="C30" s="107"/>
      <c r="D30" s="112">
        <v>250</v>
      </c>
      <c r="E30" s="110">
        <v>6.4584</v>
      </c>
      <c r="F30" s="146">
        <f t="shared" si="0"/>
        <v>233.9</v>
      </c>
    </row>
    <row r="31" spans="1:6" ht="15.75" customHeight="1">
      <c r="A31" s="123"/>
      <c r="B31" s="138" t="s">
        <v>162</v>
      </c>
      <c r="C31" s="126" t="s">
        <v>109</v>
      </c>
      <c r="D31" s="112"/>
      <c r="E31" s="110"/>
      <c r="F31" s="112"/>
    </row>
    <row r="32" spans="1:6" ht="15.75" customHeight="1">
      <c r="A32" s="134"/>
      <c r="B32" s="131" t="s">
        <v>34</v>
      </c>
      <c r="C32" s="107"/>
      <c r="D32" s="112">
        <v>160</v>
      </c>
      <c r="E32" s="110">
        <v>15.341625</v>
      </c>
      <c r="F32" s="146">
        <f t="shared" si="0"/>
        <v>135.5</v>
      </c>
    </row>
    <row r="33" spans="1:6" ht="15.75" customHeight="1">
      <c r="A33" s="125" t="s">
        <v>163</v>
      </c>
      <c r="B33" s="137" t="s">
        <v>164</v>
      </c>
      <c r="C33" s="126" t="s">
        <v>110</v>
      </c>
      <c r="D33" s="107"/>
      <c r="E33" s="110"/>
      <c r="F33" s="112"/>
    </row>
    <row r="34" spans="1:6" ht="15.75" customHeight="1">
      <c r="A34" s="122"/>
      <c r="B34" s="131" t="s">
        <v>29</v>
      </c>
      <c r="C34" s="107"/>
      <c r="D34" s="107">
        <v>160</v>
      </c>
      <c r="E34" s="110">
        <v>2.7729999999999997</v>
      </c>
      <c r="F34" s="146">
        <f t="shared" si="0"/>
        <v>155.6</v>
      </c>
    </row>
    <row r="35" spans="1:6" ht="15.75" customHeight="1">
      <c r="A35" s="123"/>
      <c r="B35" s="136" t="s">
        <v>165</v>
      </c>
      <c r="C35" s="126" t="s">
        <v>110</v>
      </c>
      <c r="D35" s="107"/>
      <c r="E35" s="110"/>
      <c r="F35" s="112"/>
    </row>
    <row r="36" spans="1:6" ht="15.75" customHeight="1">
      <c r="A36" s="206"/>
      <c r="B36" s="135" t="s">
        <v>29</v>
      </c>
      <c r="C36" s="107"/>
      <c r="D36" s="107">
        <v>100</v>
      </c>
      <c r="E36" s="110">
        <v>7.3682</v>
      </c>
      <c r="F36" s="146">
        <f t="shared" si="0"/>
        <v>92.6</v>
      </c>
    </row>
    <row r="37" spans="1:6" ht="15.75" customHeight="1">
      <c r="A37" s="207"/>
      <c r="B37" s="131" t="s">
        <v>34</v>
      </c>
      <c r="C37" s="107"/>
      <c r="D37" s="107">
        <v>160</v>
      </c>
      <c r="E37" s="110">
        <v>11.9740625</v>
      </c>
      <c r="F37" s="146">
        <f t="shared" si="0"/>
        <v>140.8</v>
      </c>
    </row>
    <row r="38" spans="1:6" ht="15.75" customHeight="1">
      <c r="A38" s="140" t="s">
        <v>160</v>
      </c>
      <c r="B38" s="137" t="s">
        <v>166</v>
      </c>
      <c r="C38" s="126" t="s">
        <v>111</v>
      </c>
      <c r="D38" s="107"/>
      <c r="E38" s="110"/>
      <c r="F38" s="112"/>
    </row>
    <row r="39" spans="1:6" ht="15.75" customHeight="1">
      <c r="A39" s="121"/>
      <c r="B39" s="109" t="s">
        <v>29</v>
      </c>
      <c r="C39" s="107"/>
      <c r="D39" s="112">
        <v>160</v>
      </c>
      <c r="E39" s="110">
        <v>10.8490625</v>
      </c>
      <c r="F39" s="146">
        <f t="shared" si="0"/>
        <v>142.6</v>
      </c>
    </row>
    <row r="40" spans="1:6" ht="15.75" customHeight="1">
      <c r="A40" s="142" t="s">
        <v>167</v>
      </c>
      <c r="B40" s="137" t="s">
        <v>168</v>
      </c>
      <c r="C40" s="126" t="s">
        <v>112</v>
      </c>
      <c r="D40" s="112"/>
      <c r="E40" s="110"/>
      <c r="F40" s="112"/>
    </row>
    <row r="41" spans="1:6" ht="15.75" customHeight="1">
      <c r="A41" s="208"/>
      <c r="B41" s="141" t="s">
        <v>29</v>
      </c>
      <c r="C41" s="107"/>
      <c r="D41" s="112">
        <v>160</v>
      </c>
      <c r="E41" s="110">
        <v>13.2525</v>
      </c>
      <c r="F41" s="146">
        <f t="shared" si="0"/>
        <v>138.8</v>
      </c>
    </row>
    <row r="42" spans="1:6" ht="15.75" customHeight="1">
      <c r="A42" s="206"/>
      <c r="B42" s="131" t="s">
        <v>27</v>
      </c>
      <c r="C42" s="107"/>
      <c r="D42" s="112">
        <v>100</v>
      </c>
      <c r="E42" s="110">
        <v>22.340300000000006</v>
      </c>
      <c r="F42" s="146">
        <f t="shared" si="0"/>
        <v>77.7</v>
      </c>
    </row>
    <row r="43" spans="1:6" ht="15.75" customHeight="1">
      <c r="A43" s="123"/>
      <c r="B43" s="138" t="s">
        <v>169</v>
      </c>
      <c r="C43" s="129" t="s">
        <v>113</v>
      </c>
      <c r="D43" s="112"/>
      <c r="E43" s="110"/>
      <c r="F43" s="112"/>
    </row>
    <row r="44" spans="1:6" ht="15.75" customHeight="1">
      <c r="A44" s="123"/>
      <c r="B44" s="131" t="s">
        <v>29</v>
      </c>
      <c r="C44" s="112"/>
      <c r="D44" s="112">
        <v>100</v>
      </c>
      <c r="E44" s="110">
        <v>3.262</v>
      </c>
      <c r="F44" s="146">
        <f t="shared" si="0"/>
        <v>96.7</v>
      </c>
    </row>
    <row r="45" spans="1:6" ht="15.75" customHeight="1">
      <c r="A45" s="123"/>
      <c r="B45" s="138" t="s">
        <v>172</v>
      </c>
      <c r="C45" s="126" t="s">
        <v>112</v>
      </c>
      <c r="D45" s="112"/>
      <c r="E45" s="110"/>
      <c r="F45" s="112"/>
    </row>
    <row r="46" spans="1:6" ht="15.75" customHeight="1">
      <c r="A46" s="123"/>
      <c r="B46" s="131" t="s">
        <v>34</v>
      </c>
      <c r="C46" s="107"/>
      <c r="D46" s="112">
        <v>250</v>
      </c>
      <c r="E46" s="110">
        <v>8.21152</v>
      </c>
      <c r="F46" s="146">
        <f t="shared" si="0"/>
        <v>229.5</v>
      </c>
    </row>
    <row r="47" spans="1:6" ht="15.75" customHeight="1">
      <c r="A47" s="123"/>
      <c r="B47" s="131" t="s">
        <v>27</v>
      </c>
      <c r="C47" s="107"/>
      <c r="D47" s="112">
        <v>160</v>
      </c>
      <c r="E47" s="110">
        <v>14.85075</v>
      </c>
      <c r="F47" s="146">
        <f t="shared" si="0"/>
        <v>136.2</v>
      </c>
    </row>
    <row r="48" spans="1:6" ht="15.75" customHeight="1">
      <c r="A48" s="123"/>
      <c r="B48" s="131" t="s">
        <v>36</v>
      </c>
      <c r="C48" s="107"/>
      <c r="D48" s="112">
        <v>100</v>
      </c>
      <c r="E48" s="110">
        <v>24.5867</v>
      </c>
      <c r="F48" s="146">
        <f t="shared" si="0"/>
        <v>75.4</v>
      </c>
    </row>
    <row r="49" spans="1:6" ht="15.75" customHeight="1">
      <c r="A49" s="134"/>
      <c r="B49" s="131" t="s">
        <v>35</v>
      </c>
      <c r="C49" s="126" t="s">
        <v>142</v>
      </c>
      <c r="D49" s="112">
        <v>160</v>
      </c>
      <c r="E49" s="110">
        <v>9.940875000000002</v>
      </c>
      <c r="F49" s="146">
        <f t="shared" si="0"/>
        <v>144.1</v>
      </c>
    </row>
    <row r="50" spans="1:6" ht="15.75" customHeight="1">
      <c r="A50" s="139" t="s">
        <v>170</v>
      </c>
      <c r="B50" s="137" t="s">
        <v>171</v>
      </c>
      <c r="C50" s="126" t="s">
        <v>115</v>
      </c>
      <c r="D50" s="112"/>
      <c r="E50" s="110"/>
      <c r="F50" s="112"/>
    </row>
    <row r="51" spans="1:6" ht="15.75" customHeight="1">
      <c r="A51" s="211"/>
      <c r="B51" s="109" t="s">
        <v>38</v>
      </c>
      <c r="C51" s="107"/>
      <c r="D51" s="112">
        <v>100</v>
      </c>
      <c r="E51" s="110">
        <v>9.514700000000001</v>
      </c>
      <c r="F51" s="146">
        <f t="shared" si="0"/>
        <v>90.5</v>
      </c>
    </row>
    <row r="52" spans="1:6" ht="15.75" customHeight="1">
      <c r="A52" s="211"/>
      <c r="B52" s="109" t="s">
        <v>34</v>
      </c>
      <c r="C52" s="107"/>
      <c r="D52" s="112">
        <v>250</v>
      </c>
      <c r="E52" s="110">
        <v>9.70124</v>
      </c>
      <c r="F52" s="146">
        <f t="shared" si="0"/>
        <v>225.7</v>
      </c>
    </row>
    <row r="53" spans="1:6" ht="15.75" customHeight="1">
      <c r="A53" s="211"/>
      <c r="B53" s="109" t="s">
        <v>36</v>
      </c>
      <c r="C53" s="107"/>
      <c r="D53" s="112">
        <v>250</v>
      </c>
      <c r="E53" s="110">
        <v>13.01936</v>
      </c>
      <c r="F53" s="146">
        <f t="shared" si="0"/>
        <v>217.5</v>
      </c>
    </row>
    <row r="54" spans="1:6" ht="15.75" customHeight="1">
      <c r="A54" s="211"/>
      <c r="B54" s="116" t="s">
        <v>27</v>
      </c>
      <c r="C54" s="107"/>
      <c r="D54" s="112">
        <v>160</v>
      </c>
      <c r="E54" s="110">
        <v>12.725374999999998</v>
      </c>
      <c r="F54" s="146">
        <f t="shared" si="0"/>
        <v>139.6</v>
      </c>
    </row>
    <row r="55" spans="1:6" ht="15.75" customHeight="1">
      <c r="A55" s="211"/>
      <c r="B55" s="116" t="s">
        <v>35</v>
      </c>
      <c r="C55" s="107"/>
      <c r="D55" s="112">
        <v>250</v>
      </c>
      <c r="E55" s="110">
        <v>9.45648</v>
      </c>
      <c r="F55" s="146">
        <f t="shared" si="0"/>
        <v>226.4</v>
      </c>
    </row>
    <row r="56" spans="1:6" ht="15.75" customHeight="1">
      <c r="A56" s="211"/>
      <c r="B56" s="116" t="s">
        <v>31</v>
      </c>
      <c r="C56" s="126" t="s">
        <v>114</v>
      </c>
      <c r="D56" s="112">
        <v>100</v>
      </c>
      <c r="E56" s="110">
        <v>22.6984</v>
      </c>
      <c r="F56" s="146">
        <f t="shared" si="0"/>
        <v>77.3</v>
      </c>
    </row>
    <row r="57" spans="1:6" ht="15.75" customHeight="1">
      <c r="A57" s="142" t="s">
        <v>173</v>
      </c>
      <c r="B57" s="143" t="s">
        <v>174</v>
      </c>
      <c r="C57" s="126"/>
      <c r="D57" s="112"/>
      <c r="E57" s="110"/>
      <c r="F57" s="112"/>
    </row>
    <row r="58" spans="1:6" ht="15.75" customHeight="1">
      <c r="A58" s="208"/>
      <c r="B58" s="131" t="s">
        <v>27</v>
      </c>
      <c r="C58" s="126" t="s">
        <v>143</v>
      </c>
      <c r="D58" s="112">
        <v>160</v>
      </c>
      <c r="E58" s="110">
        <v>16.433875</v>
      </c>
      <c r="F58" s="146">
        <f t="shared" si="0"/>
        <v>133.7</v>
      </c>
    </row>
    <row r="59" spans="1:6" ht="15.75" customHeight="1">
      <c r="A59" s="206"/>
      <c r="B59" s="131" t="s">
        <v>34</v>
      </c>
      <c r="C59" s="129" t="s">
        <v>144</v>
      </c>
      <c r="D59" s="112">
        <v>100</v>
      </c>
      <c r="E59" s="110">
        <v>8.208</v>
      </c>
      <c r="F59" s="146">
        <f t="shared" si="0"/>
        <v>91.8</v>
      </c>
    </row>
    <row r="60" spans="1:6" ht="15.75" customHeight="1">
      <c r="A60" s="206"/>
      <c r="B60" s="131" t="s">
        <v>29</v>
      </c>
      <c r="C60" s="129" t="s">
        <v>116</v>
      </c>
      <c r="D60" s="112">
        <v>100</v>
      </c>
      <c r="E60" s="110">
        <v>8.785999999999998</v>
      </c>
      <c r="F60" s="146">
        <f t="shared" si="0"/>
        <v>91.2</v>
      </c>
    </row>
    <row r="61" spans="1:6" ht="15.75" customHeight="1">
      <c r="A61" s="206"/>
      <c r="B61" s="131" t="s">
        <v>35</v>
      </c>
      <c r="C61" s="129"/>
      <c r="D61" s="112">
        <v>100</v>
      </c>
      <c r="E61" s="110">
        <v>9.982000000000003</v>
      </c>
      <c r="F61" s="147">
        <f t="shared" si="0"/>
        <v>90</v>
      </c>
    </row>
    <row r="62" spans="1:6" ht="15.75" customHeight="1">
      <c r="A62" s="123"/>
      <c r="B62" s="138" t="s">
        <v>175</v>
      </c>
      <c r="C62" s="126" t="s">
        <v>116</v>
      </c>
      <c r="D62" s="112"/>
      <c r="E62" s="110"/>
      <c r="F62" s="112"/>
    </row>
    <row r="63" spans="1:6" ht="15.75" customHeight="1">
      <c r="A63" s="124"/>
      <c r="B63" s="131" t="s">
        <v>29</v>
      </c>
      <c r="C63" s="107"/>
      <c r="D63" s="112">
        <v>100</v>
      </c>
      <c r="E63" s="110">
        <v>10.116200000000001</v>
      </c>
      <c r="F63" s="146">
        <f t="shared" si="0"/>
        <v>89.9</v>
      </c>
    </row>
    <row r="64" spans="1:6" ht="15.75" customHeight="1">
      <c r="A64" s="124"/>
      <c r="B64" s="138" t="s">
        <v>176</v>
      </c>
      <c r="C64" s="126" t="s">
        <v>116</v>
      </c>
      <c r="D64" s="112"/>
      <c r="E64" s="110"/>
      <c r="F64" s="112"/>
    </row>
    <row r="65" spans="1:6" ht="15.75" customHeight="1">
      <c r="A65" s="209"/>
      <c r="B65" s="131" t="s">
        <v>27</v>
      </c>
      <c r="C65" s="107"/>
      <c r="D65" s="112">
        <v>100</v>
      </c>
      <c r="E65" s="110">
        <v>17.7656</v>
      </c>
      <c r="F65" s="146">
        <f t="shared" si="0"/>
        <v>82.2</v>
      </c>
    </row>
    <row r="66" spans="1:6" ht="15.75" customHeight="1">
      <c r="A66" s="209"/>
      <c r="B66" s="131" t="s">
        <v>34</v>
      </c>
      <c r="C66" s="107"/>
      <c r="D66" s="112">
        <v>160</v>
      </c>
      <c r="E66" s="110">
        <v>11.3184375</v>
      </c>
      <c r="F66" s="146">
        <f t="shared" si="0"/>
        <v>141.9</v>
      </c>
    </row>
    <row r="67" spans="1:6" ht="15.75" customHeight="1">
      <c r="A67" s="209"/>
      <c r="B67" s="131" t="s">
        <v>29</v>
      </c>
      <c r="C67" s="107"/>
      <c r="D67" s="112">
        <v>100</v>
      </c>
      <c r="E67" s="110">
        <v>24.750300000000006</v>
      </c>
      <c r="F67" s="146">
        <f t="shared" si="0"/>
        <v>75.2</v>
      </c>
    </row>
    <row r="68" spans="1:6" ht="15.75" customHeight="1">
      <c r="A68" s="124"/>
      <c r="B68" s="138" t="s">
        <v>177</v>
      </c>
      <c r="C68" s="126" t="s">
        <v>117</v>
      </c>
      <c r="D68" s="112"/>
      <c r="E68" s="110"/>
      <c r="F68" s="112"/>
    </row>
    <row r="69" spans="1:6" ht="15.75" customHeight="1">
      <c r="A69" s="134"/>
      <c r="B69" s="131" t="s">
        <v>27</v>
      </c>
      <c r="C69" s="107"/>
      <c r="D69" s="112">
        <v>100</v>
      </c>
      <c r="E69" s="110">
        <v>26.9409</v>
      </c>
      <c r="F69" s="146">
        <f t="shared" si="0"/>
        <v>73.1</v>
      </c>
    </row>
    <row r="70" spans="1:6" ht="15.75" customHeight="1">
      <c r="A70" s="125" t="s">
        <v>178</v>
      </c>
      <c r="B70" s="138" t="s">
        <v>179</v>
      </c>
      <c r="C70" s="126" t="s">
        <v>118</v>
      </c>
      <c r="D70" s="112"/>
      <c r="E70" s="110"/>
      <c r="F70" s="112"/>
    </row>
    <row r="71" spans="1:6" ht="15.75" customHeight="1">
      <c r="A71" s="122"/>
      <c r="B71" s="131" t="s">
        <v>29</v>
      </c>
      <c r="C71" s="107"/>
      <c r="D71" s="112">
        <v>100</v>
      </c>
      <c r="E71" s="110">
        <v>25.8535</v>
      </c>
      <c r="F71" s="146">
        <f t="shared" si="0"/>
        <v>74.1</v>
      </c>
    </row>
    <row r="72" spans="1:6" ht="15.75" customHeight="1">
      <c r="A72" s="123"/>
      <c r="B72" s="138" t="s">
        <v>180</v>
      </c>
      <c r="C72" s="129" t="s">
        <v>146</v>
      </c>
      <c r="D72" s="112"/>
      <c r="E72" s="110"/>
      <c r="F72" s="112"/>
    </row>
    <row r="73" spans="1:26" s="111" customFormat="1" ht="15.75" customHeight="1">
      <c r="A73" s="206"/>
      <c r="B73" s="131" t="s">
        <v>29</v>
      </c>
      <c r="C73" s="112"/>
      <c r="D73" s="112">
        <v>100</v>
      </c>
      <c r="E73" s="110">
        <v>9.672</v>
      </c>
      <c r="F73" s="146">
        <f t="shared" si="0"/>
        <v>90.3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6" s="104" customFormat="1" ht="15.75" customHeight="1">
      <c r="A74" s="206"/>
      <c r="B74" s="131" t="s">
        <v>34</v>
      </c>
      <c r="C74" s="112"/>
      <c r="D74" s="112">
        <v>250</v>
      </c>
      <c r="E74" s="110">
        <v>3.6156</v>
      </c>
      <c r="F74" s="147">
        <f>ROUND((100-E74)/100*D74,1)</f>
        <v>241</v>
      </c>
    </row>
    <row r="75" spans="1:26" s="111" customFormat="1" ht="15.75" customHeight="1">
      <c r="A75" s="206"/>
      <c r="B75" s="131" t="s">
        <v>27</v>
      </c>
      <c r="C75" s="107"/>
      <c r="D75" s="112">
        <v>160</v>
      </c>
      <c r="E75" s="110">
        <v>17.070375</v>
      </c>
      <c r="F75" s="146">
        <f>ROUND((100-E75)/100*D75,1)</f>
        <v>132.7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6" ht="15.75" customHeight="1">
      <c r="A76" s="206"/>
      <c r="B76" s="131" t="s">
        <v>36</v>
      </c>
      <c r="C76" s="129" t="s">
        <v>147</v>
      </c>
      <c r="D76" s="112">
        <v>60</v>
      </c>
      <c r="E76" s="110">
        <v>18.054999999999996</v>
      </c>
      <c r="F76" s="146">
        <f>ROUND((100-E76)/100*D76,1)</f>
        <v>49.2</v>
      </c>
    </row>
    <row r="77" spans="1:6" ht="15.75" customHeight="1">
      <c r="A77" s="206"/>
      <c r="B77" s="131" t="s">
        <v>37</v>
      </c>
      <c r="C77" s="129" t="s">
        <v>148</v>
      </c>
      <c r="D77" s="112">
        <v>100</v>
      </c>
      <c r="E77" s="110">
        <v>3.0551</v>
      </c>
      <c r="F77" s="146">
        <f>ROUND((100-E77)/100*D77,1)</f>
        <v>96.9</v>
      </c>
    </row>
    <row r="78" spans="1:6" ht="15.75" customHeight="1">
      <c r="A78" s="207"/>
      <c r="B78" s="131" t="s">
        <v>38</v>
      </c>
      <c r="C78" s="112"/>
      <c r="D78" s="112">
        <v>160</v>
      </c>
      <c r="E78" s="110">
        <v>3.934125</v>
      </c>
      <c r="F78" s="146">
        <f>ROUND((100-E78)/100*D78,1)</f>
        <v>153.7</v>
      </c>
    </row>
    <row r="79" spans="1:6" ht="15.75" customHeight="1">
      <c r="A79" s="125" t="s">
        <v>181</v>
      </c>
      <c r="B79" s="138" t="s">
        <v>182</v>
      </c>
      <c r="C79" s="107"/>
      <c r="D79" s="112"/>
      <c r="E79" s="110"/>
      <c r="F79" s="112"/>
    </row>
    <row r="80" spans="1:6" ht="15.75" customHeight="1">
      <c r="A80" s="122"/>
      <c r="B80" s="131" t="s">
        <v>29</v>
      </c>
      <c r="C80" s="126" t="s">
        <v>119</v>
      </c>
      <c r="D80" s="112">
        <v>160</v>
      </c>
      <c r="E80" s="110">
        <v>8.5698125</v>
      </c>
      <c r="F80" s="146">
        <f>ROUND((100-E80)/100*D80,1)</f>
        <v>146.3</v>
      </c>
    </row>
    <row r="81" spans="1:6" ht="15.75" customHeight="1">
      <c r="A81" s="123"/>
      <c r="B81" s="138" t="s">
        <v>183</v>
      </c>
      <c r="C81" s="126" t="s">
        <v>120</v>
      </c>
      <c r="D81" s="112"/>
      <c r="E81" s="110"/>
      <c r="F81" s="112"/>
    </row>
    <row r="82" spans="1:6" ht="15.75" customHeight="1">
      <c r="A82" s="206"/>
      <c r="B82" s="131" t="s">
        <v>29</v>
      </c>
      <c r="C82" s="107"/>
      <c r="D82" s="112">
        <v>400</v>
      </c>
      <c r="E82" s="110">
        <v>3.6157750000000006</v>
      </c>
      <c r="F82" s="146">
        <f>ROUND((100-E82)/100*D82,1)</f>
        <v>385.5</v>
      </c>
    </row>
    <row r="83" spans="1:6" ht="15.75" customHeight="1">
      <c r="A83" s="206"/>
      <c r="B83" s="131" t="s">
        <v>34</v>
      </c>
      <c r="C83" s="112"/>
      <c r="D83" s="112">
        <v>100</v>
      </c>
      <c r="E83" s="110">
        <v>5.9136</v>
      </c>
      <c r="F83" s="146">
        <f>ROUND((100-E83)/100*D83,1)</f>
        <v>94.1</v>
      </c>
    </row>
    <row r="84" spans="1:6" ht="15.75" customHeight="1">
      <c r="A84" s="206"/>
      <c r="B84" s="131" t="s">
        <v>35</v>
      </c>
      <c r="C84" s="112"/>
      <c r="D84" s="112">
        <v>250</v>
      </c>
      <c r="E84" s="110">
        <v>1.8124000000000005</v>
      </c>
      <c r="F84" s="146">
        <f>ROUND((100-E84)/100*D84,1)</f>
        <v>245.5</v>
      </c>
    </row>
    <row r="85" spans="1:6" ht="15.75" customHeight="1">
      <c r="A85" s="206"/>
      <c r="B85" s="131" t="s">
        <v>37</v>
      </c>
      <c r="C85" s="107"/>
      <c r="D85" s="112">
        <v>63</v>
      </c>
      <c r="E85" s="110">
        <v>19.373492063492062</v>
      </c>
      <c r="F85" s="146">
        <f>ROUND((100-E85)/100*D85,1)</f>
        <v>50.8</v>
      </c>
    </row>
    <row r="86" spans="1:6" ht="15.75" customHeight="1">
      <c r="A86" s="206"/>
      <c r="B86" s="131" t="s">
        <v>27</v>
      </c>
      <c r="C86" s="107"/>
      <c r="D86" s="112">
        <v>160</v>
      </c>
      <c r="E86" s="110">
        <v>7.700375000000001</v>
      </c>
      <c r="F86" s="146">
        <f>ROUND((100-E86)/100*D86,1)</f>
        <v>147.7</v>
      </c>
    </row>
    <row r="87" spans="1:6" ht="15.75" customHeight="1">
      <c r="A87" s="123"/>
      <c r="B87" s="138" t="s">
        <v>184</v>
      </c>
      <c r="C87" s="126" t="s">
        <v>121</v>
      </c>
      <c r="D87" s="112"/>
      <c r="E87" s="110"/>
      <c r="F87" s="112"/>
    </row>
    <row r="88" spans="1:6" ht="15.75" customHeight="1">
      <c r="A88" s="206"/>
      <c r="B88" s="131" t="s">
        <v>29</v>
      </c>
      <c r="C88" s="107"/>
      <c r="D88" s="112">
        <v>100</v>
      </c>
      <c r="E88" s="110">
        <v>8.675400000000002</v>
      </c>
      <c r="F88" s="146">
        <f>ROUND((100-E88)/100*D88,1)</f>
        <v>91.3</v>
      </c>
    </row>
    <row r="89" spans="1:6" ht="15.75" customHeight="1">
      <c r="A89" s="206"/>
      <c r="B89" s="131" t="s">
        <v>34</v>
      </c>
      <c r="C89" s="112"/>
      <c r="D89" s="112">
        <v>250</v>
      </c>
      <c r="E89" s="110">
        <v>2.4648</v>
      </c>
      <c r="F89" s="146">
        <f>ROUND((100-E89)/100*D89,1)</f>
        <v>243.8</v>
      </c>
    </row>
    <row r="90" spans="1:6" ht="15.75" customHeight="1">
      <c r="A90" s="206"/>
      <c r="B90" s="131" t="s">
        <v>27</v>
      </c>
      <c r="C90" s="112"/>
      <c r="D90" s="112">
        <v>160</v>
      </c>
      <c r="E90" s="110">
        <v>2.01825</v>
      </c>
      <c r="F90" s="146">
        <f>ROUND((100-E90)/100*D90,1)</f>
        <v>156.8</v>
      </c>
    </row>
    <row r="91" spans="1:6" ht="15.75" customHeight="1">
      <c r="A91" s="207"/>
      <c r="B91" s="131" t="s">
        <v>36</v>
      </c>
      <c r="C91" s="112"/>
      <c r="D91" s="112">
        <v>160</v>
      </c>
      <c r="E91" s="110">
        <v>2.6388750000000005</v>
      </c>
      <c r="F91" s="146">
        <f>ROUND((100-E91)/100*D91,1)</f>
        <v>155.8</v>
      </c>
    </row>
    <row r="92" spans="1:6" ht="15.75" customHeight="1">
      <c r="A92" s="125" t="s">
        <v>185</v>
      </c>
      <c r="B92" s="138" t="s">
        <v>186</v>
      </c>
      <c r="C92" s="112"/>
      <c r="D92" s="112"/>
      <c r="E92" s="110"/>
      <c r="F92" s="112"/>
    </row>
    <row r="93" spans="1:6" ht="15.75" customHeight="1">
      <c r="A93" s="122"/>
      <c r="B93" s="131" t="s">
        <v>29</v>
      </c>
      <c r="C93" s="129" t="s">
        <v>145</v>
      </c>
      <c r="D93" s="112">
        <v>100</v>
      </c>
      <c r="E93" s="110">
        <v>3.9443999999999995</v>
      </c>
      <c r="F93" s="146">
        <f>ROUND((100-E93)/100*D93,1)</f>
        <v>96.1</v>
      </c>
    </row>
    <row r="94" spans="1:6" ht="15.75" customHeight="1">
      <c r="A94" s="123"/>
      <c r="B94" s="138" t="s">
        <v>187</v>
      </c>
      <c r="C94" s="129" t="s">
        <v>124</v>
      </c>
      <c r="D94" s="112"/>
      <c r="E94" s="110"/>
      <c r="F94" s="112"/>
    </row>
    <row r="95" spans="1:6" ht="15.75" customHeight="1">
      <c r="A95" s="206"/>
      <c r="B95" s="131" t="s">
        <v>36</v>
      </c>
      <c r="C95" s="112"/>
      <c r="D95" s="112">
        <v>160</v>
      </c>
      <c r="E95" s="110">
        <v>1.9153124999999995</v>
      </c>
      <c r="F95" s="146">
        <f>ROUND((100-E95)/100*D95,1)</f>
        <v>156.9</v>
      </c>
    </row>
    <row r="96" spans="1:6" ht="15.75" customHeight="1">
      <c r="A96" s="206"/>
      <c r="B96" s="131" t="s">
        <v>34</v>
      </c>
      <c r="C96" s="112"/>
      <c r="D96" s="112">
        <v>160</v>
      </c>
      <c r="E96" s="110">
        <v>13.056937499999998</v>
      </c>
      <c r="F96" s="146">
        <f>ROUND((100-E96)/100*D96,1)</f>
        <v>139.1</v>
      </c>
    </row>
    <row r="97" spans="1:6" ht="15.75" customHeight="1">
      <c r="A97" s="206"/>
      <c r="B97" s="131" t="s">
        <v>29</v>
      </c>
      <c r="C97" s="112"/>
      <c r="D97" s="112">
        <v>160</v>
      </c>
      <c r="E97" s="110">
        <v>13.919562500000003</v>
      </c>
      <c r="F97" s="146">
        <f>ROUND((100-E97)/100*D97,1)</f>
        <v>137.7</v>
      </c>
    </row>
    <row r="98" spans="1:6" ht="15.75" customHeight="1">
      <c r="A98" s="123"/>
      <c r="B98" s="138" t="s">
        <v>188</v>
      </c>
      <c r="C98" s="107"/>
      <c r="D98" s="112"/>
      <c r="E98" s="110"/>
      <c r="F98" s="112"/>
    </row>
    <row r="99" spans="1:6" ht="15.75" customHeight="1">
      <c r="A99" s="134"/>
      <c r="B99" s="131" t="s">
        <v>29</v>
      </c>
      <c r="C99" s="126" t="s">
        <v>125</v>
      </c>
      <c r="D99" s="112">
        <v>160</v>
      </c>
      <c r="E99" s="110">
        <v>10.476125</v>
      </c>
      <c r="F99" s="146">
        <f>ROUND((100-E99)/100*D99,1)</f>
        <v>143.2</v>
      </c>
    </row>
    <row r="100" spans="1:6" ht="15.75" customHeight="1">
      <c r="A100" s="125" t="s">
        <v>189</v>
      </c>
      <c r="B100" s="138" t="s">
        <v>190</v>
      </c>
      <c r="C100" s="126"/>
      <c r="D100" s="112"/>
      <c r="E100" s="110"/>
      <c r="F100" s="112"/>
    </row>
    <row r="101" spans="1:6" ht="15.75" customHeight="1">
      <c r="A101" s="122"/>
      <c r="B101" s="131" t="s">
        <v>29</v>
      </c>
      <c r="C101" s="129" t="s">
        <v>122</v>
      </c>
      <c r="D101" s="112">
        <v>100</v>
      </c>
      <c r="E101" s="110">
        <v>11.091600000000001</v>
      </c>
      <c r="F101" s="146">
        <f>ROUND((100-E101)/100*D101,1)</f>
        <v>88.9</v>
      </c>
    </row>
    <row r="102" spans="1:6" ht="15.75" customHeight="1">
      <c r="A102" s="123"/>
      <c r="B102" s="138" t="s">
        <v>191</v>
      </c>
      <c r="C102" s="129"/>
      <c r="D102" s="112"/>
      <c r="E102" s="110"/>
      <c r="F102" s="112"/>
    </row>
    <row r="103" spans="1:6" ht="15.75" customHeight="1">
      <c r="A103" s="123"/>
      <c r="B103" s="131" t="s">
        <v>29</v>
      </c>
      <c r="C103" s="129" t="s">
        <v>123</v>
      </c>
      <c r="D103" s="112">
        <v>160</v>
      </c>
      <c r="E103" s="110">
        <v>1.909375</v>
      </c>
      <c r="F103" s="146">
        <f>ROUND((100-E103)/100*D103,1)</f>
        <v>156.9</v>
      </c>
    </row>
    <row r="104" spans="1:6" ht="15.75" customHeight="1">
      <c r="A104" s="123"/>
      <c r="B104" s="138" t="s">
        <v>192</v>
      </c>
      <c r="C104" s="126" t="s">
        <v>123</v>
      </c>
      <c r="D104" s="112"/>
      <c r="E104" s="110"/>
      <c r="F104" s="112"/>
    </row>
    <row r="105" spans="1:6" ht="15.75" customHeight="1">
      <c r="A105" s="206"/>
      <c r="B105" s="131" t="s">
        <v>35</v>
      </c>
      <c r="C105" s="107"/>
      <c r="D105" s="112">
        <v>250</v>
      </c>
      <c r="E105" s="110">
        <v>3.4071199999999995</v>
      </c>
      <c r="F105" s="146">
        <f>ROUND((100-E105)/100*D105,1)</f>
        <v>241.5</v>
      </c>
    </row>
    <row r="106" spans="1:26" s="111" customFormat="1" ht="15.75" customHeight="1">
      <c r="A106" s="206"/>
      <c r="B106" s="131" t="s">
        <v>46</v>
      </c>
      <c r="C106" s="112"/>
      <c r="D106" s="112">
        <v>160</v>
      </c>
      <c r="E106" s="110">
        <v>2.6477500000000003</v>
      </c>
      <c r="F106" s="146">
        <f>ROUND((100-E106)/100*D106,1)</f>
        <v>155.8</v>
      </c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6" ht="15.75" customHeight="1">
      <c r="A107" s="206"/>
      <c r="B107" s="131" t="s">
        <v>34</v>
      </c>
      <c r="C107" s="112"/>
      <c r="D107" s="112">
        <v>100</v>
      </c>
      <c r="E107" s="110">
        <v>4.5458</v>
      </c>
      <c r="F107" s="146">
        <f>ROUND((100-E107)/100*D107,1)</f>
        <v>95.5</v>
      </c>
    </row>
    <row r="108" spans="1:6" ht="15.75" customHeight="1">
      <c r="A108" s="207"/>
      <c r="B108" s="131" t="s">
        <v>45</v>
      </c>
      <c r="C108" s="112"/>
      <c r="D108" s="112">
        <v>160</v>
      </c>
      <c r="E108" s="110">
        <v>2.07375</v>
      </c>
      <c r="F108" s="146">
        <f>ROUND((100-E108)/100*D108,1)</f>
        <v>156.7</v>
      </c>
    </row>
    <row r="109" spans="1:6" ht="15.75" customHeight="1">
      <c r="A109" s="125" t="s">
        <v>193</v>
      </c>
      <c r="B109" s="138" t="s">
        <v>194</v>
      </c>
      <c r="C109" s="126" t="s">
        <v>126</v>
      </c>
      <c r="D109" s="112"/>
      <c r="E109" s="110"/>
      <c r="F109" s="112"/>
    </row>
    <row r="110" spans="1:6" ht="15.75" customHeight="1">
      <c r="A110" s="208"/>
      <c r="B110" s="131" t="s">
        <v>34</v>
      </c>
      <c r="C110" s="107"/>
      <c r="D110" s="112">
        <v>160</v>
      </c>
      <c r="E110" s="110">
        <v>13.25325</v>
      </c>
      <c r="F110" s="146">
        <f>ROUND((100-E110)/100*D110,1)</f>
        <v>138.8</v>
      </c>
    </row>
    <row r="111" spans="1:6" ht="15.75" customHeight="1">
      <c r="A111" s="206"/>
      <c r="B111" s="131" t="s">
        <v>35</v>
      </c>
      <c r="C111" s="107"/>
      <c r="D111" s="112">
        <v>250</v>
      </c>
      <c r="E111" s="110">
        <v>8.7624</v>
      </c>
      <c r="F111" s="146">
        <f>ROUND((100-E111)/100*D111,1)</f>
        <v>228.1</v>
      </c>
    </row>
    <row r="112" spans="1:6" ht="15.75" customHeight="1">
      <c r="A112" s="206"/>
      <c r="B112" s="131" t="s">
        <v>29</v>
      </c>
      <c r="C112" s="107"/>
      <c r="D112" s="112">
        <v>160</v>
      </c>
      <c r="E112" s="110">
        <v>12.5090625</v>
      </c>
      <c r="F112" s="147">
        <f>ROUND((100-E112)/100*D112,1)</f>
        <v>140</v>
      </c>
    </row>
    <row r="113" spans="1:6" ht="15.75" customHeight="1">
      <c r="A113" s="206"/>
      <c r="B113" s="131" t="s">
        <v>36</v>
      </c>
      <c r="C113" s="107"/>
      <c r="D113" s="112">
        <v>100</v>
      </c>
      <c r="E113" s="110">
        <v>19.6385</v>
      </c>
      <c r="F113" s="146">
        <f>ROUND((100-E113)/100*D113,1)</f>
        <v>80.4</v>
      </c>
    </row>
    <row r="114" spans="1:6" ht="15.75" customHeight="1">
      <c r="A114" s="123"/>
      <c r="B114" s="138" t="s">
        <v>195</v>
      </c>
      <c r="C114" s="107"/>
      <c r="D114" s="112"/>
      <c r="E114" s="110"/>
      <c r="F114" s="112"/>
    </row>
    <row r="115" spans="1:6" ht="15.75" customHeight="1">
      <c r="A115" s="206"/>
      <c r="B115" s="131" t="s">
        <v>34</v>
      </c>
      <c r="C115" s="126" t="s">
        <v>149</v>
      </c>
      <c r="D115" s="112">
        <v>100</v>
      </c>
      <c r="E115" s="110">
        <v>32.72430000000001</v>
      </c>
      <c r="F115" s="146">
        <f aca="true" t="shared" si="1" ref="F115:F120">ROUND((100-E115)/100*D115,1)</f>
        <v>67.3</v>
      </c>
    </row>
    <row r="116" spans="1:6" ht="15.75" customHeight="1">
      <c r="A116" s="206"/>
      <c r="B116" s="131" t="s">
        <v>27</v>
      </c>
      <c r="C116" s="112"/>
      <c r="D116" s="112">
        <v>250</v>
      </c>
      <c r="E116" s="110">
        <v>3.8691199999999997</v>
      </c>
      <c r="F116" s="146">
        <f t="shared" si="1"/>
        <v>240.3</v>
      </c>
    </row>
    <row r="117" spans="1:6" ht="15.75" customHeight="1">
      <c r="A117" s="206"/>
      <c r="B117" s="131" t="s">
        <v>29</v>
      </c>
      <c r="C117" s="107"/>
      <c r="D117" s="112">
        <v>160</v>
      </c>
      <c r="E117" s="110">
        <v>6.9701875</v>
      </c>
      <c r="F117" s="146">
        <f t="shared" si="1"/>
        <v>148.8</v>
      </c>
    </row>
    <row r="118" spans="1:6" ht="15.75" customHeight="1">
      <c r="A118" s="206"/>
      <c r="B118" s="131" t="s">
        <v>38</v>
      </c>
      <c r="C118" s="126" t="s">
        <v>150</v>
      </c>
      <c r="D118" s="112">
        <v>100</v>
      </c>
      <c r="E118" s="110">
        <v>19.6071</v>
      </c>
      <c r="F118" s="146">
        <f t="shared" si="1"/>
        <v>80.4</v>
      </c>
    </row>
    <row r="119" spans="1:6" ht="15.75" customHeight="1">
      <c r="A119" s="206"/>
      <c r="B119" s="131" t="s">
        <v>35</v>
      </c>
      <c r="C119" s="112"/>
      <c r="D119" s="112">
        <v>160</v>
      </c>
      <c r="E119" s="110">
        <v>3.42</v>
      </c>
      <c r="F119" s="146">
        <f t="shared" si="1"/>
        <v>154.5</v>
      </c>
    </row>
    <row r="120" spans="1:6" ht="15.75" customHeight="1">
      <c r="A120" s="206"/>
      <c r="B120" s="131" t="s">
        <v>39</v>
      </c>
      <c r="C120" s="129" t="s">
        <v>151</v>
      </c>
      <c r="D120" s="112">
        <v>160</v>
      </c>
      <c r="E120" s="110">
        <v>5.301</v>
      </c>
      <c r="F120" s="146">
        <f t="shared" si="1"/>
        <v>151.5</v>
      </c>
    </row>
    <row r="121" spans="1:6" ht="15.75" customHeight="1">
      <c r="A121" s="123"/>
      <c r="B121" s="138" t="s">
        <v>196</v>
      </c>
      <c r="C121" s="126" t="s">
        <v>126</v>
      </c>
      <c r="D121" s="112"/>
      <c r="E121" s="110"/>
      <c r="F121" s="112"/>
    </row>
    <row r="122" spans="1:6" ht="15.75" customHeight="1">
      <c r="A122" s="206"/>
      <c r="B122" s="131" t="s">
        <v>35</v>
      </c>
      <c r="C122" s="107"/>
      <c r="D122" s="112">
        <v>160</v>
      </c>
      <c r="E122" s="110">
        <v>13.60825</v>
      </c>
      <c r="F122" s="146">
        <f aca="true" t="shared" si="2" ref="F122:F129">ROUND((100-E122)/100*D122,1)</f>
        <v>138.2</v>
      </c>
    </row>
    <row r="123" spans="1:6" ht="15.75" customHeight="1">
      <c r="A123" s="206"/>
      <c r="B123" s="131" t="s">
        <v>36</v>
      </c>
      <c r="C123" s="117"/>
      <c r="D123" s="112">
        <v>160</v>
      </c>
      <c r="E123" s="110">
        <v>15.04625</v>
      </c>
      <c r="F123" s="146">
        <f t="shared" si="2"/>
        <v>135.9</v>
      </c>
    </row>
    <row r="124" spans="1:6" ht="15.75" customHeight="1">
      <c r="A124" s="206"/>
      <c r="B124" s="131" t="s">
        <v>37</v>
      </c>
      <c r="C124" s="107"/>
      <c r="D124" s="112">
        <v>160</v>
      </c>
      <c r="E124" s="110">
        <v>16.9693125</v>
      </c>
      <c r="F124" s="146">
        <f t="shared" si="2"/>
        <v>132.8</v>
      </c>
    </row>
    <row r="125" spans="1:6" ht="15.75" customHeight="1">
      <c r="A125" s="206"/>
      <c r="B125" s="131" t="s">
        <v>31</v>
      </c>
      <c r="C125" s="117"/>
      <c r="D125" s="112">
        <v>160</v>
      </c>
      <c r="E125" s="110">
        <v>13.3518125</v>
      </c>
      <c r="F125" s="146">
        <f t="shared" si="2"/>
        <v>138.6</v>
      </c>
    </row>
    <row r="126" spans="1:6" ht="15.75" customHeight="1">
      <c r="A126" s="206"/>
      <c r="B126" s="131" t="s">
        <v>29</v>
      </c>
      <c r="C126" s="107"/>
      <c r="D126" s="112">
        <v>160</v>
      </c>
      <c r="E126" s="110">
        <v>11.524875</v>
      </c>
      <c r="F126" s="146">
        <f t="shared" si="2"/>
        <v>141.6</v>
      </c>
    </row>
    <row r="127" spans="1:6" ht="15.75" customHeight="1">
      <c r="A127" s="206"/>
      <c r="B127" s="131" t="s">
        <v>27</v>
      </c>
      <c r="C127" s="117"/>
      <c r="D127" s="112">
        <v>250</v>
      </c>
      <c r="E127" s="110">
        <v>7.943679999999999</v>
      </c>
      <c r="F127" s="146">
        <f t="shared" si="2"/>
        <v>230.1</v>
      </c>
    </row>
    <row r="128" spans="1:6" ht="15.75" customHeight="1">
      <c r="A128" s="206"/>
      <c r="B128" s="141" t="s">
        <v>38</v>
      </c>
      <c r="C128" s="107"/>
      <c r="D128" s="112">
        <v>160</v>
      </c>
      <c r="E128" s="110">
        <v>8.3975</v>
      </c>
      <c r="F128" s="146">
        <f t="shared" si="2"/>
        <v>146.6</v>
      </c>
    </row>
    <row r="129" spans="1:6" ht="15.75" customHeight="1">
      <c r="A129" s="206"/>
      <c r="B129" s="131" t="s">
        <v>39</v>
      </c>
      <c r="C129" s="107"/>
      <c r="D129" s="112">
        <v>100</v>
      </c>
      <c r="E129" s="110">
        <v>10.9881</v>
      </c>
      <c r="F129" s="147">
        <f t="shared" si="2"/>
        <v>89</v>
      </c>
    </row>
    <row r="130" spans="1:6" ht="15.75" customHeight="1">
      <c r="A130" s="123"/>
      <c r="B130" s="138" t="s">
        <v>197</v>
      </c>
      <c r="C130" s="129" t="s">
        <v>126</v>
      </c>
      <c r="D130" s="112"/>
      <c r="E130" s="110"/>
      <c r="F130" s="112"/>
    </row>
    <row r="131" spans="1:6" ht="15.75" customHeight="1">
      <c r="A131" s="206"/>
      <c r="B131" s="131" t="s">
        <v>34</v>
      </c>
      <c r="C131" s="112"/>
      <c r="D131" s="112">
        <v>160</v>
      </c>
      <c r="E131" s="110">
        <v>3.20375</v>
      </c>
      <c r="F131" s="146">
        <f>ROUND((100-E131)/100*D131,1)</f>
        <v>154.9</v>
      </c>
    </row>
    <row r="132" spans="1:6" ht="15.75" customHeight="1">
      <c r="A132" s="206"/>
      <c r="B132" s="131" t="s">
        <v>29</v>
      </c>
      <c r="C132" s="112"/>
      <c r="D132" s="112">
        <v>250</v>
      </c>
      <c r="E132" s="110">
        <v>1.42272</v>
      </c>
      <c r="F132" s="146">
        <f>ROUND((100-E132)/100*D132,1)</f>
        <v>246.4</v>
      </c>
    </row>
    <row r="133" spans="1:6" ht="15.75" customHeight="1">
      <c r="A133" s="206"/>
      <c r="B133" s="131" t="s">
        <v>27</v>
      </c>
      <c r="C133" s="112"/>
      <c r="D133" s="112">
        <v>160</v>
      </c>
      <c r="E133" s="110">
        <v>1.55375</v>
      </c>
      <c r="F133" s="146">
        <f>ROUND((100-E133)/100*D133,1)</f>
        <v>157.5</v>
      </c>
    </row>
    <row r="134" spans="1:6" ht="15.75" customHeight="1">
      <c r="A134" s="207"/>
      <c r="B134" s="131" t="s">
        <v>35</v>
      </c>
      <c r="C134" s="107"/>
      <c r="D134" s="112">
        <v>160</v>
      </c>
      <c r="E134" s="110">
        <v>4.068</v>
      </c>
      <c r="F134" s="146">
        <f>ROUND((100-E134)/100*D134,1)</f>
        <v>153.5</v>
      </c>
    </row>
    <row r="135" spans="1:6" ht="15.75" customHeight="1">
      <c r="A135" s="125" t="s">
        <v>198</v>
      </c>
      <c r="B135" s="138" t="s">
        <v>199</v>
      </c>
      <c r="C135" s="129" t="s">
        <v>128</v>
      </c>
      <c r="D135" s="112"/>
      <c r="E135" s="110"/>
      <c r="F135" s="112"/>
    </row>
    <row r="136" spans="1:6" ht="15.75" customHeight="1">
      <c r="A136" s="208"/>
      <c r="B136" s="131" t="s">
        <v>29</v>
      </c>
      <c r="C136" s="112"/>
      <c r="D136" s="112">
        <v>100</v>
      </c>
      <c r="E136" s="110">
        <v>5.8</v>
      </c>
      <c r="F136" s="146">
        <f>ROUND((100-E136)/100*D136,1)</f>
        <v>94.2</v>
      </c>
    </row>
    <row r="137" spans="1:6" ht="15.75" customHeight="1">
      <c r="A137" s="206"/>
      <c r="B137" s="131" t="s">
        <v>27</v>
      </c>
      <c r="C137" s="107"/>
      <c r="D137" s="112">
        <v>160</v>
      </c>
      <c r="E137" s="110">
        <v>8.244375</v>
      </c>
      <c r="F137" s="146">
        <f>ROUND((100-E137)/100*D137,1)</f>
        <v>146.8</v>
      </c>
    </row>
    <row r="138" spans="1:6" ht="15.75" customHeight="1">
      <c r="A138" s="206"/>
      <c r="B138" s="131" t="s">
        <v>36</v>
      </c>
      <c r="C138" s="129" t="s">
        <v>127</v>
      </c>
      <c r="D138" s="112">
        <v>63</v>
      </c>
      <c r="E138" s="110">
        <v>6.019047619047619</v>
      </c>
      <c r="F138" s="146">
        <f>ROUND((100-E138)/100*D138,1)</f>
        <v>59.2</v>
      </c>
    </row>
    <row r="139" spans="1:6" ht="15.75" customHeight="1">
      <c r="A139" s="123"/>
      <c r="B139" s="138" t="s">
        <v>200</v>
      </c>
      <c r="C139" s="129" t="s">
        <v>128</v>
      </c>
      <c r="D139" s="112"/>
      <c r="E139" s="110"/>
      <c r="F139" s="112"/>
    </row>
    <row r="140" spans="1:6" ht="15.75" customHeight="1">
      <c r="A140" s="206"/>
      <c r="B140" s="131" t="s">
        <v>35</v>
      </c>
      <c r="C140" s="112"/>
      <c r="D140" s="112">
        <v>100</v>
      </c>
      <c r="E140" s="110">
        <v>4.463999999999999</v>
      </c>
      <c r="F140" s="146">
        <f>ROUND((100-E140)/100*D140,1)</f>
        <v>95.5</v>
      </c>
    </row>
    <row r="141" spans="1:6" ht="15.75" customHeight="1">
      <c r="A141" s="206"/>
      <c r="B141" s="131" t="s">
        <v>34</v>
      </c>
      <c r="C141" s="107"/>
      <c r="D141" s="112">
        <v>100</v>
      </c>
      <c r="E141" s="110">
        <v>21.7192</v>
      </c>
      <c r="F141" s="146">
        <f>ROUND((100-E141)/100*D141,1)</f>
        <v>78.3</v>
      </c>
    </row>
    <row r="142" spans="1:6" ht="15.75" customHeight="1">
      <c r="A142" s="206"/>
      <c r="B142" s="131" t="s">
        <v>36</v>
      </c>
      <c r="C142" s="107"/>
      <c r="D142" s="112">
        <v>250</v>
      </c>
      <c r="E142" s="110">
        <v>6.257160000000001</v>
      </c>
      <c r="F142" s="146">
        <f>ROUND((100-E142)/100*D142,1)</f>
        <v>234.4</v>
      </c>
    </row>
    <row r="143" spans="1:6" ht="15.75" customHeight="1">
      <c r="A143" s="123"/>
      <c r="B143" s="138" t="s">
        <v>201</v>
      </c>
      <c r="C143" s="126" t="s">
        <v>128</v>
      </c>
      <c r="D143" s="112"/>
      <c r="E143" s="110"/>
      <c r="F143" s="112"/>
    </row>
    <row r="144" spans="1:6" ht="15.75" customHeight="1">
      <c r="A144" s="206"/>
      <c r="B144" s="131" t="s">
        <v>31</v>
      </c>
      <c r="C144" s="107"/>
      <c r="D144" s="112">
        <v>160</v>
      </c>
      <c r="E144" s="110">
        <v>10.845</v>
      </c>
      <c r="F144" s="146">
        <f aca="true" t="shared" si="3" ref="F144:F152">ROUND((100-E144)/100*D144,1)</f>
        <v>142.6</v>
      </c>
    </row>
    <row r="145" spans="1:6" ht="15.75" customHeight="1">
      <c r="A145" s="206"/>
      <c r="B145" s="131" t="s">
        <v>39</v>
      </c>
      <c r="C145" s="107"/>
      <c r="D145" s="112">
        <v>160</v>
      </c>
      <c r="E145" s="110">
        <v>8.977375</v>
      </c>
      <c r="F145" s="146">
        <f t="shared" si="3"/>
        <v>145.6</v>
      </c>
    </row>
    <row r="146" spans="1:6" ht="15.75" customHeight="1">
      <c r="A146" s="206"/>
      <c r="B146" s="131" t="s">
        <v>40</v>
      </c>
      <c r="C146" s="107"/>
      <c r="D146" s="112">
        <v>160</v>
      </c>
      <c r="E146" s="110">
        <v>8.023499999999999</v>
      </c>
      <c r="F146" s="146">
        <f t="shared" si="3"/>
        <v>147.2</v>
      </c>
    </row>
    <row r="147" spans="1:6" ht="15.75" customHeight="1">
      <c r="A147" s="206"/>
      <c r="B147" s="131" t="s">
        <v>34</v>
      </c>
      <c r="C147" s="107"/>
      <c r="D147" s="112">
        <v>160</v>
      </c>
      <c r="E147" s="110">
        <v>8.979375</v>
      </c>
      <c r="F147" s="146">
        <f t="shared" si="3"/>
        <v>145.6</v>
      </c>
    </row>
    <row r="148" spans="1:6" ht="15.75" customHeight="1">
      <c r="A148" s="206"/>
      <c r="B148" s="131" t="s">
        <v>35</v>
      </c>
      <c r="C148" s="107"/>
      <c r="D148" s="112">
        <v>160</v>
      </c>
      <c r="E148" s="110">
        <v>18.6628125</v>
      </c>
      <c r="F148" s="146">
        <f t="shared" si="3"/>
        <v>130.1</v>
      </c>
    </row>
    <row r="149" spans="1:6" ht="15.75" customHeight="1">
      <c r="A149" s="206"/>
      <c r="B149" s="131" t="s">
        <v>36</v>
      </c>
      <c r="C149" s="107"/>
      <c r="D149" s="112">
        <v>250</v>
      </c>
      <c r="E149" s="110">
        <v>5.7286399999999995</v>
      </c>
      <c r="F149" s="146">
        <f t="shared" si="3"/>
        <v>235.7</v>
      </c>
    </row>
    <row r="150" spans="1:6" ht="15.75" customHeight="1">
      <c r="A150" s="206"/>
      <c r="B150" s="131" t="s">
        <v>37</v>
      </c>
      <c r="C150" s="107"/>
      <c r="D150" s="112">
        <v>100</v>
      </c>
      <c r="E150" s="110">
        <v>14.578099999999997</v>
      </c>
      <c r="F150" s="146">
        <f t="shared" si="3"/>
        <v>85.4</v>
      </c>
    </row>
    <row r="151" spans="1:6" ht="15.75" customHeight="1">
      <c r="A151" s="206"/>
      <c r="B151" s="131" t="s">
        <v>29</v>
      </c>
      <c r="C151" s="112"/>
      <c r="D151" s="112">
        <v>63</v>
      </c>
      <c r="E151" s="110">
        <v>13.11111111111111</v>
      </c>
      <c r="F151" s="146">
        <f t="shared" si="3"/>
        <v>54.7</v>
      </c>
    </row>
    <row r="152" spans="1:6" ht="15.75" customHeight="1">
      <c r="A152" s="206"/>
      <c r="B152" s="131" t="s">
        <v>33</v>
      </c>
      <c r="C152" s="112"/>
      <c r="D152" s="112">
        <v>100</v>
      </c>
      <c r="E152" s="110">
        <v>6.336000000000001</v>
      </c>
      <c r="F152" s="146">
        <f t="shared" si="3"/>
        <v>93.7</v>
      </c>
    </row>
    <row r="153" spans="1:6" ht="15.75" customHeight="1">
      <c r="A153" s="123"/>
      <c r="B153" s="138" t="s">
        <v>202</v>
      </c>
      <c r="C153" s="126" t="s">
        <v>128</v>
      </c>
      <c r="D153" s="112"/>
      <c r="E153" s="110"/>
      <c r="F153" s="112"/>
    </row>
    <row r="154" spans="1:6" ht="15.75" customHeight="1">
      <c r="A154" s="206"/>
      <c r="B154" s="131" t="s">
        <v>36</v>
      </c>
      <c r="C154" s="107"/>
      <c r="D154" s="112">
        <v>160</v>
      </c>
      <c r="E154" s="110">
        <v>8.061</v>
      </c>
      <c r="F154" s="146">
        <f aca="true" t="shared" si="4" ref="F154:F161">ROUND((100-E154)/100*D154,1)</f>
        <v>147.1</v>
      </c>
    </row>
    <row r="155" spans="1:6" ht="15.75" customHeight="1">
      <c r="A155" s="206"/>
      <c r="B155" s="131" t="s">
        <v>35</v>
      </c>
      <c r="C155" s="107"/>
      <c r="D155" s="112">
        <v>160</v>
      </c>
      <c r="E155" s="110">
        <v>22.253125</v>
      </c>
      <c r="F155" s="146">
        <f t="shared" si="4"/>
        <v>124.4</v>
      </c>
    </row>
    <row r="156" spans="1:6" ht="15.75" customHeight="1">
      <c r="A156" s="206"/>
      <c r="B156" s="131" t="s">
        <v>37</v>
      </c>
      <c r="C156" s="112"/>
      <c r="D156" s="112">
        <v>250</v>
      </c>
      <c r="E156" s="110">
        <v>1.2502</v>
      </c>
      <c r="F156" s="146">
        <f t="shared" si="4"/>
        <v>246.9</v>
      </c>
    </row>
    <row r="157" spans="1:6" ht="15.75" customHeight="1">
      <c r="A157" s="206"/>
      <c r="B157" s="131" t="s">
        <v>39</v>
      </c>
      <c r="C157" s="107"/>
      <c r="D157" s="112">
        <v>250</v>
      </c>
      <c r="E157" s="110">
        <v>10.78004</v>
      </c>
      <c r="F157" s="146">
        <f t="shared" si="4"/>
        <v>223</v>
      </c>
    </row>
    <row r="158" spans="1:6" ht="15.75" customHeight="1">
      <c r="A158" s="206"/>
      <c r="B158" s="131" t="s">
        <v>31</v>
      </c>
      <c r="C158" s="107"/>
      <c r="D158" s="112">
        <v>100</v>
      </c>
      <c r="E158" s="110">
        <v>17.0978</v>
      </c>
      <c r="F158" s="146">
        <f t="shared" si="4"/>
        <v>82.9</v>
      </c>
    </row>
    <row r="159" spans="1:6" ht="15.75" customHeight="1">
      <c r="A159" s="206"/>
      <c r="B159" s="131" t="s">
        <v>34</v>
      </c>
      <c r="C159" s="107"/>
      <c r="D159" s="112">
        <v>160</v>
      </c>
      <c r="E159" s="110">
        <v>9.885000000000002</v>
      </c>
      <c r="F159" s="146">
        <f t="shared" si="4"/>
        <v>144.2</v>
      </c>
    </row>
    <row r="160" spans="1:6" ht="15.75" customHeight="1">
      <c r="A160" s="206"/>
      <c r="B160" s="141" t="s">
        <v>27</v>
      </c>
      <c r="C160" s="112"/>
      <c r="D160" s="112">
        <v>100</v>
      </c>
      <c r="E160" s="110">
        <v>8.544</v>
      </c>
      <c r="F160" s="146">
        <f t="shared" si="4"/>
        <v>91.5</v>
      </c>
    </row>
    <row r="161" spans="1:6" ht="15.75" customHeight="1">
      <c r="A161" s="206"/>
      <c r="B161" s="141" t="s">
        <v>38</v>
      </c>
      <c r="C161" s="112"/>
      <c r="D161" s="112">
        <v>100</v>
      </c>
      <c r="E161" s="110">
        <v>4.535499999999999</v>
      </c>
      <c r="F161" s="146">
        <f t="shared" si="4"/>
        <v>95.5</v>
      </c>
    </row>
    <row r="162" spans="1:6" ht="15.75" customHeight="1">
      <c r="A162" s="123"/>
      <c r="B162" s="144" t="s">
        <v>203</v>
      </c>
      <c r="C162" s="126" t="s">
        <v>128</v>
      </c>
      <c r="D162" s="112"/>
      <c r="E162" s="110"/>
      <c r="F162" s="112"/>
    </row>
    <row r="163" spans="1:6" ht="15.75" customHeight="1">
      <c r="A163" s="209"/>
      <c r="B163" s="131" t="s">
        <v>27</v>
      </c>
      <c r="C163" s="107"/>
      <c r="D163" s="112">
        <v>160</v>
      </c>
      <c r="E163" s="110">
        <v>6.0684375</v>
      </c>
      <c r="F163" s="146">
        <f aca="true" t="shared" si="5" ref="F163:F173">ROUND((100-E163)/100*D163,1)</f>
        <v>150.3</v>
      </c>
    </row>
    <row r="164" spans="1:6" ht="15.75" customHeight="1">
      <c r="A164" s="209"/>
      <c r="B164" s="131" t="s">
        <v>29</v>
      </c>
      <c r="C164" s="107"/>
      <c r="D164" s="112">
        <v>250</v>
      </c>
      <c r="E164" s="110">
        <v>5.02776</v>
      </c>
      <c r="F164" s="146">
        <f t="shared" si="5"/>
        <v>237.4</v>
      </c>
    </row>
    <row r="165" spans="1:6" ht="15.75" customHeight="1">
      <c r="A165" s="209"/>
      <c r="B165" s="131" t="s">
        <v>34</v>
      </c>
      <c r="C165" s="107"/>
      <c r="D165" s="112">
        <v>250</v>
      </c>
      <c r="E165" s="110">
        <v>6.2558</v>
      </c>
      <c r="F165" s="146">
        <f t="shared" si="5"/>
        <v>234.4</v>
      </c>
    </row>
    <row r="166" spans="1:6" ht="15.75" customHeight="1">
      <c r="A166" s="209"/>
      <c r="B166" s="131" t="s">
        <v>43</v>
      </c>
      <c r="C166" s="107"/>
      <c r="D166" s="112">
        <v>250</v>
      </c>
      <c r="E166" s="110">
        <v>4.2328</v>
      </c>
      <c r="F166" s="146">
        <f t="shared" si="5"/>
        <v>239.4</v>
      </c>
    </row>
    <row r="167" spans="1:6" ht="15.75" customHeight="1">
      <c r="A167" s="209"/>
      <c r="B167" s="131" t="s">
        <v>39</v>
      </c>
      <c r="C167" s="107"/>
      <c r="D167" s="112">
        <v>250</v>
      </c>
      <c r="E167" s="110">
        <v>9.1632</v>
      </c>
      <c r="F167" s="146">
        <f t="shared" si="5"/>
        <v>227.1</v>
      </c>
    </row>
    <row r="168" spans="1:6" ht="15.75" customHeight="1">
      <c r="A168" s="209"/>
      <c r="B168" s="131" t="s">
        <v>37</v>
      </c>
      <c r="C168" s="107"/>
      <c r="D168" s="112">
        <v>250</v>
      </c>
      <c r="E168" s="110">
        <v>10.90104</v>
      </c>
      <c r="F168" s="146">
        <f t="shared" si="5"/>
        <v>222.7</v>
      </c>
    </row>
    <row r="169" spans="1:6" ht="15.75" customHeight="1">
      <c r="A169" s="209"/>
      <c r="B169" s="131" t="s">
        <v>36</v>
      </c>
      <c r="C169" s="107"/>
      <c r="D169" s="112">
        <v>160</v>
      </c>
      <c r="E169" s="110">
        <v>13.23375</v>
      </c>
      <c r="F169" s="146">
        <f t="shared" si="5"/>
        <v>138.8</v>
      </c>
    </row>
    <row r="170" spans="1:6" ht="15.75" customHeight="1">
      <c r="A170" s="209"/>
      <c r="B170" s="141" t="s">
        <v>30</v>
      </c>
      <c r="C170" s="112"/>
      <c r="D170" s="112">
        <v>100</v>
      </c>
      <c r="E170" s="110">
        <v>6.371000000000001</v>
      </c>
      <c r="F170" s="146">
        <f t="shared" si="5"/>
        <v>93.6</v>
      </c>
    </row>
    <row r="171" spans="1:6" ht="15.75" customHeight="1">
      <c r="A171" s="209"/>
      <c r="B171" s="141" t="s">
        <v>31</v>
      </c>
      <c r="C171" s="112"/>
      <c r="D171" s="112">
        <v>630</v>
      </c>
      <c r="E171" s="110">
        <v>0.7124444444444445</v>
      </c>
      <c r="F171" s="146">
        <f t="shared" si="5"/>
        <v>625.5</v>
      </c>
    </row>
    <row r="172" spans="1:6" ht="15.75" customHeight="1">
      <c r="A172" s="209"/>
      <c r="B172" s="141" t="s">
        <v>32</v>
      </c>
      <c r="C172" s="112"/>
      <c r="D172" s="112">
        <v>400</v>
      </c>
      <c r="E172" s="110">
        <v>1.1232</v>
      </c>
      <c r="F172" s="146">
        <f t="shared" si="5"/>
        <v>395.5</v>
      </c>
    </row>
    <row r="173" spans="1:6" ht="15.75" customHeight="1">
      <c r="A173" s="210"/>
      <c r="B173" s="141" t="s">
        <v>33</v>
      </c>
      <c r="C173" s="107"/>
      <c r="D173" s="112">
        <v>160</v>
      </c>
      <c r="E173" s="110">
        <v>4.8128125</v>
      </c>
      <c r="F173" s="146">
        <f t="shared" si="5"/>
        <v>152.3</v>
      </c>
    </row>
    <row r="174" spans="1:6" ht="15.75" customHeight="1">
      <c r="A174" s="145" t="s">
        <v>205</v>
      </c>
      <c r="B174" s="144" t="s">
        <v>204</v>
      </c>
      <c r="C174" s="126" t="s">
        <v>129</v>
      </c>
      <c r="D174" s="112"/>
      <c r="E174" s="110"/>
      <c r="F174" s="112"/>
    </row>
    <row r="175" spans="1:6" ht="15.75" customHeight="1">
      <c r="A175" s="122"/>
      <c r="B175" s="131" t="s">
        <v>34</v>
      </c>
      <c r="C175" s="107"/>
      <c r="D175" s="112">
        <v>400</v>
      </c>
      <c r="E175" s="110">
        <v>1.710375</v>
      </c>
      <c r="F175" s="146">
        <f>ROUND((100-E175)/100*D175,1)</f>
        <v>393.2</v>
      </c>
    </row>
    <row r="176" spans="1:6" ht="15.75" customHeight="1">
      <c r="A176" s="124"/>
      <c r="B176" s="131" t="s">
        <v>29</v>
      </c>
      <c r="C176" s="107"/>
      <c r="D176" s="112">
        <v>100</v>
      </c>
      <c r="E176" s="110">
        <v>12.6773</v>
      </c>
      <c r="F176" s="146">
        <f>ROUND((100-E176)/100*D176,1)</f>
        <v>87.3</v>
      </c>
    </row>
    <row r="177" spans="1:6" ht="15.75" customHeight="1">
      <c r="A177" s="124"/>
      <c r="B177" s="131" t="s">
        <v>35</v>
      </c>
      <c r="C177" s="107"/>
      <c r="D177" s="107">
        <v>100</v>
      </c>
      <c r="E177" s="110">
        <v>16.25</v>
      </c>
      <c r="F177" s="146">
        <f>ROUND((100-E177)/100*D177,1)</f>
        <v>83.8</v>
      </c>
    </row>
    <row r="178" spans="1:6" ht="15.75" customHeight="1">
      <c r="A178" s="124"/>
      <c r="B178" s="138" t="s">
        <v>206</v>
      </c>
      <c r="C178" s="126" t="s">
        <v>129</v>
      </c>
      <c r="D178" s="107"/>
      <c r="E178" s="110"/>
      <c r="F178" s="112"/>
    </row>
    <row r="179" spans="1:6" ht="15.75" customHeight="1">
      <c r="A179" s="206"/>
      <c r="B179" s="131" t="s">
        <v>34</v>
      </c>
      <c r="C179" s="107"/>
      <c r="D179" s="112">
        <v>100</v>
      </c>
      <c r="E179" s="110">
        <v>10.928</v>
      </c>
      <c r="F179" s="146">
        <f aca="true" t="shared" si="6" ref="F179:F185">ROUND((100-E179)/100*D179,1)</f>
        <v>89.1</v>
      </c>
    </row>
    <row r="180" spans="1:6" ht="15.75" customHeight="1">
      <c r="A180" s="206"/>
      <c r="B180" s="131" t="s">
        <v>27</v>
      </c>
      <c r="C180" s="107"/>
      <c r="D180" s="112">
        <v>100</v>
      </c>
      <c r="E180" s="110">
        <v>17.0987</v>
      </c>
      <c r="F180" s="146">
        <f t="shared" si="6"/>
        <v>82.9</v>
      </c>
    </row>
    <row r="181" spans="1:10" ht="15.75" customHeight="1">
      <c r="A181" s="206"/>
      <c r="B181" s="131" t="s">
        <v>36</v>
      </c>
      <c r="C181" s="107"/>
      <c r="D181" s="112">
        <v>100</v>
      </c>
      <c r="E181" s="110">
        <v>11.0598</v>
      </c>
      <c r="F181" s="146">
        <f t="shared" si="6"/>
        <v>88.9</v>
      </c>
      <c r="J181" s="205"/>
    </row>
    <row r="182" spans="1:10" ht="15.75" customHeight="1">
      <c r="A182" s="206"/>
      <c r="B182" s="131" t="s">
        <v>35</v>
      </c>
      <c r="C182" s="107"/>
      <c r="D182" s="112">
        <v>160</v>
      </c>
      <c r="E182" s="110">
        <v>6.7251875</v>
      </c>
      <c r="F182" s="146">
        <f t="shared" si="6"/>
        <v>149.2</v>
      </c>
      <c r="J182" s="205"/>
    </row>
    <row r="183" spans="1:10" ht="15.75" customHeight="1">
      <c r="A183" s="206"/>
      <c r="B183" s="131" t="s">
        <v>37</v>
      </c>
      <c r="C183" s="112"/>
      <c r="D183" s="112">
        <v>160</v>
      </c>
      <c r="E183" s="110">
        <v>2.1003125</v>
      </c>
      <c r="F183" s="146">
        <f t="shared" si="6"/>
        <v>156.6</v>
      </c>
      <c r="J183" s="205"/>
    </row>
    <row r="184" spans="1:10" ht="15.75" customHeight="1">
      <c r="A184" s="206"/>
      <c r="B184" s="131" t="s">
        <v>38</v>
      </c>
      <c r="C184" s="107"/>
      <c r="D184" s="112">
        <v>160</v>
      </c>
      <c r="E184" s="110">
        <v>8.885625</v>
      </c>
      <c r="F184" s="146">
        <f t="shared" si="6"/>
        <v>145.8</v>
      </c>
      <c r="J184" s="205"/>
    </row>
    <row r="185" spans="1:10" ht="15.75" customHeight="1">
      <c r="A185" s="207"/>
      <c r="B185" s="131" t="s">
        <v>39</v>
      </c>
      <c r="C185" s="112"/>
      <c r="D185" s="112">
        <v>400</v>
      </c>
      <c r="E185" s="110">
        <v>0.9775</v>
      </c>
      <c r="F185" s="146">
        <f t="shared" si="6"/>
        <v>396.1</v>
      </c>
      <c r="J185" s="205"/>
    </row>
    <row r="186" spans="1:10" ht="15.75" customHeight="1">
      <c r="A186" s="125" t="s">
        <v>207</v>
      </c>
      <c r="B186" s="138" t="s">
        <v>208</v>
      </c>
      <c r="C186" s="129" t="s">
        <v>130</v>
      </c>
      <c r="D186" s="112"/>
      <c r="E186" s="110"/>
      <c r="F186" s="112"/>
      <c r="J186" s="205"/>
    </row>
    <row r="187" spans="1:10" ht="15.75" customHeight="1">
      <c r="A187" s="208"/>
      <c r="B187" s="131" t="s">
        <v>29</v>
      </c>
      <c r="C187" s="112"/>
      <c r="D187" s="112">
        <v>100</v>
      </c>
      <c r="E187" s="110">
        <v>6.307</v>
      </c>
      <c r="F187" s="146">
        <f aca="true" t="shared" si="7" ref="F187:F193">ROUND((100-E187)/100*D187,1)</f>
        <v>93.7</v>
      </c>
      <c r="J187" s="205"/>
    </row>
    <row r="188" spans="1:10" ht="15.75" customHeight="1">
      <c r="A188" s="206"/>
      <c r="B188" s="131" t="s">
        <v>34</v>
      </c>
      <c r="C188" s="107"/>
      <c r="D188" s="112">
        <v>100</v>
      </c>
      <c r="E188" s="110">
        <v>11.797</v>
      </c>
      <c r="F188" s="146">
        <f t="shared" si="7"/>
        <v>88.2</v>
      </c>
      <c r="J188" s="205"/>
    </row>
    <row r="189" spans="1:10" ht="15.75" customHeight="1">
      <c r="A189" s="206"/>
      <c r="B189" s="131" t="s">
        <v>27</v>
      </c>
      <c r="C189" s="107"/>
      <c r="D189" s="112">
        <v>100</v>
      </c>
      <c r="E189" s="110">
        <v>9.269</v>
      </c>
      <c r="F189" s="146">
        <f t="shared" si="7"/>
        <v>90.7</v>
      </c>
      <c r="J189" s="205"/>
    </row>
    <row r="190" spans="1:6" ht="15.75" customHeight="1">
      <c r="A190" s="206"/>
      <c r="B190" s="131" t="s">
        <v>36</v>
      </c>
      <c r="C190" s="107"/>
      <c r="D190" s="112">
        <v>250</v>
      </c>
      <c r="E190" s="110">
        <v>3.752</v>
      </c>
      <c r="F190" s="146">
        <f t="shared" si="7"/>
        <v>240.6</v>
      </c>
    </row>
    <row r="191" spans="1:6" ht="15.75" customHeight="1">
      <c r="A191" s="206"/>
      <c r="B191" s="131" t="s">
        <v>38</v>
      </c>
      <c r="C191" s="107"/>
      <c r="D191" s="112">
        <v>160</v>
      </c>
      <c r="E191" s="110">
        <v>6.36075</v>
      </c>
      <c r="F191" s="146">
        <f t="shared" si="7"/>
        <v>149.8</v>
      </c>
    </row>
    <row r="192" spans="1:6" ht="15.75" customHeight="1">
      <c r="A192" s="206"/>
      <c r="B192" s="131" t="s">
        <v>39</v>
      </c>
      <c r="C192" s="112"/>
      <c r="D192" s="112">
        <v>320</v>
      </c>
      <c r="E192" s="110">
        <v>1.666</v>
      </c>
      <c r="F192" s="146">
        <f t="shared" si="7"/>
        <v>314.7</v>
      </c>
    </row>
    <row r="193" spans="1:6" ht="15.75" customHeight="1">
      <c r="A193" s="206"/>
      <c r="B193" s="131" t="s">
        <v>40</v>
      </c>
      <c r="C193" s="112"/>
      <c r="D193" s="112">
        <v>100</v>
      </c>
      <c r="E193" s="110">
        <v>4.416000000000001</v>
      </c>
      <c r="F193" s="146">
        <f t="shared" si="7"/>
        <v>95.6</v>
      </c>
    </row>
    <row r="194" spans="1:6" ht="15.75" customHeight="1">
      <c r="A194" s="123"/>
      <c r="B194" s="138" t="s">
        <v>209</v>
      </c>
      <c r="C194" s="107"/>
      <c r="D194" s="112"/>
      <c r="E194" s="110"/>
      <c r="F194" s="112"/>
    </row>
    <row r="195" spans="1:6" ht="15.75" customHeight="1">
      <c r="A195" s="123"/>
      <c r="B195" s="131" t="s">
        <v>34</v>
      </c>
      <c r="C195" s="126" t="s">
        <v>131</v>
      </c>
      <c r="D195" s="112">
        <v>100</v>
      </c>
      <c r="E195" s="110">
        <v>11.996100000000002</v>
      </c>
      <c r="F195" s="147">
        <f>ROUND((100-E195)/100*D195,1)</f>
        <v>88</v>
      </c>
    </row>
    <row r="196" spans="1:6" ht="15.75" customHeight="1">
      <c r="A196" s="123"/>
      <c r="B196" s="138" t="s">
        <v>210</v>
      </c>
      <c r="C196" s="129" t="s">
        <v>133</v>
      </c>
      <c r="D196" s="112"/>
      <c r="E196" s="110"/>
      <c r="F196" s="112"/>
    </row>
    <row r="197" spans="1:6" ht="15.75" customHeight="1">
      <c r="A197" s="206"/>
      <c r="B197" s="131" t="s">
        <v>27</v>
      </c>
      <c r="C197" s="112"/>
      <c r="D197" s="112">
        <v>160</v>
      </c>
      <c r="E197" s="110">
        <v>1.825625</v>
      </c>
      <c r="F197" s="146">
        <f>ROUND((100-E197)/100*D197,1)</f>
        <v>157.1</v>
      </c>
    </row>
    <row r="198" spans="1:6" ht="15.75" customHeight="1">
      <c r="A198" s="206"/>
      <c r="B198" s="141" t="s">
        <v>34</v>
      </c>
      <c r="C198" s="107"/>
      <c r="D198" s="112">
        <v>100</v>
      </c>
      <c r="E198" s="110">
        <v>9.6356</v>
      </c>
      <c r="F198" s="146">
        <f>ROUND((100-E198)/100*D198,1)</f>
        <v>90.4</v>
      </c>
    </row>
    <row r="199" spans="1:6" ht="15.75" customHeight="1">
      <c r="A199" s="207"/>
      <c r="B199" s="131" t="s">
        <v>29</v>
      </c>
      <c r="C199" s="129" t="s">
        <v>132</v>
      </c>
      <c r="D199" s="112">
        <v>100</v>
      </c>
      <c r="E199" s="110">
        <v>3.4456000000000007</v>
      </c>
      <c r="F199" s="146">
        <f>ROUND((100-E199)/100*D199,1)</f>
        <v>96.6</v>
      </c>
    </row>
    <row r="200" spans="1:6" ht="15.75" customHeight="1">
      <c r="A200" s="125" t="s">
        <v>211</v>
      </c>
      <c r="B200" s="138" t="s">
        <v>212</v>
      </c>
      <c r="C200" s="129" t="s">
        <v>134</v>
      </c>
      <c r="D200" s="112"/>
      <c r="E200" s="110"/>
      <c r="F200" s="112"/>
    </row>
    <row r="201" spans="1:6" ht="15.75" customHeight="1">
      <c r="A201" s="122"/>
      <c r="B201" s="131" t="s">
        <v>27</v>
      </c>
      <c r="C201" s="112"/>
      <c r="D201" s="112">
        <v>160</v>
      </c>
      <c r="E201" s="110">
        <v>3.52275</v>
      </c>
      <c r="F201" s="146">
        <f>ROUND((100-E201)/100*D201,1)</f>
        <v>154.4</v>
      </c>
    </row>
    <row r="202" spans="1:6" ht="15.75" customHeight="1">
      <c r="A202" s="134"/>
      <c r="B202" s="131" t="s">
        <v>34</v>
      </c>
      <c r="C202" s="107"/>
      <c r="D202" s="112">
        <v>250</v>
      </c>
      <c r="E202" s="110">
        <v>3.7979199999999995</v>
      </c>
      <c r="F202" s="146">
        <f>ROUND((100-E202)/100*D202,1)</f>
        <v>240.5</v>
      </c>
    </row>
    <row r="203" spans="1:6" ht="15.75" customHeight="1">
      <c r="A203" s="125" t="s">
        <v>213</v>
      </c>
      <c r="B203" s="138" t="s">
        <v>214</v>
      </c>
      <c r="C203" s="126" t="s">
        <v>135</v>
      </c>
      <c r="D203" s="112"/>
      <c r="E203" s="110"/>
      <c r="F203" s="112"/>
    </row>
    <row r="204" spans="1:6" ht="15.75" customHeight="1">
      <c r="A204" s="208"/>
      <c r="B204" s="131" t="s">
        <v>29</v>
      </c>
      <c r="C204" s="107"/>
      <c r="D204" s="112">
        <v>100</v>
      </c>
      <c r="E204" s="110">
        <v>14.122</v>
      </c>
      <c r="F204" s="146">
        <f>ROUND((100-E204)/100*D204,1)</f>
        <v>85.9</v>
      </c>
    </row>
    <row r="205" spans="1:6" ht="15.75" customHeight="1">
      <c r="A205" s="206"/>
      <c r="B205" s="131" t="s">
        <v>27</v>
      </c>
      <c r="C205" s="107"/>
      <c r="D205" s="112">
        <v>250</v>
      </c>
      <c r="E205" s="110">
        <v>8.389520000000001</v>
      </c>
      <c r="F205" s="146">
        <f>ROUND((100-E205)/100*D205,1)</f>
        <v>229</v>
      </c>
    </row>
    <row r="206" spans="1:6" ht="15.75" customHeight="1">
      <c r="A206" s="123"/>
      <c r="B206" s="138" t="s">
        <v>215</v>
      </c>
      <c r="C206" s="107"/>
      <c r="D206" s="112"/>
      <c r="E206" s="110"/>
      <c r="F206" s="112"/>
    </row>
    <row r="207" spans="1:6" ht="15.75" customHeight="1">
      <c r="A207" s="206"/>
      <c r="B207" s="131" t="s">
        <v>29</v>
      </c>
      <c r="C207" s="126" t="s">
        <v>135</v>
      </c>
      <c r="D207" s="112">
        <v>160</v>
      </c>
      <c r="E207" s="110">
        <v>9.797625</v>
      </c>
      <c r="F207" s="146">
        <f>ROUND((100-E207)/100*D207,1)</f>
        <v>144.3</v>
      </c>
    </row>
    <row r="208" spans="1:6" ht="15.75" customHeight="1">
      <c r="A208" s="206"/>
      <c r="B208" s="131" t="s">
        <v>27</v>
      </c>
      <c r="C208" s="129" t="s">
        <v>137</v>
      </c>
      <c r="D208" s="112">
        <v>100</v>
      </c>
      <c r="E208" s="110">
        <v>4.9</v>
      </c>
      <c r="F208" s="146">
        <f>ROUND((100-E208)/100*D208,1)</f>
        <v>95.1</v>
      </c>
    </row>
    <row r="209" spans="1:6" ht="15.75" customHeight="1">
      <c r="A209" s="206"/>
      <c r="B209" s="131" t="s">
        <v>36</v>
      </c>
      <c r="C209" s="129" t="s">
        <v>138</v>
      </c>
      <c r="D209" s="112">
        <v>40</v>
      </c>
      <c r="E209" s="110">
        <v>17.34</v>
      </c>
      <c r="F209" s="146">
        <f>ROUND((100-E209)/100*D209,1)</f>
        <v>33.1</v>
      </c>
    </row>
    <row r="210" spans="1:6" ht="15.75" customHeight="1">
      <c r="A210" s="123"/>
      <c r="B210" s="138" t="s">
        <v>216</v>
      </c>
      <c r="C210" s="129"/>
      <c r="D210" s="112"/>
      <c r="E210" s="110"/>
      <c r="F210" s="112"/>
    </row>
    <row r="211" spans="1:6" ht="15.75" customHeight="1">
      <c r="A211" s="123"/>
      <c r="B211" s="131" t="s">
        <v>29</v>
      </c>
      <c r="C211" s="129" t="s">
        <v>136</v>
      </c>
      <c r="D211" s="112">
        <v>40</v>
      </c>
      <c r="E211" s="110">
        <v>7.015</v>
      </c>
      <c r="F211" s="146">
        <f>ROUND((100-E211)/100*D211,1)</f>
        <v>37.2</v>
      </c>
    </row>
    <row r="212" spans="1:6" ht="15.75" customHeight="1">
      <c r="A212" s="123"/>
      <c r="B212" s="138" t="s">
        <v>217</v>
      </c>
      <c r="C212" s="126" t="s">
        <v>135</v>
      </c>
      <c r="D212" s="112"/>
      <c r="E212" s="110"/>
      <c r="F212" s="112"/>
    </row>
    <row r="213" spans="1:6" ht="15.75" customHeight="1">
      <c r="A213" s="206"/>
      <c r="B213" s="131" t="s">
        <v>29</v>
      </c>
      <c r="C213" s="107"/>
      <c r="D213" s="112">
        <v>160</v>
      </c>
      <c r="E213" s="110">
        <v>10.1913125</v>
      </c>
      <c r="F213" s="146">
        <f aca="true" t="shared" si="8" ref="F213:F220">ROUND((100-E213)/100*D213,1)</f>
        <v>143.7</v>
      </c>
    </row>
    <row r="214" spans="1:6" ht="15.75" customHeight="1">
      <c r="A214" s="206"/>
      <c r="B214" s="131" t="s">
        <v>34</v>
      </c>
      <c r="C214" s="107"/>
      <c r="D214" s="112">
        <v>100</v>
      </c>
      <c r="E214" s="110">
        <v>32.198</v>
      </c>
      <c r="F214" s="146">
        <f t="shared" si="8"/>
        <v>67.8</v>
      </c>
    </row>
    <row r="215" spans="1:6" ht="15.75" customHeight="1">
      <c r="A215" s="206"/>
      <c r="B215" s="131" t="s">
        <v>27</v>
      </c>
      <c r="C215" s="107"/>
      <c r="D215" s="112">
        <v>160</v>
      </c>
      <c r="E215" s="110">
        <v>15.303125</v>
      </c>
      <c r="F215" s="146">
        <f t="shared" si="8"/>
        <v>135.5</v>
      </c>
    </row>
    <row r="216" spans="1:6" ht="15.75" customHeight="1">
      <c r="A216" s="206"/>
      <c r="B216" s="131" t="s">
        <v>36</v>
      </c>
      <c r="C216" s="107"/>
      <c r="D216" s="112">
        <v>100</v>
      </c>
      <c r="E216" s="110">
        <v>23.424800000000005</v>
      </c>
      <c r="F216" s="146">
        <f t="shared" si="8"/>
        <v>76.6</v>
      </c>
    </row>
    <row r="217" spans="1:6" ht="15.75" customHeight="1">
      <c r="A217" s="206"/>
      <c r="B217" s="131" t="s">
        <v>35</v>
      </c>
      <c r="C217" s="107"/>
      <c r="D217" s="112">
        <v>100</v>
      </c>
      <c r="E217" s="110">
        <v>22.0009</v>
      </c>
      <c r="F217" s="147">
        <f t="shared" si="8"/>
        <v>78</v>
      </c>
    </row>
    <row r="218" spans="1:6" ht="15.75" customHeight="1">
      <c r="A218" s="206"/>
      <c r="B218" s="131" t="s">
        <v>37</v>
      </c>
      <c r="C218" s="107"/>
      <c r="D218" s="112">
        <v>160</v>
      </c>
      <c r="E218" s="110">
        <v>11.01625</v>
      </c>
      <c r="F218" s="147">
        <f t="shared" si="8"/>
        <v>142.4</v>
      </c>
    </row>
    <row r="219" spans="1:6" ht="15.75" customHeight="1">
      <c r="A219" s="206"/>
      <c r="B219" s="131" t="s">
        <v>38</v>
      </c>
      <c r="C219" s="112"/>
      <c r="D219" s="112">
        <v>40</v>
      </c>
      <c r="E219" s="110">
        <v>19.90625</v>
      </c>
      <c r="F219" s="147">
        <f t="shared" si="8"/>
        <v>32</v>
      </c>
    </row>
    <row r="220" spans="1:6" ht="15.75" customHeight="1">
      <c r="A220" s="207"/>
      <c r="B220" s="131" t="s">
        <v>31</v>
      </c>
      <c r="C220" s="112"/>
      <c r="D220" s="112">
        <v>63</v>
      </c>
      <c r="E220" s="110">
        <v>33.925714285714285</v>
      </c>
      <c r="F220" s="146">
        <f t="shared" si="8"/>
        <v>41.6</v>
      </c>
    </row>
    <row r="221" spans="1:6" ht="15.75" customHeight="1">
      <c r="A221" s="118"/>
      <c r="B221" s="104"/>
      <c r="C221" s="105"/>
      <c r="D221" s="105"/>
      <c r="E221" s="104"/>
      <c r="F221" s="105"/>
    </row>
    <row r="222" spans="1:6" ht="15.75" customHeight="1">
      <c r="A222" s="118"/>
      <c r="B222" s="104"/>
      <c r="C222" s="105"/>
      <c r="D222" s="105"/>
      <c r="E222" s="104"/>
      <c r="F222" s="105"/>
    </row>
    <row r="223" spans="1:6" ht="15.75" customHeight="1">
      <c r="A223" s="118"/>
      <c r="B223" s="104"/>
      <c r="C223" s="105"/>
      <c r="D223" s="105"/>
      <c r="E223" s="104"/>
      <c r="F223" s="105"/>
    </row>
    <row r="224" spans="1:6" ht="15.75" customHeight="1">
      <c r="A224" s="118"/>
      <c r="B224" s="104"/>
      <c r="C224" s="105"/>
      <c r="D224" s="105"/>
      <c r="E224" s="104"/>
      <c r="F224" s="105"/>
    </row>
    <row r="225" spans="5:6" ht="15.75" customHeight="1">
      <c r="E225" s="104"/>
      <c r="F225" s="105"/>
    </row>
    <row r="226" spans="5:6" ht="15.75" customHeight="1">
      <c r="E226" s="104"/>
      <c r="F226" s="105"/>
    </row>
    <row r="227" spans="5:6" ht="15.75" customHeight="1">
      <c r="E227" s="104"/>
      <c r="F227" s="105"/>
    </row>
    <row r="228" spans="5:6" ht="15.75" customHeight="1">
      <c r="E228" s="104"/>
      <c r="F228" s="105"/>
    </row>
    <row r="229" spans="5:6" ht="15.75" customHeight="1">
      <c r="E229" s="104"/>
      <c r="F229" s="105"/>
    </row>
    <row r="230" spans="5:6" ht="15.75" customHeight="1">
      <c r="E230" s="104"/>
      <c r="F230" s="105"/>
    </row>
    <row r="231" spans="5:6" ht="15.75" customHeight="1">
      <c r="E231" s="104"/>
      <c r="F231" s="105"/>
    </row>
    <row r="232" spans="5:6" ht="15.75" customHeight="1">
      <c r="E232" s="104"/>
      <c r="F232" s="105"/>
    </row>
    <row r="233" spans="5:6" ht="15.75" customHeight="1">
      <c r="E233" s="104"/>
      <c r="F233" s="105"/>
    </row>
    <row r="234" spans="5:6" ht="15.75" customHeight="1">
      <c r="E234" s="104"/>
      <c r="F234" s="105"/>
    </row>
    <row r="235" spans="5:6" ht="15.75" customHeight="1">
      <c r="E235" s="104"/>
      <c r="F235" s="105"/>
    </row>
    <row r="236" spans="5:6" ht="15.75" customHeight="1">
      <c r="E236" s="104"/>
      <c r="F236" s="105"/>
    </row>
    <row r="237" spans="5:6" ht="15.75" customHeight="1">
      <c r="E237" s="104"/>
      <c r="F237" s="105"/>
    </row>
    <row r="238" spans="5:6" ht="15.75" customHeight="1">
      <c r="E238" s="104"/>
      <c r="F238" s="105"/>
    </row>
    <row r="239" spans="5:6" ht="15.75" customHeight="1">
      <c r="E239" s="104"/>
      <c r="F239" s="105"/>
    </row>
    <row r="240" spans="5:6" ht="15.75" customHeight="1">
      <c r="E240" s="104"/>
      <c r="F240" s="105"/>
    </row>
    <row r="241" spans="5:6" ht="15.75" customHeight="1">
      <c r="E241" s="104"/>
      <c r="F241" s="105"/>
    </row>
    <row r="242" spans="5:6" ht="15.75" customHeight="1">
      <c r="E242" s="104"/>
      <c r="F242" s="105"/>
    </row>
    <row r="243" spans="5:6" ht="15.75" customHeight="1">
      <c r="E243" s="104"/>
      <c r="F243" s="105"/>
    </row>
    <row r="244" spans="5:6" ht="15.75" customHeight="1">
      <c r="E244" s="104"/>
      <c r="F244" s="105"/>
    </row>
    <row r="245" spans="5:6" ht="15.75" customHeight="1">
      <c r="E245" s="104"/>
      <c r="F245" s="105"/>
    </row>
    <row r="246" spans="5:6" ht="15.75" customHeight="1">
      <c r="E246" s="104"/>
      <c r="F246" s="105"/>
    </row>
    <row r="247" spans="5:6" ht="15.75" customHeight="1">
      <c r="E247" s="104"/>
      <c r="F247" s="105"/>
    </row>
    <row r="248" spans="5:6" ht="15.75" customHeight="1">
      <c r="E248" s="104"/>
      <c r="F248" s="105"/>
    </row>
    <row r="249" spans="5:6" ht="15.75" customHeight="1">
      <c r="E249" s="104"/>
      <c r="F249" s="105"/>
    </row>
    <row r="250" spans="5:6" ht="15.75" customHeight="1">
      <c r="E250" s="104"/>
      <c r="F250" s="105"/>
    </row>
    <row r="251" spans="5:6" ht="15.75" customHeight="1">
      <c r="E251" s="104"/>
      <c r="F251" s="105"/>
    </row>
    <row r="252" spans="5:6" ht="15.75" customHeight="1">
      <c r="E252" s="104"/>
      <c r="F252" s="105"/>
    </row>
    <row r="253" spans="5:6" ht="15.75" customHeight="1">
      <c r="E253" s="104"/>
      <c r="F253" s="105"/>
    </row>
    <row r="254" spans="5:6" ht="15.75" customHeight="1">
      <c r="E254" s="104"/>
      <c r="F254" s="105"/>
    </row>
    <row r="255" spans="5:6" ht="15.75" customHeight="1">
      <c r="E255" s="104"/>
      <c r="F255" s="105"/>
    </row>
    <row r="256" spans="5:6" ht="15.75" customHeight="1">
      <c r="E256" s="104"/>
      <c r="F256" s="105"/>
    </row>
    <row r="257" spans="5:6" ht="15.75" customHeight="1">
      <c r="E257" s="104"/>
      <c r="F257" s="105"/>
    </row>
    <row r="258" spans="5:6" ht="15.75" customHeight="1">
      <c r="E258" s="104"/>
      <c r="F258" s="105"/>
    </row>
    <row r="259" spans="5:6" ht="15.75" customHeight="1">
      <c r="E259" s="104"/>
      <c r="F259" s="105"/>
    </row>
    <row r="260" spans="5:6" ht="15.75" customHeight="1">
      <c r="E260" s="104"/>
      <c r="F260" s="105"/>
    </row>
    <row r="261" spans="5:6" ht="15.75" customHeight="1">
      <c r="E261" s="104"/>
      <c r="F261" s="105"/>
    </row>
    <row r="262" spans="5:6" ht="15.75" customHeight="1">
      <c r="E262" s="104"/>
      <c r="F262" s="105"/>
    </row>
    <row r="263" spans="5:6" ht="15.75" customHeight="1">
      <c r="E263" s="104"/>
      <c r="F263" s="105"/>
    </row>
    <row r="264" spans="5:6" ht="15.75" customHeight="1">
      <c r="E264" s="104"/>
      <c r="F264" s="105"/>
    </row>
    <row r="265" spans="5:6" ht="15.75" customHeight="1">
      <c r="E265" s="104"/>
      <c r="F265" s="105"/>
    </row>
    <row r="266" spans="5:6" ht="15.75" customHeight="1">
      <c r="E266" s="104"/>
      <c r="F266" s="105"/>
    </row>
    <row r="267" spans="5:6" ht="15.75" customHeight="1">
      <c r="E267" s="104"/>
      <c r="F267" s="105"/>
    </row>
    <row r="268" spans="5:6" ht="15.75" customHeight="1">
      <c r="E268" s="104"/>
      <c r="F268" s="105"/>
    </row>
    <row r="269" spans="5:6" ht="15.75" customHeight="1">
      <c r="E269" s="104"/>
      <c r="F269" s="105"/>
    </row>
    <row r="270" spans="5:6" ht="15.75" customHeight="1">
      <c r="E270" s="104"/>
      <c r="F270" s="105"/>
    </row>
    <row r="271" spans="5:6" ht="15.75" customHeight="1">
      <c r="E271" s="104"/>
      <c r="F271" s="105"/>
    </row>
    <row r="272" spans="5:6" ht="15.75" customHeight="1">
      <c r="E272" s="104"/>
      <c r="F272" s="105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</sheetData>
  <sheetProtection/>
  <mergeCells count="39">
    <mergeCell ref="A18:A20"/>
    <mergeCell ref="F4:F5"/>
    <mergeCell ref="D4:D5"/>
    <mergeCell ref="A7:A10"/>
    <mergeCell ref="C4:C5"/>
    <mergeCell ref="B4:B5"/>
    <mergeCell ref="A4:A5"/>
    <mergeCell ref="A14:A16"/>
    <mergeCell ref="E4:E5"/>
    <mergeCell ref="A41:A42"/>
    <mergeCell ref="A51:A56"/>
    <mergeCell ref="A36:A37"/>
    <mergeCell ref="A65:A67"/>
    <mergeCell ref="A58:A61"/>
    <mergeCell ref="A22:A23"/>
    <mergeCell ref="A25:A27"/>
    <mergeCell ref="A29:A30"/>
    <mergeCell ref="A73:A78"/>
    <mergeCell ref="A82:A86"/>
    <mergeCell ref="A115:A120"/>
    <mergeCell ref="A88:A91"/>
    <mergeCell ref="A95:A97"/>
    <mergeCell ref="A110:A113"/>
    <mergeCell ref="A163:A173"/>
    <mergeCell ref="A122:A129"/>
    <mergeCell ref="A154:A161"/>
    <mergeCell ref="A144:A152"/>
    <mergeCell ref="A136:A138"/>
    <mergeCell ref="A140:A142"/>
    <mergeCell ref="A2:F2"/>
    <mergeCell ref="J181:J189"/>
    <mergeCell ref="A179:A185"/>
    <mergeCell ref="A213:A220"/>
    <mergeCell ref="A204:A205"/>
    <mergeCell ref="A207:A209"/>
    <mergeCell ref="A197:A199"/>
    <mergeCell ref="A187:A193"/>
    <mergeCell ref="A131:A134"/>
    <mergeCell ref="A105:A1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2016-09-02T05:14:04Z</cp:lastPrinted>
  <dcterms:created xsi:type="dcterms:W3CDTF">2013-05-22T10:12:57Z</dcterms:created>
  <dcterms:modified xsi:type="dcterms:W3CDTF">2020-06-30T06:00:19Z</dcterms:modified>
  <cp:category/>
  <cp:version/>
  <cp:contentType/>
  <cp:contentStatus/>
</cp:coreProperties>
</file>