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9735" tabRatio="896" activeTab="1"/>
  </bookViews>
  <sheets>
    <sheet name="Мен" sheetId="1" r:id="rId1"/>
    <sheet name="на сайт" sheetId="2" r:id="rId2"/>
  </sheets>
  <definedNames>
    <definedName name="_xlnm.Print_Area" localSheetId="0">'Мен'!$A$1:$N$345</definedName>
  </definedNames>
  <calcPr fullCalcOnLoad="1"/>
</workbook>
</file>

<file path=xl/sharedStrings.xml><?xml version="1.0" encoding="utf-8"?>
<sst xmlns="http://schemas.openxmlformats.org/spreadsheetml/2006/main" count="1721" uniqueCount="302">
  <si>
    <t>КТП №14     ф1</t>
  </si>
  <si>
    <t>ВЛ    А</t>
  </si>
  <si>
    <t>R,Ом\км</t>
  </si>
  <si>
    <t>ВЛ   АС</t>
  </si>
  <si>
    <t>№пп</t>
  </si>
  <si>
    <t xml:space="preserve">        №</t>
  </si>
  <si>
    <t xml:space="preserve">  Марка</t>
  </si>
  <si>
    <t xml:space="preserve">   Iа,</t>
  </si>
  <si>
    <t xml:space="preserve">   Ib,</t>
  </si>
  <si>
    <t xml:space="preserve">   Uн,</t>
  </si>
  <si>
    <t xml:space="preserve">  КТП,фидера</t>
  </si>
  <si>
    <t>осн.пров.</t>
  </si>
  <si>
    <t>нул.пров.</t>
  </si>
  <si>
    <t xml:space="preserve">      В</t>
  </si>
  <si>
    <t xml:space="preserve">       В</t>
  </si>
  <si>
    <t>А-35</t>
  </si>
  <si>
    <t>А-25</t>
  </si>
  <si>
    <t>А-16</t>
  </si>
  <si>
    <t xml:space="preserve">   ф3</t>
  </si>
  <si>
    <t xml:space="preserve">   ЛМУ, ВЛ-10кВ</t>
  </si>
  <si>
    <t xml:space="preserve">                  ф2</t>
  </si>
  <si>
    <t xml:space="preserve">         ЛМУ</t>
  </si>
  <si>
    <t xml:space="preserve">                  ф3</t>
  </si>
  <si>
    <t xml:space="preserve">                  ф4</t>
  </si>
  <si>
    <t>Усредн.знач.</t>
  </si>
  <si>
    <t xml:space="preserve">        ЛМУ</t>
  </si>
  <si>
    <t xml:space="preserve">                   ф2</t>
  </si>
  <si>
    <t>КТП №1     ф1</t>
  </si>
  <si>
    <t xml:space="preserve">      ЛМУ</t>
  </si>
  <si>
    <t>Наименование</t>
  </si>
  <si>
    <t xml:space="preserve">                 Мендыкаринский  РЭС</t>
  </si>
  <si>
    <t>ВВЕДЕНСКИЙ</t>
  </si>
  <si>
    <t>КТП №2     ф1</t>
  </si>
  <si>
    <t xml:space="preserve">     ЛМУ</t>
  </si>
  <si>
    <t>ВЛ Введ.-Ц.у.</t>
  </si>
  <si>
    <t>КТП №3     ф1</t>
  </si>
  <si>
    <t>КТП №4     ф1</t>
  </si>
  <si>
    <t>ВЛ Введ.-посел.</t>
  </si>
  <si>
    <t>КТП №5     ф1</t>
  </si>
  <si>
    <t>КТП №6     ф1</t>
  </si>
  <si>
    <t>КТП №7     ф1</t>
  </si>
  <si>
    <t>ВЛ Буден.-Ц.у.</t>
  </si>
  <si>
    <t>КТП №8     ф1</t>
  </si>
  <si>
    <t>КТП №9     ф1</t>
  </si>
  <si>
    <t>КТП №10   ф1</t>
  </si>
  <si>
    <t>КТП №11   ф1</t>
  </si>
  <si>
    <t>КТП №1    ф1</t>
  </si>
  <si>
    <t>КАРАТАЛЬСКИЙ</t>
  </si>
  <si>
    <t>ВЛ Узунагаш-</t>
  </si>
  <si>
    <t xml:space="preserve">    Туленгут</t>
  </si>
  <si>
    <t>КРАСНОПРЕСН.</t>
  </si>
  <si>
    <t>ВЛ Кр.Пр.-Ц.у.</t>
  </si>
  <si>
    <t>ВЛ Кр.Пр.-МТМ</t>
  </si>
  <si>
    <t>ВЛКр.Пр.-стр.уч.</t>
  </si>
  <si>
    <t>ВЛ Кр.Пр.-з\ток</t>
  </si>
  <si>
    <t>ВЛ Кр.Пр.-к.цех</t>
  </si>
  <si>
    <t>ВЛКр.Пр.-Молод.</t>
  </si>
  <si>
    <t>ВЛ Кр.Пр.-ХПП</t>
  </si>
  <si>
    <t>ВЛБалыкты-Лоба</t>
  </si>
  <si>
    <t>ДЖАНГИЛЬДИН.</t>
  </si>
  <si>
    <t>КАМЕНСК-УРАЛ.</t>
  </si>
  <si>
    <t>ВЛХарьковка-Ц.у.</t>
  </si>
  <si>
    <t>ВЛХарьк.-Сосна</t>
  </si>
  <si>
    <t>ВЛХарьк.-Приозер.</t>
  </si>
  <si>
    <t>СТЕПАНОВСКИЙ</t>
  </si>
  <si>
    <t>ВЛ Степановка-</t>
  </si>
  <si>
    <t>КТП №12   ф1</t>
  </si>
  <si>
    <t>КТП №13   ф1</t>
  </si>
  <si>
    <t>КТП №14   ф1</t>
  </si>
  <si>
    <t>КТП №15   ф1</t>
  </si>
  <si>
    <t xml:space="preserve">  БОРКОВСКИЙ</t>
  </si>
  <si>
    <t>ВЛБорки-Никитин</t>
  </si>
  <si>
    <t>ВЛБорки-Ц.у.</t>
  </si>
  <si>
    <t>ВЛБорки-Н.Борки</t>
  </si>
  <si>
    <t>ВЛБорки-Татьян.</t>
  </si>
  <si>
    <t xml:space="preserve">  БОРОВСКОЙ</t>
  </si>
  <si>
    <t>ВЛ Районная-</t>
  </si>
  <si>
    <t>ВЛ Лесхоз</t>
  </si>
  <si>
    <t xml:space="preserve"> ЛОМОНОСОВ-</t>
  </si>
  <si>
    <t>ВЛ Ломонос.-клуб</t>
  </si>
  <si>
    <t>ВЛ Ломоносово-</t>
  </si>
  <si>
    <t xml:space="preserve">    Кок-Терек</t>
  </si>
  <si>
    <t xml:space="preserve">     Лютинка</t>
  </si>
  <si>
    <t>ВЛ Текиз-Ц.у.</t>
  </si>
  <si>
    <t>ВЛТекиз-Н-Никол.</t>
  </si>
  <si>
    <t>ВЛТекиз-Новостр.</t>
  </si>
  <si>
    <t xml:space="preserve">     А</t>
  </si>
  <si>
    <t xml:space="preserve">    А</t>
  </si>
  <si>
    <t xml:space="preserve">   А</t>
  </si>
  <si>
    <t>Относительные потери в линиях РЭС, %</t>
  </si>
  <si>
    <t xml:space="preserve">    ф3</t>
  </si>
  <si>
    <t xml:space="preserve">     Архиповка</t>
  </si>
  <si>
    <t xml:space="preserve">     ф2</t>
  </si>
  <si>
    <t xml:space="preserve">     ф3</t>
  </si>
  <si>
    <t>А-70</t>
  </si>
  <si>
    <t>кабель</t>
  </si>
  <si>
    <t>Шептыкуль.</t>
  </si>
  <si>
    <t>ВЛМолод.-</t>
  </si>
  <si>
    <t xml:space="preserve"> Алешинка</t>
  </si>
  <si>
    <t>Каражар</t>
  </si>
  <si>
    <t xml:space="preserve">    ф2</t>
  </si>
  <si>
    <t>КТП№5      ф1</t>
  </si>
  <si>
    <t>ВЛ Введенка.-</t>
  </si>
  <si>
    <t>КТП №3    ф1</t>
  </si>
  <si>
    <t>КТП №1А  ф1</t>
  </si>
  <si>
    <t>КТП №24  ф1</t>
  </si>
  <si>
    <t>КТП №18  ф1</t>
  </si>
  <si>
    <t>КТП №17  ф1</t>
  </si>
  <si>
    <t>КТП №22  ф1</t>
  </si>
  <si>
    <t>КТП №15  ф1</t>
  </si>
  <si>
    <t>КТП №16  ф1</t>
  </si>
  <si>
    <t>КТП №12  ф1</t>
  </si>
  <si>
    <t>КТП №11  ф1</t>
  </si>
  <si>
    <t>КТП №10  ф1</t>
  </si>
  <si>
    <t>КТП №9    ф1</t>
  </si>
  <si>
    <t>КТП №7    ф1</t>
  </si>
  <si>
    <t>КТП №19   ф1</t>
  </si>
  <si>
    <t>КТП №8    ф1</t>
  </si>
  <si>
    <t>Маслозавод</t>
  </si>
  <si>
    <t>ВЛ Ивановка</t>
  </si>
  <si>
    <t>ВЛ Откормсовхоз</t>
  </si>
  <si>
    <t>ВЛ Долбушка з.Ток</t>
  </si>
  <si>
    <t>ВЛ Балыкты-Талап.</t>
  </si>
  <si>
    <t>Поселок</t>
  </si>
  <si>
    <t>Боровская-Туб.сан.</t>
  </si>
  <si>
    <t>Районная-ХПП-2</t>
  </si>
  <si>
    <t xml:space="preserve">   ф2</t>
  </si>
  <si>
    <t>Боровская-Интернат.</t>
  </si>
  <si>
    <r>
      <t xml:space="preserve">  U</t>
    </r>
    <r>
      <rPr>
        <sz val="9"/>
        <rFont val="Arial"/>
        <family val="2"/>
      </rPr>
      <t>к,</t>
    </r>
  </si>
  <si>
    <t xml:space="preserve">  Ic,</t>
  </si>
  <si>
    <t>ВЛБорки-Школа</t>
  </si>
  <si>
    <t>мощность</t>
  </si>
  <si>
    <t>тр-ра</t>
  </si>
  <si>
    <t>ВЛ Аксуат-Поселок</t>
  </si>
  <si>
    <t>ВЛ Долбушка Маковка</t>
  </si>
  <si>
    <t>Кам.-Джусалы</t>
  </si>
  <si>
    <t>КТП №1   Ф1</t>
  </si>
  <si>
    <t>Кам-Аксиряк</t>
  </si>
  <si>
    <t>Михайловка</t>
  </si>
  <si>
    <t>ВЛ Районная-Русское</t>
  </si>
  <si>
    <t>ВЛ Тениз-з\ток</t>
  </si>
  <si>
    <t>Районная-Комплекс</t>
  </si>
  <si>
    <t>А-26</t>
  </si>
  <si>
    <t>ф3</t>
  </si>
  <si>
    <t>КТП №2    ф1</t>
  </si>
  <si>
    <t>СИП4/35</t>
  </si>
  <si>
    <t>СИП4/50</t>
  </si>
  <si>
    <t xml:space="preserve">   СКИЙ  Участок</t>
  </si>
  <si>
    <t>Куральск-Ц.Усадьба</t>
  </si>
  <si>
    <t>КТП №4   Ф1</t>
  </si>
  <si>
    <t>тп№1         ф1</t>
  </si>
  <si>
    <t>ТП №1     ф1</t>
  </si>
  <si>
    <t xml:space="preserve">                 Расчет технических  потерь в сетях 0,4кВ Январь 2020г.</t>
  </si>
  <si>
    <t>ф2</t>
  </si>
  <si>
    <t>КТП №5    ф1</t>
  </si>
  <si>
    <t>КТП №1А     ф1</t>
  </si>
  <si>
    <t>ВЛ-10кВ Боровская-Школа-Районная</t>
  </si>
  <si>
    <t>ВЛ-10кВ Боровская-Райцентр</t>
  </si>
  <si>
    <t>ВЛ Районная-Боровской с/х</t>
  </si>
  <si>
    <t xml:space="preserve">  ВЛ Узунагаш-Ц.у.</t>
  </si>
  <si>
    <t>Наименование ПС</t>
  </si>
  <si>
    <t>ПС 110\35\10 "Боровская"</t>
  </si>
  <si>
    <t>ПС35\10кВ"Районная"</t>
  </si>
  <si>
    <t>ПС110\35\10"Боровская"</t>
  </si>
  <si>
    <t>ПС35\10кВ"Долбушка"</t>
  </si>
  <si>
    <t>ПС35\10кВ"К.Уральск"</t>
  </si>
  <si>
    <t>ПС35\10кВ"Харьковская"</t>
  </si>
  <si>
    <t>ПС110\35\10"Ак-Суат"</t>
  </si>
  <si>
    <t>ПС35\10кВ"Кр.Пресня"</t>
  </si>
  <si>
    <t>ПС35\10кВ"Балыкты"</t>
  </si>
  <si>
    <t>ПС110\10кВ"Степановка"</t>
  </si>
  <si>
    <t>ПС110\35\10кВ"Буденовка"</t>
  </si>
  <si>
    <t>ПС35\10кВ"Введенка"</t>
  </si>
  <si>
    <t>ПС35\10кВ"Узун-Агаш</t>
  </si>
  <si>
    <t>ПС35\10кВ"Молодежная"</t>
  </si>
  <si>
    <t>ПС35\10кВ"Борки"</t>
  </si>
  <si>
    <t>ПС35\10кВ"Ломоносово"</t>
  </si>
  <si>
    <t>ПС35\10кВ"Тениз"</t>
  </si>
  <si>
    <t>Наименование насел.пункта</t>
  </si>
  <si>
    <t>Боровское</t>
  </si>
  <si>
    <t>Первомайское</t>
  </si>
  <si>
    <t>Ивановка</t>
  </si>
  <si>
    <t>Красносельск</t>
  </si>
  <si>
    <t>Чернышевка</t>
  </si>
  <si>
    <t>Лесное</t>
  </si>
  <si>
    <t>Долбушка</t>
  </si>
  <si>
    <t>Маковка</t>
  </si>
  <si>
    <t>Кызыл-Ту</t>
  </si>
  <si>
    <t>К.Уральск</t>
  </si>
  <si>
    <t>Джусалы</t>
  </si>
  <si>
    <t>АК-Сиряк</t>
  </si>
  <si>
    <t>Харьковский</t>
  </si>
  <si>
    <t>Сосна</t>
  </si>
  <si>
    <t>Приозерный</t>
  </si>
  <si>
    <t>Ак-Суат</t>
  </si>
  <si>
    <t>Кр.Пресня</t>
  </si>
  <si>
    <t>Молодежный</t>
  </si>
  <si>
    <t>ВЛБалыкты-поселок</t>
  </si>
  <si>
    <t>Филиал</t>
  </si>
  <si>
    <t>ВЛКр.Пр.-ХПП</t>
  </si>
  <si>
    <t>Балыкты</t>
  </si>
  <si>
    <t>Лоба</t>
  </si>
  <si>
    <t>Степановка</t>
  </si>
  <si>
    <t>Архиповка</t>
  </si>
  <si>
    <t>Буденовка</t>
  </si>
  <si>
    <t>Введенка</t>
  </si>
  <si>
    <t>Загаринка</t>
  </si>
  <si>
    <t>Милютинка</t>
  </si>
  <si>
    <t>Узун-Агаш</t>
  </si>
  <si>
    <t>Жапалак</t>
  </si>
  <si>
    <t>Байгожа</t>
  </si>
  <si>
    <t>Туленгут</t>
  </si>
  <si>
    <t>Кульчукай</t>
  </si>
  <si>
    <t>Молодежное</t>
  </si>
  <si>
    <t>ВЛ Молод.-Луговое</t>
  </si>
  <si>
    <t>ВЛ Молод.-машдвор</t>
  </si>
  <si>
    <t>КТП №2   ф1</t>
  </si>
  <si>
    <t>Алкау</t>
  </si>
  <si>
    <t>Алешинка</t>
  </si>
  <si>
    <t>Никитинка</t>
  </si>
  <si>
    <t>Борки</t>
  </si>
  <si>
    <t>Татьяновка</t>
  </si>
  <si>
    <t>Новоборки</t>
  </si>
  <si>
    <t>Каскат</t>
  </si>
  <si>
    <t>Карамай</t>
  </si>
  <si>
    <t>Шиели</t>
  </si>
  <si>
    <t>Коктерек</t>
  </si>
  <si>
    <t>Лютинка</t>
  </si>
  <si>
    <t>Тениз</t>
  </si>
  <si>
    <t>Новониколаевка</t>
  </si>
  <si>
    <t>Талапкер</t>
  </si>
  <si>
    <t>Коэффицент загрузки</t>
  </si>
  <si>
    <t>ЛМУ</t>
  </si>
  <si>
    <t>Наименование населеного пункта</t>
  </si>
  <si>
    <t>Ном-ная мощность силового транс-ра кВА</t>
  </si>
  <si>
    <t>ВЛ-10кВ Школа</t>
  </si>
  <si>
    <t>ВЛ-10 -Интернат.</t>
  </si>
  <si>
    <t>ВЛ-10  Тубсанаторий</t>
  </si>
  <si>
    <t>ВЛ-10  Откормсовхоз</t>
  </si>
  <si>
    <t>ВЛ -10 Боровской с/х</t>
  </si>
  <si>
    <t>ВЛ-10 Русское</t>
  </si>
  <si>
    <t>ВЛ-10</t>
  </si>
  <si>
    <t>ВЛ-10 ХПП-2</t>
  </si>
  <si>
    <t>ВЛ-10 Зерноток</t>
  </si>
  <si>
    <t>ВЛ -10 Маковка</t>
  </si>
  <si>
    <t>ПС35\10кВ  Каменск-Уральская</t>
  </si>
  <si>
    <t>ВЛ-10 Джусалы</t>
  </si>
  <si>
    <t>ВЛ-Зерноток</t>
  </si>
  <si>
    <t>ВЛ--Ц.Усадьба</t>
  </si>
  <si>
    <t>ВЛ-10 Аксиряк</t>
  </si>
  <si>
    <t>ВЛ-10 Ц.усадьба</t>
  </si>
  <si>
    <t>ВЛ-10 Сосна</t>
  </si>
  <si>
    <t>ВЛ-10 Приозерный</t>
  </si>
  <si>
    <t>ВЛ-10 Поселок</t>
  </si>
  <si>
    <t>ПС35\10кВ Красная Пресня</t>
  </si>
  <si>
    <t xml:space="preserve">      </t>
  </si>
  <si>
    <t>ВЛ-10 ЛМУ</t>
  </si>
  <si>
    <t>ВЛ-10 МТМ</t>
  </si>
  <si>
    <t>ВЛ-10 Стройучасток</t>
  </si>
  <si>
    <t>ВЛ-10 Кормоцех</t>
  </si>
  <si>
    <t>ВЛ-10 Молодежная</t>
  </si>
  <si>
    <t>ВЛ-10 ХПП</t>
  </si>
  <si>
    <t>ВЛ-10 Лоба</t>
  </si>
  <si>
    <t>ВЛ-10 Михайловка</t>
  </si>
  <si>
    <t>ВЛ-10  Поселок</t>
  </si>
  <si>
    <t>КТП №4     ф12</t>
  </si>
  <si>
    <t>КТП №4     ф15</t>
  </si>
  <si>
    <t>ВЛ-10  Архиповка</t>
  </si>
  <si>
    <t>ВЛ-10 Шептыкуль</t>
  </si>
  <si>
    <t>ВЛ-10 Уленгут</t>
  </si>
  <si>
    <t>ВЛ-10 Каражар</t>
  </si>
  <si>
    <t>ВЛ-1 Луговое</t>
  </si>
  <si>
    <t>ВЛ-10 Алешенка</t>
  </si>
  <si>
    <t>ВЛ-10 Никитинка</t>
  </si>
  <si>
    <t>ВЛ-10 татьяновка</t>
  </si>
  <si>
    <t>ВЛ-10 Школа</t>
  </si>
  <si>
    <t>ВЛ-10 Новые Борки</t>
  </si>
  <si>
    <t>ВЛ-10 Клуб-</t>
  </si>
  <si>
    <t xml:space="preserve">КТП №2   </t>
  </si>
  <si>
    <t xml:space="preserve">КТП №1     </t>
  </si>
  <si>
    <t xml:space="preserve">КТП №1А    </t>
  </si>
  <si>
    <t xml:space="preserve">КТП №6     </t>
  </si>
  <si>
    <t xml:space="preserve">  ВЛ-10  Кок-Терек</t>
  </si>
  <si>
    <t>ВЛ-10 Лютитнка</t>
  </si>
  <si>
    <t>ВЛ-10 Новостройка</t>
  </si>
  <si>
    <t>ВЛ-10 Талапкер</t>
  </si>
  <si>
    <t xml:space="preserve"> Наименование фидер 10кВ ТП, КТП </t>
  </si>
  <si>
    <t>Свободная мощность, кВА</t>
  </si>
  <si>
    <t>КТП №6     ф2</t>
  </si>
  <si>
    <t>КТП №7     ф3</t>
  </si>
  <si>
    <t>КТП №8     ф4</t>
  </si>
  <si>
    <t>КТП №12     ф5</t>
  </si>
  <si>
    <t>КТП №1    ф6</t>
  </si>
  <si>
    <t>КТП №2     ф7</t>
  </si>
  <si>
    <t>КТП №3     ф8</t>
  </si>
  <si>
    <t>КТП №1     ф9</t>
  </si>
  <si>
    <t>КТП №2     ф10</t>
  </si>
  <si>
    <t>КТП №3     ф11</t>
  </si>
  <si>
    <t>КТП №1     ф13</t>
  </si>
  <si>
    <t>КТП №2     ф14</t>
  </si>
  <si>
    <t>КТП №5     ф16</t>
  </si>
  <si>
    <t xml:space="preserve"> 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</si>
</sst>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4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00"/>
    <numFmt numFmtId="183" formatCode="0.0000000"/>
    <numFmt numFmtId="184" formatCode="0.00000"/>
    <numFmt numFmtId="185" formatCode="0.0000"/>
    <numFmt numFmtId="186" formatCode="#,##0.0"/>
    <numFmt numFmtId="187" formatCode="0.00000000"/>
    <numFmt numFmtId="188" formatCode="0.0000000000"/>
    <numFmt numFmtId="189" formatCode="0.00000000000"/>
    <numFmt numFmtId="190" formatCode="0.000000000"/>
    <numFmt numFmtId="191" formatCode="#,##0.000"/>
    <numFmt numFmtId="192" formatCode="#,##0.0000"/>
    <numFmt numFmtId="193" formatCode="#,##0.00000"/>
    <numFmt numFmtId="194" formatCode="dd/mm/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49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9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2" fontId="3" fillId="33" borderId="17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181" fontId="3" fillId="33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center"/>
    </xf>
    <xf numFmtId="181" fontId="3" fillId="33" borderId="24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181" fontId="3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181" fontId="3" fillId="33" borderId="17" xfId="0" applyNumberFormat="1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0" fillId="33" borderId="23" xfId="0" applyFill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2" fontId="3" fillId="33" borderId="31" xfId="0" applyNumberFormat="1" applyFont="1" applyFill="1" applyBorder="1" applyAlignment="1">
      <alignment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47" fillId="35" borderId="0" xfId="0" applyFont="1" applyFill="1" applyAlignment="1">
      <alignment vertical="center"/>
    </xf>
    <xf numFmtId="181" fontId="47" fillId="35" borderId="0" xfId="0" applyNumberFormat="1" applyFont="1" applyFill="1" applyAlignment="1">
      <alignment vertical="center"/>
    </xf>
    <xf numFmtId="181" fontId="1" fillId="0" borderId="24" xfId="0" applyNumberFormat="1" applyFont="1" applyFill="1" applyBorder="1" applyAlignment="1">
      <alignment horizontal="center" vertical="center"/>
    </xf>
    <xf numFmtId="181" fontId="1" fillId="0" borderId="14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181" fontId="3" fillId="0" borderId="24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/>
    </xf>
    <xf numFmtId="181" fontId="10" fillId="0" borderId="23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/>
    </xf>
    <xf numFmtId="181" fontId="10" fillId="0" borderId="24" xfId="0" applyNumberFormat="1" applyFont="1" applyFill="1" applyBorder="1" applyAlignment="1">
      <alignment horizontal="center" vertical="center"/>
    </xf>
    <xf numFmtId="181" fontId="10" fillId="33" borderId="24" xfId="0" applyNumberFormat="1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center" vertical="center"/>
    </xf>
    <xf numFmtId="181" fontId="10" fillId="0" borderId="1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top"/>
    </xf>
    <xf numFmtId="0" fontId="10" fillId="33" borderId="0" xfId="0" applyFont="1" applyFill="1" applyAlignment="1">
      <alignment horizontal="left" vertical="top"/>
    </xf>
    <xf numFmtId="0" fontId="10" fillId="33" borderId="14" xfId="0" applyFont="1" applyFill="1" applyBorder="1" applyAlignment="1">
      <alignment horizontal="left" vertical="top"/>
    </xf>
    <xf numFmtId="0" fontId="10" fillId="33" borderId="24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81" fontId="10" fillId="0" borderId="24" xfId="0" applyNumberFormat="1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top"/>
    </xf>
    <xf numFmtId="0" fontId="10" fillId="33" borderId="37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vertical="top"/>
    </xf>
    <xf numFmtId="0" fontId="10" fillId="33" borderId="25" xfId="0" applyFont="1" applyFill="1" applyBorder="1" applyAlignment="1">
      <alignment vertical="top"/>
    </xf>
    <xf numFmtId="0" fontId="10" fillId="33" borderId="23" xfId="0" applyFont="1" applyFill="1" applyBorder="1" applyAlignment="1">
      <alignment vertical="top"/>
    </xf>
    <xf numFmtId="0" fontId="3" fillId="33" borderId="3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0" fillId="33" borderId="14" xfId="0" applyFont="1" applyFill="1" applyBorder="1" applyAlignment="1">
      <alignment horizontal="left" vertical="top"/>
    </xf>
    <xf numFmtId="0" fontId="10" fillId="33" borderId="25" xfId="0" applyFont="1" applyFill="1" applyBorder="1" applyAlignment="1">
      <alignment horizontal="left" vertical="top"/>
    </xf>
    <xf numFmtId="0" fontId="10" fillId="33" borderId="23" xfId="0" applyFont="1" applyFill="1" applyBorder="1" applyAlignment="1">
      <alignment horizontal="left" vertical="top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horizontal="left" vertical="top" wrapText="1"/>
    </xf>
    <xf numFmtId="0" fontId="10" fillId="33" borderId="2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/>
    </xf>
    <xf numFmtId="0" fontId="10" fillId="33" borderId="14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left" vertical="center"/>
    </xf>
    <xf numFmtId="2" fontId="10" fillId="0" borderId="24" xfId="0" applyNumberFormat="1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5"/>
  <sheetViews>
    <sheetView view="pageBreakPreview" zoomScaleSheetLayoutView="100" zoomScalePageLayoutView="0" workbookViewId="0" topLeftCell="A1">
      <pane xSplit="4" ySplit="10" topLeftCell="E2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56" sqref="D256"/>
    </sheetView>
  </sheetViews>
  <sheetFormatPr defaultColWidth="9.00390625" defaultRowHeight="12.75"/>
  <cols>
    <col min="1" max="1" width="25.625" style="1" customWidth="1"/>
    <col min="2" max="2" width="18.375" style="1" customWidth="1"/>
    <col min="3" max="3" width="4.375" style="1" customWidth="1"/>
    <col min="4" max="5" width="12.25390625" style="1" customWidth="1"/>
    <col min="6" max="6" width="9.75390625" style="1" customWidth="1"/>
    <col min="7" max="7" width="7.75390625" style="1" customWidth="1"/>
    <col min="8" max="8" width="7.625" style="1" customWidth="1"/>
    <col min="9" max="9" width="4.125" style="1" customWidth="1"/>
    <col min="10" max="10" width="3.875" style="1" customWidth="1"/>
    <col min="11" max="11" width="4.125" style="1" customWidth="1"/>
    <col min="12" max="12" width="4.875" style="1" customWidth="1"/>
    <col min="13" max="13" width="5.625" style="1" customWidth="1"/>
    <col min="14" max="14" width="8.125" style="1" customWidth="1"/>
    <col min="15" max="15" width="9.625" style="125" bestFit="1" customWidth="1"/>
    <col min="16" max="16384" width="9.125" style="1" customWidth="1"/>
  </cols>
  <sheetData>
    <row r="1" spans="4:9" ht="12.75">
      <c r="D1" s="2" t="s">
        <v>30</v>
      </c>
      <c r="E1" s="2"/>
      <c r="F1" s="2"/>
      <c r="G1" s="3"/>
      <c r="H1" s="3"/>
      <c r="I1" s="3"/>
    </row>
    <row r="2" spans="4:6" ht="12.75">
      <c r="D2" s="4" t="s">
        <v>152</v>
      </c>
      <c r="E2" s="4"/>
      <c r="F2" s="4"/>
    </row>
    <row r="3" ht="12.75" thickBot="1"/>
    <row r="4" spans="7:14" ht="12">
      <c r="G4" s="6" t="s">
        <v>1</v>
      </c>
      <c r="H4" s="7">
        <v>16</v>
      </c>
      <c r="I4" s="7">
        <v>25</v>
      </c>
      <c r="J4" s="7">
        <v>35</v>
      </c>
      <c r="K4" s="7">
        <v>50</v>
      </c>
      <c r="L4" s="7">
        <v>95</v>
      </c>
      <c r="M4" s="8">
        <v>120</v>
      </c>
      <c r="N4" s="5"/>
    </row>
    <row r="5" spans="7:14" ht="12.75" thickBot="1">
      <c r="G5" s="9" t="s">
        <v>2</v>
      </c>
      <c r="H5" s="10">
        <v>1.8</v>
      </c>
      <c r="I5" s="11">
        <v>1.14</v>
      </c>
      <c r="J5" s="11">
        <v>0.83</v>
      </c>
      <c r="K5" s="11">
        <v>0.576</v>
      </c>
      <c r="L5" s="11">
        <v>0.308</v>
      </c>
      <c r="M5" s="12">
        <v>0.246</v>
      </c>
      <c r="N5" s="13"/>
    </row>
    <row r="6" spans="7:13" ht="12">
      <c r="G6" s="6" t="s">
        <v>3</v>
      </c>
      <c r="H6" s="7">
        <v>10</v>
      </c>
      <c r="I6" s="7">
        <v>16</v>
      </c>
      <c r="J6" s="7">
        <v>25</v>
      </c>
      <c r="K6" s="7">
        <v>35</v>
      </c>
      <c r="L6" s="7">
        <v>70</v>
      </c>
      <c r="M6" s="8">
        <v>95</v>
      </c>
    </row>
    <row r="7" spans="7:13" ht="12.75" thickBot="1">
      <c r="G7" s="14" t="s">
        <v>2</v>
      </c>
      <c r="H7" s="15">
        <v>2.695</v>
      </c>
      <c r="I7" s="16">
        <v>1.772</v>
      </c>
      <c r="J7" s="16">
        <v>1.146</v>
      </c>
      <c r="K7" s="16">
        <v>0.773</v>
      </c>
      <c r="L7" s="17">
        <v>0.42</v>
      </c>
      <c r="M7" s="18">
        <v>0.312</v>
      </c>
    </row>
    <row r="8" ht="12.75" thickBot="1"/>
    <row r="9" spans="1:14" ht="12" customHeight="1">
      <c r="A9" s="203" t="s">
        <v>160</v>
      </c>
      <c r="B9" s="112" t="s">
        <v>29</v>
      </c>
      <c r="C9" s="20" t="s">
        <v>4</v>
      </c>
      <c r="D9" s="21" t="s">
        <v>5</v>
      </c>
      <c r="E9" s="212" t="s">
        <v>178</v>
      </c>
      <c r="F9" s="22" t="s">
        <v>131</v>
      </c>
      <c r="G9" s="23" t="s">
        <v>6</v>
      </c>
      <c r="H9" s="23" t="s">
        <v>6</v>
      </c>
      <c r="I9" s="79" t="s">
        <v>7</v>
      </c>
      <c r="J9" s="80" t="s">
        <v>8</v>
      </c>
      <c r="K9" s="79" t="s">
        <v>129</v>
      </c>
      <c r="L9" s="79" t="s">
        <v>9</v>
      </c>
      <c r="M9" s="80" t="s">
        <v>128</v>
      </c>
      <c r="N9" s="24"/>
    </row>
    <row r="10" spans="1:14" ht="22.5" customHeight="1" thickBot="1">
      <c r="A10" s="204"/>
      <c r="B10" s="113" t="s">
        <v>19</v>
      </c>
      <c r="C10" s="25"/>
      <c r="D10" s="26" t="s">
        <v>10</v>
      </c>
      <c r="E10" s="213"/>
      <c r="F10" s="26" t="s">
        <v>132</v>
      </c>
      <c r="G10" s="25" t="s">
        <v>11</v>
      </c>
      <c r="H10" s="19" t="s">
        <v>12</v>
      </c>
      <c r="I10" s="25" t="s">
        <v>88</v>
      </c>
      <c r="J10" s="19" t="s">
        <v>87</v>
      </c>
      <c r="K10" s="25" t="s">
        <v>86</v>
      </c>
      <c r="L10" s="25" t="s">
        <v>13</v>
      </c>
      <c r="M10" s="19" t="s">
        <v>14</v>
      </c>
      <c r="N10" s="25"/>
    </row>
    <row r="11" spans="1:15" ht="12.75" customHeight="1">
      <c r="A11" s="205" t="s">
        <v>161</v>
      </c>
      <c r="B11" s="114" t="s">
        <v>75</v>
      </c>
      <c r="C11" s="20">
        <v>1</v>
      </c>
      <c r="D11" s="27" t="s">
        <v>116</v>
      </c>
      <c r="E11" s="109" t="s">
        <v>179</v>
      </c>
      <c r="F11" s="27">
        <v>100</v>
      </c>
      <c r="G11" s="28" t="s">
        <v>15</v>
      </c>
      <c r="H11" s="28" t="s">
        <v>15</v>
      </c>
      <c r="I11" s="29">
        <v>23.8</v>
      </c>
      <c r="J11" s="29">
        <v>33.6</v>
      </c>
      <c r="K11" s="29">
        <v>14.5</v>
      </c>
      <c r="L11" s="27">
        <v>241</v>
      </c>
      <c r="M11" s="27">
        <v>221</v>
      </c>
      <c r="N11" s="127">
        <f>100*(L11*(I11+J11+K11))/(F11*1000)</f>
        <v>17.327900000000003</v>
      </c>
      <c r="O11" s="127"/>
    </row>
    <row r="12" spans="1:14" ht="12" customHeight="1">
      <c r="A12" s="206"/>
      <c r="B12" s="114" t="s">
        <v>25</v>
      </c>
      <c r="C12" s="177">
        <v>2</v>
      </c>
      <c r="D12" s="31" t="s">
        <v>115</v>
      </c>
      <c r="E12" s="177" t="s">
        <v>179</v>
      </c>
      <c r="F12" s="31">
        <v>160</v>
      </c>
      <c r="G12" s="32" t="s">
        <v>15</v>
      </c>
      <c r="H12" s="32" t="s">
        <v>16</v>
      </c>
      <c r="I12" s="11">
        <v>9.6</v>
      </c>
      <c r="J12" s="11">
        <v>8.6</v>
      </c>
      <c r="K12" s="11">
        <v>22.1</v>
      </c>
      <c r="L12" s="29">
        <v>234</v>
      </c>
      <c r="M12" s="29">
        <v>220</v>
      </c>
      <c r="N12" s="127">
        <f>100*(L12*(I12+J12+K12)+L13*(I13+J13+K13)+L14*(I14+J14+K14))/(F12*1000)</f>
        <v>16.057624999999998</v>
      </c>
    </row>
    <row r="13" spans="1:14" ht="12" customHeight="1">
      <c r="A13" s="206"/>
      <c r="B13" s="181" t="s">
        <v>157</v>
      </c>
      <c r="C13" s="178"/>
      <c r="D13" s="31" t="s">
        <v>20</v>
      </c>
      <c r="E13" s="178"/>
      <c r="F13" s="31"/>
      <c r="G13" s="32" t="s">
        <v>16</v>
      </c>
      <c r="H13" s="32" t="s">
        <v>16</v>
      </c>
      <c r="I13" s="34">
        <v>1</v>
      </c>
      <c r="J13" s="34">
        <v>11</v>
      </c>
      <c r="K13" s="34">
        <v>3.2</v>
      </c>
      <c r="L13" s="29">
        <v>235</v>
      </c>
      <c r="M13" s="29">
        <v>220</v>
      </c>
      <c r="N13" s="33"/>
    </row>
    <row r="14" spans="1:14" ht="12" customHeight="1">
      <c r="A14" s="206"/>
      <c r="B14" s="181"/>
      <c r="C14" s="179"/>
      <c r="D14" s="31" t="s">
        <v>22</v>
      </c>
      <c r="E14" s="179"/>
      <c r="F14" s="31"/>
      <c r="G14" s="32" t="s">
        <v>15</v>
      </c>
      <c r="H14" s="32" t="s">
        <v>16</v>
      </c>
      <c r="I14" s="35">
        <v>17</v>
      </c>
      <c r="J14" s="35">
        <v>34</v>
      </c>
      <c r="K14" s="35">
        <v>3</v>
      </c>
      <c r="L14" s="29">
        <v>235</v>
      </c>
      <c r="M14" s="29">
        <v>223</v>
      </c>
      <c r="N14" s="33"/>
    </row>
    <row r="15" spans="1:14" ht="12" customHeight="1">
      <c r="A15" s="206"/>
      <c r="B15" s="181"/>
      <c r="C15" s="177">
        <v>3</v>
      </c>
      <c r="D15" s="31" t="s">
        <v>114</v>
      </c>
      <c r="E15" s="177" t="s">
        <v>179</v>
      </c>
      <c r="F15" s="31">
        <v>100</v>
      </c>
      <c r="G15" s="32" t="s">
        <v>15</v>
      </c>
      <c r="H15" s="32" t="s">
        <v>16</v>
      </c>
      <c r="I15" s="29">
        <v>21</v>
      </c>
      <c r="J15" s="29">
        <v>19</v>
      </c>
      <c r="K15" s="29">
        <v>23</v>
      </c>
      <c r="L15" s="29">
        <v>239</v>
      </c>
      <c r="M15" s="29">
        <v>219</v>
      </c>
      <c r="N15" s="127">
        <f>100*(L15*(I15+J15+K15)+L16*(I16+J16+K16)+L17*(I17+J17+K17))/(F15*1000)</f>
        <v>26.0326</v>
      </c>
    </row>
    <row r="16" spans="1:14" ht="12" customHeight="1">
      <c r="A16" s="206"/>
      <c r="B16" s="181"/>
      <c r="C16" s="178"/>
      <c r="D16" s="31" t="s">
        <v>20</v>
      </c>
      <c r="E16" s="178"/>
      <c r="F16" s="31"/>
      <c r="G16" s="32" t="s">
        <v>15</v>
      </c>
      <c r="H16" s="32" t="s">
        <v>16</v>
      </c>
      <c r="I16" s="29">
        <v>12.8</v>
      </c>
      <c r="J16" s="29">
        <v>9</v>
      </c>
      <c r="K16" s="29">
        <v>4.4</v>
      </c>
      <c r="L16" s="29">
        <v>238</v>
      </c>
      <c r="M16" s="29">
        <v>224</v>
      </c>
      <c r="N16" s="33"/>
    </row>
    <row r="17" spans="1:14" ht="12" customHeight="1">
      <c r="A17" s="206"/>
      <c r="B17" s="181"/>
      <c r="C17" s="191"/>
      <c r="D17" s="31" t="s">
        <v>22</v>
      </c>
      <c r="E17" s="179"/>
      <c r="F17" s="31"/>
      <c r="G17" s="32" t="s">
        <v>16</v>
      </c>
      <c r="H17" s="32" t="s">
        <v>16</v>
      </c>
      <c r="I17" s="29">
        <v>0.1</v>
      </c>
      <c r="J17" s="29">
        <v>7.9</v>
      </c>
      <c r="K17" s="29">
        <v>12</v>
      </c>
      <c r="L17" s="29">
        <v>237</v>
      </c>
      <c r="M17" s="29">
        <v>218</v>
      </c>
      <c r="N17" s="33"/>
    </row>
    <row r="18" spans="1:14" ht="12" customHeight="1">
      <c r="A18" s="206"/>
      <c r="B18" s="181"/>
      <c r="C18" s="177">
        <v>4</v>
      </c>
      <c r="D18" s="31" t="s">
        <v>113</v>
      </c>
      <c r="E18" s="177" t="s">
        <v>179</v>
      </c>
      <c r="F18" s="31">
        <v>160</v>
      </c>
      <c r="G18" s="32" t="s">
        <v>15</v>
      </c>
      <c r="H18" s="32" t="s">
        <v>16</v>
      </c>
      <c r="I18" s="29">
        <v>33.5</v>
      </c>
      <c r="J18" s="29">
        <v>17</v>
      </c>
      <c r="K18" s="29">
        <v>24.2</v>
      </c>
      <c r="L18" s="29">
        <v>238</v>
      </c>
      <c r="M18" s="29">
        <v>221</v>
      </c>
      <c r="N18" s="127">
        <f>100*(L18*(I18+J18+K18)+L19*(I19+J19+K19)+L20*(I20+J20+K20))/(F18*1000)</f>
        <v>30.713124999999994</v>
      </c>
    </row>
    <row r="19" spans="1:14" ht="12" customHeight="1">
      <c r="A19" s="206"/>
      <c r="B19" s="181"/>
      <c r="C19" s="178"/>
      <c r="D19" s="31" t="s">
        <v>20</v>
      </c>
      <c r="E19" s="178"/>
      <c r="F19" s="31"/>
      <c r="G19" s="32" t="s">
        <v>15</v>
      </c>
      <c r="H19" s="32" t="s">
        <v>16</v>
      </c>
      <c r="I19" s="27">
        <v>30</v>
      </c>
      <c r="J19" s="27">
        <v>56.6</v>
      </c>
      <c r="K19" s="27">
        <v>2.6</v>
      </c>
      <c r="L19" s="29">
        <v>239</v>
      </c>
      <c r="M19" s="29">
        <v>222</v>
      </c>
      <c r="N19" s="33"/>
    </row>
    <row r="20" spans="1:14" ht="12" customHeight="1">
      <c r="A20" s="206"/>
      <c r="B20" s="181"/>
      <c r="C20" s="191"/>
      <c r="D20" s="31" t="s">
        <v>22</v>
      </c>
      <c r="E20" s="179"/>
      <c r="F20" s="31"/>
      <c r="G20" s="32" t="s">
        <v>16</v>
      </c>
      <c r="H20" s="32" t="s">
        <v>16</v>
      </c>
      <c r="I20" s="29">
        <v>7.1</v>
      </c>
      <c r="J20" s="29">
        <v>23.6</v>
      </c>
      <c r="K20" s="29">
        <v>11.5</v>
      </c>
      <c r="L20" s="29">
        <v>238</v>
      </c>
      <c r="M20" s="29">
        <v>222</v>
      </c>
      <c r="N20" s="33"/>
    </row>
    <row r="21" spans="1:14" ht="12" customHeight="1">
      <c r="A21" s="206"/>
      <c r="B21" s="181"/>
      <c r="C21" s="177">
        <v>5</v>
      </c>
      <c r="D21" s="31" t="s">
        <v>112</v>
      </c>
      <c r="E21" s="177" t="s">
        <v>179</v>
      </c>
      <c r="F21" s="31">
        <v>160</v>
      </c>
      <c r="G21" s="32" t="s">
        <v>15</v>
      </c>
      <c r="H21" s="32" t="s">
        <v>16</v>
      </c>
      <c r="I21" s="29">
        <v>34.5</v>
      </c>
      <c r="J21" s="29">
        <v>9.5</v>
      </c>
      <c r="K21" s="29">
        <v>12.9</v>
      </c>
      <c r="L21" s="29">
        <v>236</v>
      </c>
      <c r="M21" s="29">
        <v>220</v>
      </c>
      <c r="N21" s="127">
        <f>100*(L21*(I21+J21+K21)+L22*(I22+J22+K22)+L23*(I23+J23+K23))/(F21*1000)</f>
        <v>11.585125</v>
      </c>
    </row>
    <row r="22" spans="1:14" ht="12" customHeight="1">
      <c r="A22" s="206"/>
      <c r="B22" s="181"/>
      <c r="C22" s="178"/>
      <c r="D22" s="31" t="s">
        <v>20</v>
      </c>
      <c r="E22" s="178"/>
      <c r="F22" s="31"/>
      <c r="G22" s="32" t="s">
        <v>15</v>
      </c>
      <c r="H22" s="32" t="s">
        <v>16</v>
      </c>
      <c r="I22" s="29">
        <v>9.8</v>
      </c>
      <c r="J22" s="29">
        <v>0.4</v>
      </c>
      <c r="K22" s="29">
        <v>3.2</v>
      </c>
      <c r="L22" s="29">
        <v>235</v>
      </c>
      <c r="M22" s="29">
        <v>218</v>
      </c>
      <c r="N22" s="33"/>
    </row>
    <row r="23" spans="1:14" ht="12" customHeight="1">
      <c r="A23" s="206"/>
      <c r="B23" s="181"/>
      <c r="C23" s="191"/>
      <c r="D23" s="31" t="s">
        <v>22</v>
      </c>
      <c r="E23" s="179"/>
      <c r="F23" s="31"/>
      <c r="G23" s="32" t="s">
        <v>15</v>
      </c>
      <c r="H23" s="32" t="s">
        <v>16</v>
      </c>
      <c r="I23" s="27">
        <v>0.2</v>
      </c>
      <c r="J23" s="27">
        <v>3.7</v>
      </c>
      <c r="K23" s="27">
        <v>4.4</v>
      </c>
      <c r="L23" s="29">
        <v>236</v>
      </c>
      <c r="M23" s="29">
        <v>220</v>
      </c>
      <c r="N23" s="33"/>
    </row>
    <row r="24" spans="1:14" ht="12" customHeight="1">
      <c r="A24" s="206"/>
      <c r="B24" s="181"/>
      <c r="C24" s="177">
        <v>6</v>
      </c>
      <c r="D24" s="31" t="s">
        <v>111</v>
      </c>
      <c r="E24" s="177" t="s">
        <v>179</v>
      </c>
      <c r="F24" s="31">
        <v>250</v>
      </c>
      <c r="G24" s="32" t="s">
        <v>15</v>
      </c>
      <c r="H24" s="32" t="s">
        <v>16</v>
      </c>
      <c r="I24" s="29">
        <v>23</v>
      </c>
      <c r="J24" s="29">
        <v>3.4</v>
      </c>
      <c r="K24" s="29">
        <v>3.5</v>
      </c>
      <c r="L24" s="29">
        <v>238</v>
      </c>
      <c r="M24" s="29">
        <v>220</v>
      </c>
      <c r="N24" s="127">
        <f>100*(L24*(I24+J24+K24)+L25*(I25+J25+K25))/(F24*1000)</f>
        <v>9.31688</v>
      </c>
    </row>
    <row r="25" spans="1:14" ht="12" customHeight="1">
      <c r="A25" s="206"/>
      <c r="B25" s="181"/>
      <c r="C25" s="191"/>
      <c r="D25" s="31" t="s">
        <v>20</v>
      </c>
      <c r="E25" s="179"/>
      <c r="F25" s="31"/>
      <c r="G25" s="32" t="s">
        <v>15</v>
      </c>
      <c r="H25" s="32" t="s">
        <v>16</v>
      </c>
      <c r="I25" s="29">
        <v>23.4</v>
      </c>
      <c r="J25" s="29">
        <v>25</v>
      </c>
      <c r="K25" s="29">
        <v>19</v>
      </c>
      <c r="L25" s="29">
        <v>240</v>
      </c>
      <c r="M25" s="29">
        <v>223</v>
      </c>
      <c r="N25" s="33"/>
    </row>
    <row r="26" spans="1:14" ht="12" customHeight="1">
      <c r="A26" s="206"/>
      <c r="B26" s="181"/>
      <c r="C26" s="178">
        <v>7</v>
      </c>
      <c r="D26" s="31" t="s">
        <v>110</v>
      </c>
      <c r="E26" s="177" t="s">
        <v>179</v>
      </c>
      <c r="F26" s="31">
        <v>160</v>
      </c>
      <c r="G26" s="97" t="s">
        <v>146</v>
      </c>
      <c r="H26" s="97" t="s">
        <v>146</v>
      </c>
      <c r="I26" s="29">
        <v>38.2</v>
      </c>
      <c r="J26" s="29">
        <v>21.2</v>
      </c>
      <c r="K26" s="29">
        <v>15.9</v>
      </c>
      <c r="L26" s="29">
        <v>234</v>
      </c>
      <c r="M26" s="29">
        <v>224</v>
      </c>
      <c r="N26" s="127">
        <f>100*(L26*(I26+J26+K26)+L27*(I27+J27+K27))/(F26*1000)</f>
        <v>12.657625000000003</v>
      </c>
    </row>
    <row r="27" spans="1:14" ht="12" customHeight="1">
      <c r="A27" s="206"/>
      <c r="B27" s="181"/>
      <c r="C27" s="191"/>
      <c r="D27" s="31" t="s">
        <v>20</v>
      </c>
      <c r="E27" s="179"/>
      <c r="F27" s="31"/>
      <c r="G27" s="97" t="s">
        <v>146</v>
      </c>
      <c r="H27" s="97" t="s">
        <v>146</v>
      </c>
      <c r="I27" s="29">
        <v>5.2</v>
      </c>
      <c r="J27" s="29">
        <v>3</v>
      </c>
      <c r="K27" s="29">
        <v>3</v>
      </c>
      <c r="L27" s="29">
        <v>235</v>
      </c>
      <c r="M27" s="29">
        <v>224</v>
      </c>
      <c r="N27" s="33"/>
    </row>
    <row r="28" spans="1:14" ht="12" customHeight="1">
      <c r="A28" s="206"/>
      <c r="B28" s="181"/>
      <c r="C28" s="177">
        <v>8</v>
      </c>
      <c r="D28" s="31" t="s">
        <v>109</v>
      </c>
      <c r="E28" s="177" t="s">
        <v>179</v>
      </c>
      <c r="F28" s="31">
        <v>160</v>
      </c>
      <c r="G28" s="97" t="s">
        <v>146</v>
      </c>
      <c r="H28" s="97" t="s">
        <v>146</v>
      </c>
      <c r="I28" s="29">
        <v>12.4</v>
      </c>
      <c r="J28" s="29">
        <v>36.3</v>
      </c>
      <c r="K28" s="29">
        <v>20.5</v>
      </c>
      <c r="L28" s="29">
        <v>238</v>
      </c>
      <c r="M28" s="29">
        <v>224</v>
      </c>
      <c r="N28" s="127">
        <f>100*(L28*(I28+J28+K28)+L29*(I29+J29+K29)+L30*(I30+J30+K30))/(F28*1000)</f>
        <v>27.053374999999996</v>
      </c>
    </row>
    <row r="29" spans="1:14" ht="12" customHeight="1">
      <c r="A29" s="206"/>
      <c r="B29" s="181"/>
      <c r="C29" s="178"/>
      <c r="D29" s="31" t="s">
        <v>20</v>
      </c>
      <c r="E29" s="178"/>
      <c r="F29" s="31"/>
      <c r="G29" s="97" t="s">
        <v>145</v>
      </c>
      <c r="H29" s="97" t="s">
        <v>145</v>
      </c>
      <c r="I29" s="34">
        <v>3.4</v>
      </c>
      <c r="J29" s="34">
        <v>10.5</v>
      </c>
      <c r="K29" s="34">
        <v>3.8</v>
      </c>
      <c r="L29" s="29">
        <v>239</v>
      </c>
      <c r="M29" s="29">
        <v>224</v>
      </c>
      <c r="N29" s="33"/>
    </row>
    <row r="30" spans="1:14" ht="12" customHeight="1">
      <c r="A30" s="206"/>
      <c r="B30" s="181"/>
      <c r="C30" s="179"/>
      <c r="D30" s="31" t="s">
        <v>22</v>
      </c>
      <c r="E30" s="179"/>
      <c r="F30" s="31"/>
      <c r="G30" s="97" t="s">
        <v>145</v>
      </c>
      <c r="H30" s="97" t="s">
        <v>145</v>
      </c>
      <c r="I30" s="34">
        <v>29.9</v>
      </c>
      <c r="J30" s="34">
        <v>31.6</v>
      </c>
      <c r="K30" s="34">
        <v>33</v>
      </c>
      <c r="L30" s="29">
        <v>239</v>
      </c>
      <c r="M30" s="29">
        <v>224</v>
      </c>
      <c r="N30" s="33"/>
    </row>
    <row r="31" spans="1:14" ht="12" customHeight="1">
      <c r="A31" s="206"/>
      <c r="B31" s="181"/>
      <c r="C31" s="177">
        <v>9</v>
      </c>
      <c r="D31" s="31" t="s">
        <v>108</v>
      </c>
      <c r="E31" s="177" t="s">
        <v>179</v>
      </c>
      <c r="F31" s="31">
        <v>160</v>
      </c>
      <c r="G31" s="97" t="s">
        <v>145</v>
      </c>
      <c r="H31" s="94" t="s">
        <v>145</v>
      </c>
      <c r="I31" s="29">
        <v>5.2</v>
      </c>
      <c r="J31" s="29">
        <v>0.6</v>
      </c>
      <c r="K31" s="29">
        <v>0.8</v>
      </c>
      <c r="L31" s="29">
        <v>249</v>
      </c>
      <c r="M31" s="29">
        <v>220</v>
      </c>
      <c r="N31" s="127">
        <f>100*(L31*(I31+J31+K31)+L32*(I32+J32+K32)+L33*(I33+J33+K33))/(F31*1000)</f>
        <v>17.705124999999995</v>
      </c>
    </row>
    <row r="32" spans="1:14" ht="12" customHeight="1">
      <c r="A32" s="206"/>
      <c r="B32" s="181"/>
      <c r="C32" s="178"/>
      <c r="D32" s="31" t="s">
        <v>20</v>
      </c>
      <c r="E32" s="178"/>
      <c r="F32" s="31"/>
      <c r="G32" s="97" t="s">
        <v>145</v>
      </c>
      <c r="H32" s="96" t="s">
        <v>145</v>
      </c>
      <c r="I32" s="29">
        <v>29.7</v>
      </c>
      <c r="J32" s="29">
        <v>3.8</v>
      </c>
      <c r="K32" s="29">
        <v>2.5</v>
      </c>
      <c r="L32" s="29">
        <v>248</v>
      </c>
      <c r="M32" s="29">
        <v>222</v>
      </c>
      <c r="N32" s="33"/>
    </row>
    <row r="33" spans="1:14" ht="12" customHeight="1">
      <c r="A33" s="206"/>
      <c r="B33" s="181"/>
      <c r="C33" s="179"/>
      <c r="D33" s="31" t="s">
        <v>22</v>
      </c>
      <c r="E33" s="179"/>
      <c r="F33" s="31"/>
      <c r="G33" s="97" t="s">
        <v>146</v>
      </c>
      <c r="H33" s="96" t="s">
        <v>146</v>
      </c>
      <c r="I33" s="34">
        <v>25</v>
      </c>
      <c r="J33" s="34">
        <v>20.1</v>
      </c>
      <c r="K33" s="34">
        <v>26.5</v>
      </c>
      <c r="L33" s="29">
        <v>248</v>
      </c>
      <c r="M33" s="29">
        <v>220</v>
      </c>
      <c r="N33" s="33"/>
    </row>
    <row r="34" spans="1:14" ht="12" customHeight="1">
      <c r="A34" s="206"/>
      <c r="B34" s="181"/>
      <c r="C34" s="177">
        <v>10</v>
      </c>
      <c r="D34" s="31" t="s">
        <v>107</v>
      </c>
      <c r="E34" s="177" t="s">
        <v>179</v>
      </c>
      <c r="F34" s="31">
        <v>160</v>
      </c>
      <c r="G34" s="97" t="s">
        <v>145</v>
      </c>
      <c r="H34" s="97" t="s">
        <v>145</v>
      </c>
      <c r="I34" s="36">
        <v>4.4</v>
      </c>
      <c r="J34" s="36">
        <v>10.5</v>
      </c>
      <c r="K34" s="36">
        <v>4.4</v>
      </c>
      <c r="L34" s="29">
        <v>248</v>
      </c>
      <c r="M34" s="29">
        <v>235</v>
      </c>
      <c r="N34" s="127">
        <f>100*(L34*(I34+J34+K34)+L35*(I35+J35+K35))/(F34*1000)</f>
        <v>9.036500000000002</v>
      </c>
    </row>
    <row r="35" spans="1:14" ht="12" customHeight="1">
      <c r="A35" s="206"/>
      <c r="B35" s="181"/>
      <c r="C35" s="179"/>
      <c r="D35" s="31" t="s">
        <v>20</v>
      </c>
      <c r="E35" s="179"/>
      <c r="F35" s="31"/>
      <c r="G35" s="97" t="s">
        <v>145</v>
      </c>
      <c r="H35" s="97" t="s">
        <v>145</v>
      </c>
      <c r="I35" s="34">
        <v>21.3</v>
      </c>
      <c r="J35" s="34">
        <v>7.7</v>
      </c>
      <c r="K35" s="34">
        <v>10</v>
      </c>
      <c r="L35" s="29">
        <v>248</v>
      </c>
      <c r="M35" s="29">
        <v>232</v>
      </c>
      <c r="N35" s="33"/>
    </row>
    <row r="36" spans="1:14" ht="12" customHeight="1">
      <c r="A36" s="206"/>
      <c r="B36" s="181"/>
      <c r="C36" s="177">
        <v>11</v>
      </c>
      <c r="D36" s="31" t="s">
        <v>106</v>
      </c>
      <c r="E36" s="177" t="s">
        <v>179</v>
      </c>
      <c r="F36" s="31">
        <v>160</v>
      </c>
      <c r="G36" s="32" t="s">
        <v>15</v>
      </c>
      <c r="H36" s="32" t="s">
        <v>16</v>
      </c>
      <c r="I36" s="34">
        <v>37.7</v>
      </c>
      <c r="J36" s="34">
        <v>33.4</v>
      </c>
      <c r="K36" s="34">
        <v>18.6</v>
      </c>
      <c r="L36" s="29">
        <v>237</v>
      </c>
      <c r="M36" s="29">
        <v>220</v>
      </c>
      <c r="N36" s="127">
        <f>100*(L36*(I36+J36+K36)+L37*(I37+J37+K37)+L38*(I38+J38+K38)+L39*(I39+J39+K39))/(F36*1000)</f>
        <v>34.4825625</v>
      </c>
    </row>
    <row r="37" spans="1:14" ht="12" customHeight="1">
      <c r="A37" s="206"/>
      <c r="B37" s="181"/>
      <c r="C37" s="178"/>
      <c r="D37" s="31" t="s">
        <v>20</v>
      </c>
      <c r="E37" s="178"/>
      <c r="F37" s="31"/>
      <c r="G37" s="32" t="s">
        <v>15</v>
      </c>
      <c r="H37" s="32" t="s">
        <v>16</v>
      </c>
      <c r="I37" s="34">
        <v>2</v>
      </c>
      <c r="J37" s="34">
        <v>2.7</v>
      </c>
      <c r="K37" s="34">
        <v>24</v>
      </c>
      <c r="L37" s="29">
        <v>236</v>
      </c>
      <c r="M37" s="29">
        <v>223</v>
      </c>
      <c r="N37" s="33"/>
    </row>
    <row r="38" spans="1:14" ht="12" customHeight="1">
      <c r="A38" s="206"/>
      <c r="B38" s="181"/>
      <c r="C38" s="190"/>
      <c r="D38" s="31" t="s">
        <v>22</v>
      </c>
      <c r="E38" s="178"/>
      <c r="F38" s="31"/>
      <c r="G38" s="32" t="s">
        <v>15</v>
      </c>
      <c r="H38" s="32" t="s">
        <v>16</v>
      </c>
      <c r="I38" s="29">
        <v>37.6</v>
      </c>
      <c r="J38" s="29">
        <v>38.3</v>
      </c>
      <c r="K38" s="29">
        <v>28.4</v>
      </c>
      <c r="L38" s="29">
        <v>236</v>
      </c>
      <c r="M38" s="29">
        <v>220</v>
      </c>
      <c r="N38" s="33"/>
    </row>
    <row r="39" spans="1:14" ht="12" customHeight="1">
      <c r="A39" s="206"/>
      <c r="B39" s="181"/>
      <c r="C39" s="190"/>
      <c r="D39" s="31" t="s">
        <v>23</v>
      </c>
      <c r="E39" s="179"/>
      <c r="F39" s="31"/>
      <c r="G39" s="32" t="s">
        <v>15</v>
      </c>
      <c r="H39" s="32" t="s">
        <v>16</v>
      </c>
      <c r="I39" s="29">
        <v>8.4</v>
      </c>
      <c r="J39" s="29">
        <v>0.1</v>
      </c>
      <c r="K39" s="29">
        <v>2.2</v>
      </c>
      <c r="L39" s="29">
        <v>236</v>
      </c>
      <c r="M39" s="29">
        <v>220</v>
      </c>
      <c r="N39" s="33"/>
    </row>
    <row r="40" spans="1:14" ht="12" customHeight="1">
      <c r="A40" s="206"/>
      <c r="B40" s="181"/>
      <c r="C40" s="177">
        <v>12</v>
      </c>
      <c r="D40" s="31" t="s">
        <v>103</v>
      </c>
      <c r="E40" s="177" t="s">
        <v>179</v>
      </c>
      <c r="F40" s="31">
        <v>63</v>
      </c>
      <c r="G40" s="93" t="s">
        <v>146</v>
      </c>
      <c r="H40" s="93" t="s">
        <v>146</v>
      </c>
      <c r="I40" s="36">
        <v>24</v>
      </c>
      <c r="J40" s="36">
        <v>39</v>
      </c>
      <c r="K40" s="36">
        <v>14</v>
      </c>
      <c r="L40" s="29">
        <v>241</v>
      </c>
      <c r="M40" s="29">
        <v>224</v>
      </c>
      <c r="N40" s="127">
        <f>100*(L40*(I40+J40+K40)+L41*(I41+J41+K41))/(F40*1000)</f>
        <v>31.131746031746033</v>
      </c>
    </row>
    <row r="41" spans="1:14" ht="12" customHeight="1">
      <c r="A41" s="206"/>
      <c r="B41" s="181"/>
      <c r="C41" s="179"/>
      <c r="D41" s="31" t="s">
        <v>20</v>
      </c>
      <c r="E41" s="179"/>
      <c r="F41" s="31"/>
      <c r="G41" s="93" t="s">
        <v>146</v>
      </c>
      <c r="H41" s="93" t="s">
        <v>146</v>
      </c>
      <c r="I41" s="34">
        <v>1.5</v>
      </c>
      <c r="J41" s="34">
        <v>2.9</v>
      </c>
      <c r="K41" s="34">
        <v>0</v>
      </c>
      <c r="L41" s="29">
        <v>240</v>
      </c>
      <c r="M41" s="29">
        <v>228</v>
      </c>
      <c r="N41" s="33"/>
    </row>
    <row r="42" spans="1:14" ht="12" customHeight="1">
      <c r="A42" s="206"/>
      <c r="B42" s="181"/>
      <c r="C42" s="10">
        <v>13</v>
      </c>
      <c r="D42" s="31" t="s">
        <v>104</v>
      </c>
      <c r="E42" s="111" t="s">
        <v>179</v>
      </c>
      <c r="F42" s="31">
        <v>160</v>
      </c>
      <c r="G42" s="32" t="s">
        <v>16</v>
      </c>
      <c r="H42" s="32" t="s">
        <v>16</v>
      </c>
      <c r="I42" s="70">
        <v>1</v>
      </c>
      <c r="J42" s="70">
        <v>3</v>
      </c>
      <c r="K42" s="70">
        <v>0</v>
      </c>
      <c r="L42" s="69">
        <v>241</v>
      </c>
      <c r="M42" s="69">
        <v>225</v>
      </c>
      <c r="N42" s="127">
        <f>100*(L42*(I42+J42+K42))/(F42*1000)</f>
        <v>0.6025</v>
      </c>
    </row>
    <row r="43" spans="1:14" ht="12" customHeight="1">
      <c r="A43" s="206"/>
      <c r="B43" s="181"/>
      <c r="C43" s="177">
        <v>14</v>
      </c>
      <c r="D43" s="31" t="s">
        <v>105</v>
      </c>
      <c r="E43" s="177" t="s">
        <v>179</v>
      </c>
      <c r="F43" s="31">
        <v>160</v>
      </c>
      <c r="G43" s="96" t="s">
        <v>146</v>
      </c>
      <c r="H43" s="96" t="s">
        <v>146</v>
      </c>
      <c r="I43" s="35">
        <v>8.1</v>
      </c>
      <c r="J43" s="35">
        <v>9.9</v>
      </c>
      <c r="K43" s="35">
        <v>17.8</v>
      </c>
      <c r="L43" s="29">
        <v>243</v>
      </c>
      <c r="M43" s="29">
        <v>221</v>
      </c>
      <c r="N43" s="127">
        <f>100*(L43*(I43+J43+K43)+L44*(I44+J44+K44)+L45*(I45+J45+K45))/(F43*1000)</f>
        <v>11.60475</v>
      </c>
    </row>
    <row r="44" spans="1:14" ht="12" customHeight="1">
      <c r="A44" s="206"/>
      <c r="B44" s="181"/>
      <c r="C44" s="178"/>
      <c r="D44" s="31" t="s">
        <v>20</v>
      </c>
      <c r="E44" s="178"/>
      <c r="F44" s="31"/>
      <c r="G44" s="96" t="s">
        <v>146</v>
      </c>
      <c r="H44" s="96" t="s">
        <v>146</v>
      </c>
      <c r="I44" s="29">
        <v>4.8</v>
      </c>
      <c r="J44" s="29">
        <v>8.5</v>
      </c>
      <c r="K44" s="29">
        <v>8.6</v>
      </c>
      <c r="L44" s="29">
        <v>242</v>
      </c>
      <c r="M44" s="29">
        <v>224</v>
      </c>
      <c r="N44" s="33"/>
    </row>
    <row r="45" spans="1:14" ht="12" customHeight="1">
      <c r="A45" s="206"/>
      <c r="B45" s="182"/>
      <c r="C45" s="191"/>
      <c r="D45" s="31" t="s">
        <v>22</v>
      </c>
      <c r="E45" s="179"/>
      <c r="F45" s="31"/>
      <c r="G45" s="96" t="s">
        <v>146</v>
      </c>
      <c r="H45" s="96" t="s">
        <v>146</v>
      </c>
      <c r="I45" s="34">
        <v>4.9</v>
      </c>
      <c r="J45" s="34">
        <v>4.3</v>
      </c>
      <c r="K45" s="34">
        <v>9.6</v>
      </c>
      <c r="L45" s="29">
        <v>243</v>
      </c>
      <c r="M45" s="29">
        <v>226</v>
      </c>
      <c r="N45" s="33"/>
    </row>
    <row r="46" spans="1:14" ht="12" customHeight="1">
      <c r="A46" s="207" t="s">
        <v>161</v>
      </c>
      <c r="B46" s="180" t="s">
        <v>156</v>
      </c>
      <c r="C46" s="177">
        <v>15</v>
      </c>
      <c r="D46" s="31" t="s">
        <v>27</v>
      </c>
      <c r="E46" s="177" t="s">
        <v>179</v>
      </c>
      <c r="F46" s="31">
        <v>100</v>
      </c>
      <c r="G46" s="32" t="s">
        <v>145</v>
      </c>
      <c r="H46" s="93" t="s">
        <v>145</v>
      </c>
      <c r="I46" s="29">
        <v>4.9</v>
      </c>
      <c r="J46" s="29">
        <v>9.9</v>
      </c>
      <c r="K46" s="29">
        <v>4.6</v>
      </c>
      <c r="L46" s="29">
        <v>240</v>
      </c>
      <c r="M46" s="29">
        <v>230</v>
      </c>
      <c r="N46" s="127">
        <f>100*(L46*(I46+J46+K46)+L47*(I47+J47+K47)+L48*(I48+J48+K48))/(F46*1000)</f>
        <v>17.148</v>
      </c>
    </row>
    <row r="47" spans="1:14" ht="12" customHeight="1">
      <c r="A47" s="207"/>
      <c r="B47" s="181"/>
      <c r="C47" s="178"/>
      <c r="D47" s="31" t="s">
        <v>20</v>
      </c>
      <c r="E47" s="178"/>
      <c r="F47" s="31"/>
      <c r="G47" s="93" t="s">
        <v>145</v>
      </c>
      <c r="H47" s="93" t="s">
        <v>145</v>
      </c>
      <c r="I47" s="29">
        <v>6.8</v>
      </c>
      <c r="J47" s="29">
        <v>18.3</v>
      </c>
      <c r="K47" s="29">
        <v>7.2</v>
      </c>
      <c r="L47" s="29">
        <v>240</v>
      </c>
      <c r="M47" s="29">
        <v>230</v>
      </c>
      <c r="N47" s="33"/>
    </row>
    <row r="48" spans="1:14" ht="12" customHeight="1">
      <c r="A48" s="207"/>
      <c r="B48" s="181"/>
      <c r="C48" s="179"/>
      <c r="D48" s="31" t="s">
        <v>22</v>
      </c>
      <c r="E48" s="179"/>
      <c r="F48" s="31"/>
      <c r="G48" s="93" t="s">
        <v>145</v>
      </c>
      <c r="H48" s="93" t="s">
        <v>145</v>
      </c>
      <c r="I48" s="29">
        <v>6.3</v>
      </c>
      <c r="J48" s="29">
        <v>4.7</v>
      </c>
      <c r="K48" s="29">
        <v>9</v>
      </c>
      <c r="L48" s="29">
        <v>237</v>
      </c>
      <c r="M48" s="29">
        <v>230</v>
      </c>
      <c r="N48" s="33"/>
    </row>
    <row r="49" spans="1:14" ht="12" customHeight="1">
      <c r="A49" s="207"/>
      <c r="B49" s="181"/>
      <c r="C49" s="177">
        <v>16</v>
      </c>
      <c r="D49" s="31" t="s">
        <v>32</v>
      </c>
      <c r="E49" s="177" t="s">
        <v>179</v>
      </c>
      <c r="F49" s="31">
        <v>160</v>
      </c>
      <c r="G49" s="93" t="s">
        <v>145</v>
      </c>
      <c r="H49" s="93" t="s">
        <v>145</v>
      </c>
      <c r="I49" s="29">
        <v>16.8</v>
      </c>
      <c r="J49" s="29">
        <v>47.2</v>
      </c>
      <c r="K49" s="29">
        <v>14.5</v>
      </c>
      <c r="L49" s="29">
        <v>240</v>
      </c>
      <c r="M49" s="29">
        <v>220</v>
      </c>
      <c r="N49" s="127">
        <f>100*(L49*(I49+J49+K49)+L50*(I50+J50+K50)+L51*(I51+J51+K51))/(F49*1000)</f>
        <v>21.915</v>
      </c>
    </row>
    <row r="50" spans="1:14" ht="12" customHeight="1">
      <c r="A50" s="207"/>
      <c r="B50" s="181"/>
      <c r="C50" s="178"/>
      <c r="D50" s="31" t="s">
        <v>20</v>
      </c>
      <c r="E50" s="178"/>
      <c r="F50" s="31"/>
      <c r="G50" s="93" t="s">
        <v>145</v>
      </c>
      <c r="H50" s="93" t="s">
        <v>145</v>
      </c>
      <c r="I50" s="35">
        <v>8.6</v>
      </c>
      <c r="J50" s="35">
        <v>17</v>
      </c>
      <c r="K50" s="35">
        <v>12.6</v>
      </c>
      <c r="L50" s="29">
        <v>240</v>
      </c>
      <c r="M50" s="29">
        <v>228</v>
      </c>
      <c r="N50" s="33"/>
    </row>
    <row r="51" spans="1:14" ht="12" customHeight="1">
      <c r="A51" s="207"/>
      <c r="B51" s="181"/>
      <c r="C51" s="179"/>
      <c r="D51" s="31" t="s">
        <v>22</v>
      </c>
      <c r="E51" s="179"/>
      <c r="F51" s="31"/>
      <c r="G51" s="93" t="s">
        <v>145</v>
      </c>
      <c r="H51" s="93" t="s">
        <v>145</v>
      </c>
      <c r="I51" s="35">
        <v>8.7</v>
      </c>
      <c r="J51" s="35">
        <v>9.7</v>
      </c>
      <c r="K51" s="35">
        <v>11</v>
      </c>
      <c r="L51" s="29">
        <v>240</v>
      </c>
      <c r="M51" s="29">
        <v>230</v>
      </c>
      <c r="N51" s="33"/>
    </row>
    <row r="52" spans="1:14" ht="12" customHeight="1">
      <c r="A52" s="207"/>
      <c r="B52" s="181"/>
      <c r="C52" s="177">
        <v>17</v>
      </c>
      <c r="D52" s="31" t="s">
        <v>35</v>
      </c>
      <c r="E52" s="177" t="s">
        <v>179</v>
      </c>
      <c r="F52" s="31">
        <v>250</v>
      </c>
      <c r="G52" s="32" t="s">
        <v>15</v>
      </c>
      <c r="H52" s="32" t="s">
        <v>16</v>
      </c>
      <c r="I52" s="29">
        <v>2.3</v>
      </c>
      <c r="J52" s="29">
        <v>11.6</v>
      </c>
      <c r="K52" s="29">
        <v>1.6</v>
      </c>
      <c r="L52" s="29">
        <v>229</v>
      </c>
      <c r="M52" s="29">
        <v>220</v>
      </c>
      <c r="N52" s="127">
        <f>100*(L52*(I52+J52+K52)+L53*(I53+J53+K53)+L54*(I54+J54+K54))/(F52*1000)</f>
        <v>12.63004</v>
      </c>
    </row>
    <row r="53" spans="1:14" ht="12" customHeight="1">
      <c r="A53" s="207"/>
      <c r="B53" s="181"/>
      <c r="C53" s="178"/>
      <c r="D53" s="31" t="s">
        <v>20</v>
      </c>
      <c r="E53" s="178"/>
      <c r="F53" s="31"/>
      <c r="G53" s="32" t="s">
        <v>15</v>
      </c>
      <c r="H53" s="32" t="s">
        <v>16</v>
      </c>
      <c r="I53" s="34">
        <v>22.2</v>
      </c>
      <c r="J53" s="34">
        <v>9.6</v>
      </c>
      <c r="K53" s="34">
        <v>3.5</v>
      </c>
      <c r="L53" s="29">
        <v>232</v>
      </c>
      <c r="M53" s="29">
        <v>220</v>
      </c>
      <c r="N53" s="33"/>
    </row>
    <row r="54" spans="1:14" ht="12" customHeight="1">
      <c r="A54" s="207"/>
      <c r="B54" s="181"/>
      <c r="C54" s="178"/>
      <c r="D54" s="31" t="s">
        <v>22</v>
      </c>
      <c r="E54" s="179"/>
      <c r="F54" s="31"/>
      <c r="G54" s="32" t="s">
        <v>16</v>
      </c>
      <c r="H54" s="32" t="s">
        <v>16</v>
      </c>
      <c r="I54" s="29">
        <v>7.1</v>
      </c>
      <c r="J54" s="29">
        <v>42.3</v>
      </c>
      <c r="K54" s="29">
        <v>36.1</v>
      </c>
      <c r="L54" s="29">
        <v>232</v>
      </c>
      <c r="M54" s="29">
        <v>220</v>
      </c>
      <c r="N54" s="33"/>
    </row>
    <row r="55" spans="1:14" ht="12" customHeight="1">
      <c r="A55" s="207"/>
      <c r="B55" s="181"/>
      <c r="C55" s="37">
        <v>18</v>
      </c>
      <c r="D55" s="31" t="s">
        <v>38</v>
      </c>
      <c r="E55" s="111" t="s">
        <v>179</v>
      </c>
      <c r="F55" s="31">
        <v>160</v>
      </c>
      <c r="G55" s="32" t="s">
        <v>15</v>
      </c>
      <c r="H55" s="32" t="s">
        <v>16</v>
      </c>
      <c r="I55" s="29">
        <v>44.5</v>
      </c>
      <c r="J55" s="29">
        <v>25.6</v>
      </c>
      <c r="K55" s="29">
        <v>29.8</v>
      </c>
      <c r="L55" s="29">
        <v>222</v>
      </c>
      <c r="M55" s="29">
        <v>216</v>
      </c>
      <c r="N55" s="127">
        <f>100*(L55*(I55+J55+K55))/(F55*1000)</f>
        <v>13.861125</v>
      </c>
    </row>
    <row r="56" spans="1:14" ht="12" customHeight="1">
      <c r="A56" s="207"/>
      <c r="B56" s="181"/>
      <c r="C56" s="177">
        <v>19</v>
      </c>
      <c r="D56" s="31" t="s">
        <v>39</v>
      </c>
      <c r="E56" s="177" t="s">
        <v>179</v>
      </c>
      <c r="F56" s="31">
        <v>160</v>
      </c>
      <c r="G56" s="93" t="s">
        <v>146</v>
      </c>
      <c r="H56" s="93" t="s">
        <v>146</v>
      </c>
      <c r="I56" s="29">
        <v>13.9</v>
      </c>
      <c r="J56" s="29">
        <v>24.8</v>
      </c>
      <c r="K56" s="29">
        <v>32</v>
      </c>
      <c r="L56" s="29">
        <v>250</v>
      </c>
      <c r="M56" s="29">
        <v>242</v>
      </c>
      <c r="N56" s="127">
        <f>100*(L56*(I56+J56+K56)+L57*(I57+J57+K57)+L58*(I58+J58+K58)+L59*(K59+J59+I59))/(F56*1000)</f>
        <v>34.984375</v>
      </c>
    </row>
    <row r="57" spans="1:14" ht="12" customHeight="1">
      <c r="A57" s="207"/>
      <c r="B57" s="181"/>
      <c r="C57" s="178"/>
      <c r="D57" s="31" t="s">
        <v>20</v>
      </c>
      <c r="E57" s="178"/>
      <c r="F57" s="31"/>
      <c r="G57" s="93" t="s">
        <v>146</v>
      </c>
      <c r="H57" s="93" t="s">
        <v>146</v>
      </c>
      <c r="I57" s="29">
        <v>30.9</v>
      </c>
      <c r="J57" s="29">
        <v>45</v>
      </c>
      <c r="K57" s="29">
        <v>50</v>
      </c>
      <c r="L57" s="29">
        <v>250</v>
      </c>
      <c r="M57" s="29">
        <v>240</v>
      </c>
      <c r="N57" s="33"/>
    </row>
    <row r="58" spans="1:14" ht="12" customHeight="1">
      <c r="A58" s="207"/>
      <c r="B58" s="181"/>
      <c r="C58" s="178"/>
      <c r="D58" s="31" t="s">
        <v>22</v>
      </c>
      <c r="E58" s="178"/>
      <c r="F58" s="93"/>
      <c r="G58" s="93" t="s">
        <v>146</v>
      </c>
      <c r="H58" s="93" t="s">
        <v>146</v>
      </c>
      <c r="I58" s="29">
        <v>1.3</v>
      </c>
      <c r="J58" s="29">
        <v>4.8</v>
      </c>
      <c r="K58" s="29">
        <v>7.2</v>
      </c>
      <c r="L58" s="29">
        <v>250</v>
      </c>
      <c r="M58" s="29">
        <v>240</v>
      </c>
      <c r="N58" s="33"/>
    </row>
    <row r="59" spans="1:14" ht="12" customHeight="1">
      <c r="A59" s="207"/>
      <c r="B59" s="181"/>
      <c r="C59" s="179"/>
      <c r="D59" s="31" t="s">
        <v>23</v>
      </c>
      <c r="E59" s="179"/>
      <c r="F59" s="31"/>
      <c r="G59" s="93" t="s">
        <v>146</v>
      </c>
      <c r="H59" s="93" t="s">
        <v>146</v>
      </c>
      <c r="I59" s="29">
        <v>6</v>
      </c>
      <c r="J59" s="29">
        <v>4</v>
      </c>
      <c r="K59" s="29">
        <v>4</v>
      </c>
      <c r="L59" s="29">
        <v>250</v>
      </c>
      <c r="M59" s="29">
        <v>240</v>
      </c>
      <c r="N59" s="33"/>
    </row>
    <row r="60" spans="1:14" ht="12" customHeight="1">
      <c r="A60" s="207"/>
      <c r="B60" s="181"/>
      <c r="C60" s="177">
        <v>20</v>
      </c>
      <c r="D60" s="31" t="s">
        <v>117</v>
      </c>
      <c r="E60" s="177" t="s">
        <v>179</v>
      </c>
      <c r="F60" s="31">
        <v>250</v>
      </c>
      <c r="G60" s="32" t="s">
        <v>15</v>
      </c>
      <c r="H60" s="32" t="s">
        <v>16</v>
      </c>
      <c r="I60" s="29">
        <v>40.5</v>
      </c>
      <c r="J60" s="29">
        <v>25.8</v>
      </c>
      <c r="K60" s="29">
        <v>4.8</v>
      </c>
      <c r="L60" s="29">
        <v>240</v>
      </c>
      <c r="M60" s="29">
        <v>220</v>
      </c>
      <c r="N60" s="127">
        <f>100*(L60*(I60+J60+K60)+L61*(I61+J61+K61)+L62*(I62+J62+K62))/(F60*1000)</f>
        <v>22.4736</v>
      </c>
    </row>
    <row r="61" spans="1:14" ht="12" customHeight="1">
      <c r="A61" s="207"/>
      <c r="B61" s="181"/>
      <c r="C61" s="178"/>
      <c r="D61" s="31" t="s">
        <v>20</v>
      </c>
      <c r="E61" s="178"/>
      <c r="F61" s="31"/>
      <c r="G61" s="32" t="s">
        <v>15</v>
      </c>
      <c r="H61" s="32" t="s">
        <v>16</v>
      </c>
      <c r="I61" s="29">
        <v>42.9</v>
      </c>
      <c r="J61" s="29">
        <v>2.8</v>
      </c>
      <c r="K61" s="29">
        <v>63.6</v>
      </c>
      <c r="L61" s="29">
        <v>240</v>
      </c>
      <c r="M61" s="29">
        <v>216</v>
      </c>
      <c r="N61" s="33"/>
    </row>
    <row r="62" spans="1:14" ht="12" customHeight="1">
      <c r="A62" s="207"/>
      <c r="B62" s="181"/>
      <c r="C62" s="179"/>
      <c r="D62" s="31" t="s">
        <v>18</v>
      </c>
      <c r="E62" s="179"/>
      <c r="F62" s="31"/>
      <c r="G62" s="32" t="s">
        <v>15</v>
      </c>
      <c r="H62" s="32" t="s">
        <v>16</v>
      </c>
      <c r="I62" s="29">
        <v>30.8</v>
      </c>
      <c r="J62" s="29">
        <v>2.2</v>
      </c>
      <c r="K62" s="29">
        <v>20.7</v>
      </c>
      <c r="L62" s="29">
        <v>240</v>
      </c>
      <c r="M62" s="29">
        <v>220</v>
      </c>
      <c r="N62" s="33"/>
    </row>
    <row r="63" spans="1:14" ht="12" customHeight="1">
      <c r="A63" s="207"/>
      <c r="B63" s="181"/>
      <c r="C63" s="177">
        <v>21</v>
      </c>
      <c r="D63" s="31" t="s">
        <v>43</v>
      </c>
      <c r="E63" s="177" t="s">
        <v>179</v>
      </c>
      <c r="F63" s="31">
        <v>160</v>
      </c>
      <c r="G63" s="32" t="s">
        <v>16</v>
      </c>
      <c r="H63" s="32" t="s">
        <v>16</v>
      </c>
      <c r="I63" s="29">
        <v>7.5</v>
      </c>
      <c r="J63" s="29">
        <v>24.1</v>
      </c>
      <c r="K63" s="29">
        <v>6</v>
      </c>
      <c r="L63" s="29">
        <v>235</v>
      </c>
      <c r="M63" s="29">
        <v>220</v>
      </c>
      <c r="N63" s="127">
        <f>100*(L63*(I63+J63+K63)+L64*(I64+J64+K64))/(F63*1000)</f>
        <v>11.9115625</v>
      </c>
    </row>
    <row r="64" spans="1:14" ht="12" customHeight="1">
      <c r="A64" s="207"/>
      <c r="B64" s="181"/>
      <c r="C64" s="179"/>
      <c r="D64" s="31" t="s">
        <v>20</v>
      </c>
      <c r="E64" s="179"/>
      <c r="F64" s="31"/>
      <c r="G64" s="32" t="s">
        <v>15</v>
      </c>
      <c r="H64" s="32" t="s">
        <v>15</v>
      </c>
      <c r="I64" s="29">
        <v>10.8</v>
      </c>
      <c r="J64" s="29">
        <v>18.5</v>
      </c>
      <c r="K64" s="29">
        <v>14.2</v>
      </c>
      <c r="L64" s="29">
        <v>235</v>
      </c>
      <c r="M64" s="29">
        <v>220</v>
      </c>
      <c r="N64" s="33"/>
    </row>
    <row r="65" spans="1:14" ht="12" customHeight="1">
      <c r="A65" s="207"/>
      <c r="B65" s="181"/>
      <c r="C65" s="177">
        <v>22</v>
      </c>
      <c r="D65" s="31" t="s">
        <v>44</v>
      </c>
      <c r="E65" s="177" t="s">
        <v>179</v>
      </c>
      <c r="F65" s="31">
        <v>160</v>
      </c>
      <c r="G65" s="93" t="s">
        <v>146</v>
      </c>
      <c r="H65" s="93" t="s">
        <v>146</v>
      </c>
      <c r="I65" s="29">
        <v>13.3</v>
      </c>
      <c r="J65" s="29">
        <v>15.1</v>
      </c>
      <c r="K65" s="29">
        <v>18</v>
      </c>
      <c r="L65" s="29">
        <v>232</v>
      </c>
      <c r="M65" s="29">
        <v>219</v>
      </c>
      <c r="N65" s="127">
        <f>100*(L65*(I65+J65+K65)+L66*(I66+J66+K66)+L67*(I67+J67+K67))/(F65*1000)</f>
        <v>34.03150000000001</v>
      </c>
    </row>
    <row r="66" spans="1:14" ht="12" customHeight="1">
      <c r="A66" s="207"/>
      <c r="B66" s="181"/>
      <c r="C66" s="178"/>
      <c r="D66" s="31" t="s">
        <v>20</v>
      </c>
      <c r="E66" s="178"/>
      <c r="F66" s="31"/>
      <c r="G66" s="93" t="s">
        <v>146</v>
      </c>
      <c r="H66" s="93" t="s">
        <v>146</v>
      </c>
      <c r="I66" s="29">
        <v>39.7</v>
      </c>
      <c r="J66" s="29">
        <v>26.3</v>
      </c>
      <c r="K66" s="29">
        <v>30.9</v>
      </c>
      <c r="L66" s="29">
        <v>232</v>
      </c>
      <c r="M66" s="29">
        <v>215</v>
      </c>
      <c r="N66" s="33"/>
    </row>
    <row r="67" spans="1:14" ht="12" customHeight="1">
      <c r="A67" s="207"/>
      <c r="B67" s="181"/>
      <c r="C67" s="179"/>
      <c r="D67" s="31" t="s">
        <v>22</v>
      </c>
      <c r="E67" s="179"/>
      <c r="F67" s="31"/>
      <c r="G67" s="93" t="s">
        <v>146</v>
      </c>
      <c r="H67" s="93" t="s">
        <v>146</v>
      </c>
      <c r="I67" s="29">
        <v>11.4</v>
      </c>
      <c r="J67" s="29">
        <v>59</v>
      </c>
      <c r="K67" s="29">
        <v>21</v>
      </c>
      <c r="L67" s="29">
        <v>232</v>
      </c>
      <c r="M67" s="29">
        <v>215</v>
      </c>
      <c r="N67" s="33"/>
    </row>
    <row r="68" spans="1:14" ht="12" customHeight="1">
      <c r="A68" s="207"/>
      <c r="B68" s="181"/>
      <c r="C68" s="177">
        <v>23</v>
      </c>
      <c r="D68" s="31" t="s">
        <v>66</v>
      </c>
      <c r="E68" s="177" t="s">
        <v>179</v>
      </c>
      <c r="F68" s="31">
        <v>160</v>
      </c>
      <c r="G68" s="32" t="s">
        <v>16</v>
      </c>
      <c r="H68" s="32" t="s">
        <v>16</v>
      </c>
      <c r="I68" s="29">
        <v>51.5</v>
      </c>
      <c r="J68" s="29">
        <v>41</v>
      </c>
      <c r="K68" s="29">
        <v>60</v>
      </c>
      <c r="L68" s="29">
        <v>243</v>
      </c>
      <c r="M68" s="29">
        <v>215</v>
      </c>
      <c r="N68" s="127">
        <f>100*(L68*(I68+J68+K68)+L69*(I69+J69+K69)+L70*(I70+J70+K70)+L71*(I71+J71+K71))/(F68*1000)</f>
        <v>45.82068749999999</v>
      </c>
    </row>
    <row r="69" spans="1:14" ht="12" customHeight="1">
      <c r="A69" s="207"/>
      <c r="B69" s="181"/>
      <c r="C69" s="178"/>
      <c r="D69" s="31" t="s">
        <v>20</v>
      </c>
      <c r="E69" s="178"/>
      <c r="F69" s="31"/>
      <c r="G69" s="32" t="s">
        <v>15</v>
      </c>
      <c r="H69" s="32" t="s">
        <v>16</v>
      </c>
      <c r="I69" s="34">
        <v>19.5</v>
      </c>
      <c r="J69" s="34">
        <v>4</v>
      </c>
      <c r="K69" s="34">
        <v>7</v>
      </c>
      <c r="L69" s="29">
        <v>243</v>
      </c>
      <c r="M69" s="29">
        <v>215</v>
      </c>
      <c r="N69" s="33"/>
    </row>
    <row r="70" spans="1:14" ht="12" customHeight="1">
      <c r="A70" s="207"/>
      <c r="B70" s="181"/>
      <c r="C70" s="178"/>
      <c r="D70" s="31" t="s">
        <v>22</v>
      </c>
      <c r="E70" s="178"/>
      <c r="F70" s="31"/>
      <c r="G70" s="32" t="s">
        <v>15</v>
      </c>
      <c r="H70" s="32" t="s">
        <v>16</v>
      </c>
      <c r="I70" s="29">
        <v>30</v>
      </c>
      <c r="J70" s="29">
        <v>39.4</v>
      </c>
      <c r="K70" s="29">
        <v>19</v>
      </c>
      <c r="L70" s="29">
        <v>243</v>
      </c>
      <c r="M70" s="29">
        <v>215</v>
      </c>
      <c r="N70" s="33"/>
    </row>
    <row r="71" spans="1:14" ht="12.75" customHeight="1">
      <c r="A71" s="207"/>
      <c r="B71" s="181"/>
      <c r="C71" s="179"/>
      <c r="D71" s="31" t="s">
        <v>23</v>
      </c>
      <c r="E71" s="179"/>
      <c r="F71" s="31"/>
      <c r="G71" s="32" t="s">
        <v>15</v>
      </c>
      <c r="H71" s="32" t="s">
        <v>16</v>
      </c>
      <c r="I71" s="29">
        <v>12.2</v>
      </c>
      <c r="J71" s="29">
        <v>15.2</v>
      </c>
      <c r="K71" s="29">
        <v>2.9</v>
      </c>
      <c r="L71" s="29">
        <v>243</v>
      </c>
      <c r="M71" s="29">
        <v>220</v>
      </c>
      <c r="N71" s="33"/>
    </row>
    <row r="72" spans="1:14" ht="12" customHeight="1">
      <c r="A72" s="207"/>
      <c r="B72" s="181"/>
      <c r="C72" s="177">
        <v>24</v>
      </c>
      <c r="D72" s="31" t="s">
        <v>69</v>
      </c>
      <c r="E72" s="177" t="s">
        <v>179</v>
      </c>
      <c r="F72" s="31">
        <v>250</v>
      </c>
      <c r="G72" s="32" t="s">
        <v>15</v>
      </c>
      <c r="H72" s="32" t="s">
        <v>15</v>
      </c>
      <c r="I72" s="35">
        <v>2.8</v>
      </c>
      <c r="J72" s="35">
        <v>45.4</v>
      </c>
      <c r="K72" s="35">
        <v>20.6</v>
      </c>
      <c r="L72" s="29">
        <v>238</v>
      </c>
      <c r="M72" s="29">
        <v>214</v>
      </c>
      <c r="N72" s="127">
        <f>100*(L72*(I72+J72+K72)+L73*(I73+J73+K73)+L74*(I74+J74+K74))/(F72*1000)</f>
        <v>33.09152</v>
      </c>
    </row>
    <row r="73" spans="1:14" ht="12" customHeight="1">
      <c r="A73" s="207"/>
      <c r="B73" s="181"/>
      <c r="C73" s="178"/>
      <c r="D73" s="31" t="s">
        <v>20</v>
      </c>
      <c r="E73" s="178"/>
      <c r="F73" s="31"/>
      <c r="G73" s="32" t="s">
        <v>15</v>
      </c>
      <c r="H73" s="32" t="s">
        <v>15</v>
      </c>
      <c r="I73" s="35">
        <v>62.6</v>
      </c>
      <c r="J73" s="35">
        <v>31.4</v>
      </c>
      <c r="K73" s="35">
        <v>59.8</v>
      </c>
      <c r="L73" s="29">
        <v>238</v>
      </c>
      <c r="M73" s="29">
        <v>205</v>
      </c>
      <c r="N73" s="33"/>
    </row>
    <row r="74" spans="1:14" ht="12" customHeight="1">
      <c r="A74" s="207"/>
      <c r="B74" s="181"/>
      <c r="C74" s="179"/>
      <c r="D74" s="31" t="s">
        <v>22</v>
      </c>
      <c r="E74" s="179"/>
      <c r="F74" s="31"/>
      <c r="G74" s="32" t="s">
        <v>15</v>
      </c>
      <c r="H74" s="32" t="s">
        <v>16</v>
      </c>
      <c r="I74" s="35">
        <v>26</v>
      </c>
      <c r="J74" s="35">
        <v>42</v>
      </c>
      <c r="K74" s="35">
        <v>57</v>
      </c>
      <c r="L74" s="29">
        <v>238</v>
      </c>
      <c r="M74" s="29">
        <v>207</v>
      </c>
      <c r="N74" s="33"/>
    </row>
    <row r="75" spans="1:14" ht="12" customHeight="1">
      <c r="A75" s="207"/>
      <c r="B75" s="181"/>
      <c r="C75" s="177">
        <v>25</v>
      </c>
      <c r="D75" s="31" t="s">
        <v>110</v>
      </c>
      <c r="E75" s="177" t="s">
        <v>179</v>
      </c>
      <c r="F75" s="31">
        <v>160</v>
      </c>
      <c r="G75" s="32" t="s">
        <v>15</v>
      </c>
      <c r="H75" s="32" t="s">
        <v>16</v>
      </c>
      <c r="I75" s="35">
        <v>3.8</v>
      </c>
      <c r="J75" s="35">
        <v>2.4</v>
      </c>
      <c r="K75" s="35">
        <v>16.1</v>
      </c>
      <c r="L75" s="29">
        <v>240</v>
      </c>
      <c r="M75" s="29">
        <v>228</v>
      </c>
      <c r="N75" s="127">
        <f>100*(L75*(I75+J75+K75)+L76*(I76+J76+K76))/(F75*1000)</f>
        <v>7.65</v>
      </c>
    </row>
    <row r="76" spans="1:14" ht="12" customHeight="1">
      <c r="A76" s="207"/>
      <c r="B76" s="181"/>
      <c r="C76" s="178"/>
      <c r="D76" s="31" t="s">
        <v>20</v>
      </c>
      <c r="E76" s="179"/>
      <c r="F76" s="31"/>
      <c r="G76" s="32" t="s">
        <v>15</v>
      </c>
      <c r="H76" s="32" t="s">
        <v>16</v>
      </c>
      <c r="I76" s="31">
        <v>7.1</v>
      </c>
      <c r="J76" s="31">
        <v>9.9</v>
      </c>
      <c r="K76" s="29">
        <v>11.7</v>
      </c>
      <c r="L76" s="29">
        <v>240</v>
      </c>
      <c r="M76" s="29">
        <v>224</v>
      </c>
      <c r="N76" s="33"/>
    </row>
    <row r="77" spans="1:14" ht="12" customHeight="1">
      <c r="A77" s="207"/>
      <c r="B77" s="181"/>
      <c r="C77" s="177">
        <v>26</v>
      </c>
      <c r="D77" s="31" t="s">
        <v>0</v>
      </c>
      <c r="E77" s="177" t="s">
        <v>179</v>
      </c>
      <c r="F77" s="31">
        <v>160</v>
      </c>
      <c r="G77" s="96" t="s">
        <v>145</v>
      </c>
      <c r="H77" s="96" t="s">
        <v>145</v>
      </c>
      <c r="I77" s="29">
        <v>50.4</v>
      </c>
      <c r="J77" s="29">
        <v>63.6</v>
      </c>
      <c r="K77" s="29">
        <v>32</v>
      </c>
      <c r="L77" s="29">
        <v>240</v>
      </c>
      <c r="M77" s="29">
        <v>214</v>
      </c>
      <c r="N77" s="127">
        <f>100*(L77*(I77+J77+K77)+L78*(I78+J78+K78)+L79*(I79+J79+K79))/(F77*1000)</f>
        <v>33.39</v>
      </c>
    </row>
    <row r="78" spans="1:14" ht="12" customHeight="1">
      <c r="A78" s="207"/>
      <c r="B78" s="181"/>
      <c r="C78" s="178"/>
      <c r="D78" s="31" t="s">
        <v>20</v>
      </c>
      <c r="E78" s="178"/>
      <c r="F78" s="31"/>
      <c r="G78" s="96" t="s">
        <v>145</v>
      </c>
      <c r="H78" s="96" t="s">
        <v>145</v>
      </c>
      <c r="I78" s="29">
        <v>28</v>
      </c>
      <c r="J78" s="29">
        <v>31</v>
      </c>
      <c r="K78" s="29">
        <v>15</v>
      </c>
      <c r="L78" s="29">
        <v>240</v>
      </c>
      <c r="M78" s="29">
        <v>212</v>
      </c>
      <c r="N78" s="33"/>
    </row>
    <row r="79" spans="1:14" ht="12" customHeight="1">
      <c r="A79" s="208"/>
      <c r="B79" s="182"/>
      <c r="C79" s="179"/>
      <c r="D79" s="31" t="s">
        <v>18</v>
      </c>
      <c r="E79" s="179"/>
      <c r="F79" s="31"/>
      <c r="G79" s="32" t="s">
        <v>15</v>
      </c>
      <c r="H79" s="32" t="s">
        <v>16</v>
      </c>
      <c r="I79" s="29">
        <v>0.4</v>
      </c>
      <c r="J79" s="29">
        <v>0.9</v>
      </c>
      <c r="K79" s="29">
        <v>1.3</v>
      </c>
      <c r="L79" s="29">
        <v>240</v>
      </c>
      <c r="M79" s="29">
        <v>212</v>
      </c>
      <c r="N79" s="33"/>
    </row>
    <row r="80" spans="1:14" ht="14.25" customHeight="1">
      <c r="A80" s="177" t="s">
        <v>162</v>
      </c>
      <c r="B80" s="180" t="s">
        <v>158</v>
      </c>
      <c r="C80" s="177">
        <v>27</v>
      </c>
      <c r="D80" s="31" t="s">
        <v>27</v>
      </c>
      <c r="E80" s="177" t="s">
        <v>180</v>
      </c>
      <c r="F80" s="31">
        <v>160</v>
      </c>
      <c r="G80" s="32" t="s">
        <v>15</v>
      </c>
      <c r="H80" s="32" t="s">
        <v>15</v>
      </c>
      <c r="I80" s="29">
        <v>12</v>
      </c>
      <c r="J80" s="29">
        <v>22.4</v>
      </c>
      <c r="K80" s="29">
        <v>1.5</v>
      </c>
      <c r="L80" s="29">
        <v>240</v>
      </c>
      <c r="M80" s="29">
        <v>220</v>
      </c>
      <c r="N80" s="127">
        <f>100*(L80*(I80+J80+K80)+L81*(I81+J81+K81)+L82*(I82+J82+K82))/(F80*1000)</f>
        <v>23.025</v>
      </c>
    </row>
    <row r="81" spans="1:14" ht="12">
      <c r="A81" s="178"/>
      <c r="B81" s="181"/>
      <c r="C81" s="178"/>
      <c r="D81" s="31" t="s">
        <v>20</v>
      </c>
      <c r="E81" s="178"/>
      <c r="F81" s="31"/>
      <c r="G81" s="32" t="s">
        <v>16</v>
      </c>
      <c r="H81" s="32" t="s">
        <v>16</v>
      </c>
      <c r="I81" s="29">
        <v>22.7</v>
      </c>
      <c r="J81" s="29">
        <v>25</v>
      </c>
      <c r="K81" s="29">
        <v>38</v>
      </c>
      <c r="L81" s="29">
        <v>240</v>
      </c>
      <c r="M81" s="29">
        <v>218</v>
      </c>
      <c r="N81" s="33"/>
    </row>
    <row r="82" spans="1:14" ht="12">
      <c r="A82" s="178"/>
      <c r="B82" s="181"/>
      <c r="C82" s="179"/>
      <c r="D82" s="31" t="s">
        <v>22</v>
      </c>
      <c r="E82" s="179"/>
      <c r="F82" s="31"/>
      <c r="G82" s="32" t="s">
        <v>16</v>
      </c>
      <c r="H82" s="32" t="s">
        <v>16</v>
      </c>
      <c r="I82" s="29">
        <v>15.5</v>
      </c>
      <c r="J82" s="29">
        <v>10.8</v>
      </c>
      <c r="K82" s="29">
        <v>5.6</v>
      </c>
      <c r="L82" s="29">
        <v>240</v>
      </c>
      <c r="M82" s="29">
        <v>220</v>
      </c>
      <c r="N82" s="33"/>
    </row>
    <row r="83" spans="1:14" ht="12.75">
      <c r="A83" s="178"/>
      <c r="B83" s="181"/>
      <c r="C83" s="10">
        <v>28</v>
      </c>
      <c r="D83" s="31" t="s">
        <v>35</v>
      </c>
      <c r="E83" s="111" t="s">
        <v>180</v>
      </c>
      <c r="F83" s="31">
        <v>250</v>
      </c>
      <c r="G83" s="32" t="s">
        <v>15</v>
      </c>
      <c r="H83" s="32" t="s">
        <v>15</v>
      </c>
      <c r="I83" s="29">
        <v>10.9</v>
      </c>
      <c r="J83" s="29">
        <v>3.9</v>
      </c>
      <c r="K83" s="29">
        <v>11.3</v>
      </c>
      <c r="L83" s="29">
        <v>243</v>
      </c>
      <c r="M83" s="29">
        <v>220</v>
      </c>
      <c r="N83" s="127">
        <f>100*(L83*(I83+J83+K83))/(F83*1000)</f>
        <v>2.53692</v>
      </c>
    </row>
    <row r="84" spans="1:14" ht="12.75">
      <c r="A84" s="178"/>
      <c r="B84" s="181"/>
      <c r="C84" s="177">
        <v>29</v>
      </c>
      <c r="D84" s="31" t="s">
        <v>36</v>
      </c>
      <c r="E84" s="177" t="s">
        <v>180</v>
      </c>
      <c r="F84" s="31">
        <v>160</v>
      </c>
      <c r="G84" s="32" t="s">
        <v>15</v>
      </c>
      <c r="H84" s="32" t="s">
        <v>15</v>
      </c>
      <c r="I84" s="34">
        <v>38.2</v>
      </c>
      <c r="J84" s="34">
        <v>30.6</v>
      </c>
      <c r="K84" s="34">
        <v>38</v>
      </c>
      <c r="L84" s="29">
        <v>242</v>
      </c>
      <c r="M84" s="29">
        <v>220</v>
      </c>
      <c r="N84" s="127">
        <f>100*(L84*(I84+J84+K84)+L85*(I85+J85+K85)+L86*(I86+J86+K86))/(F84*1000)</f>
        <v>37.010875</v>
      </c>
    </row>
    <row r="85" spans="1:14" ht="12">
      <c r="A85" s="178"/>
      <c r="B85" s="181"/>
      <c r="C85" s="178"/>
      <c r="D85" s="31" t="s">
        <v>20</v>
      </c>
      <c r="E85" s="178"/>
      <c r="F85" s="31"/>
      <c r="G85" s="32" t="s">
        <v>16</v>
      </c>
      <c r="H85" s="32" t="s">
        <v>16</v>
      </c>
      <c r="I85" s="29">
        <v>30.8</v>
      </c>
      <c r="J85" s="29">
        <v>26</v>
      </c>
      <c r="K85" s="29">
        <v>16.5</v>
      </c>
      <c r="L85" s="29">
        <v>242</v>
      </c>
      <c r="M85" s="29">
        <v>220</v>
      </c>
      <c r="N85" s="33"/>
    </row>
    <row r="86" spans="1:14" ht="12">
      <c r="A86" s="178"/>
      <c r="B86" s="181"/>
      <c r="C86" s="179"/>
      <c r="D86" s="31" t="s">
        <v>22</v>
      </c>
      <c r="E86" s="179"/>
      <c r="F86" s="31"/>
      <c r="G86" s="32" t="s">
        <v>16</v>
      </c>
      <c r="H86" s="32" t="s">
        <v>16</v>
      </c>
      <c r="I86" s="34">
        <v>29.5</v>
      </c>
      <c r="J86" s="34">
        <v>21.2</v>
      </c>
      <c r="K86" s="34">
        <v>13.9</v>
      </c>
      <c r="L86" s="29">
        <v>242</v>
      </c>
      <c r="M86" s="29">
        <v>220</v>
      </c>
      <c r="N86" s="33"/>
    </row>
    <row r="87" spans="1:14" ht="12.75">
      <c r="A87" s="178"/>
      <c r="B87" s="181"/>
      <c r="C87" s="177">
        <v>30</v>
      </c>
      <c r="D87" s="31" t="s">
        <v>40</v>
      </c>
      <c r="E87" s="177" t="s">
        <v>180</v>
      </c>
      <c r="F87" s="31">
        <v>100</v>
      </c>
      <c r="G87" s="32" t="s">
        <v>15</v>
      </c>
      <c r="H87" s="32" t="s">
        <v>16</v>
      </c>
      <c r="I87" s="38">
        <v>1.4</v>
      </c>
      <c r="J87" s="38">
        <v>25</v>
      </c>
      <c r="K87" s="38">
        <v>7.4</v>
      </c>
      <c r="L87" s="29">
        <v>237</v>
      </c>
      <c r="M87" s="29">
        <v>218</v>
      </c>
      <c r="N87" s="127">
        <f>100*(L87*(I87+J87+K87)+L88*(I88+J88+K88))/(F87*1000)</f>
        <v>15.090599999999998</v>
      </c>
    </row>
    <row r="88" spans="1:14" ht="12">
      <c r="A88" s="178"/>
      <c r="B88" s="181"/>
      <c r="C88" s="178"/>
      <c r="D88" s="31" t="s">
        <v>20</v>
      </c>
      <c r="E88" s="179"/>
      <c r="F88" s="31"/>
      <c r="G88" s="32" t="s">
        <v>15</v>
      </c>
      <c r="H88" s="32" t="s">
        <v>16</v>
      </c>
      <c r="I88" s="29">
        <v>13.4</v>
      </c>
      <c r="J88" s="29">
        <v>2.9</v>
      </c>
      <c r="K88" s="29">
        <v>13.2</v>
      </c>
      <c r="L88" s="29">
        <v>240</v>
      </c>
      <c r="M88" s="29">
        <v>220</v>
      </c>
      <c r="N88" s="33"/>
    </row>
    <row r="89" spans="1:14" ht="12.75">
      <c r="A89" s="178"/>
      <c r="B89" s="181"/>
      <c r="C89" s="177">
        <v>31</v>
      </c>
      <c r="D89" s="31" t="s">
        <v>43</v>
      </c>
      <c r="E89" s="177" t="s">
        <v>180</v>
      </c>
      <c r="F89" s="31">
        <v>160</v>
      </c>
      <c r="G89" s="32" t="s">
        <v>16</v>
      </c>
      <c r="H89" s="32" t="s">
        <v>16</v>
      </c>
      <c r="I89" s="34">
        <v>14.1</v>
      </c>
      <c r="J89" s="34">
        <v>20.5</v>
      </c>
      <c r="K89" s="34">
        <v>17.4</v>
      </c>
      <c r="L89" s="29">
        <v>240</v>
      </c>
      <c r="M89" s="29">
        <v>216</v>
      </c>
      <c r="N89" s="127">
        <f>100*(L89*(I89+J89+K89)+L90*(I90+J90+K90)+L91*(I91+J91+K91))/(F89*1000)</f>
        <v>29.61</v>
      </c>
    </row>
    <row r="90" spans="1:14" ht="12">
      <c r="A90" s="178"/>
      <c r="B90" s="181"/>
      <c r="C90" s="178"/>
      <c r="D90" s="31" t="s">
        <v>20</v>
      </c>
      <c r="E90" s="178"/>
      <c r="F90" s="31"/>
      <c r="G90" s="32" t="s">
        <v>15</v>
      </c>
      <c r="H90" s="32" t="s">
        <v>16</v>
      </c>
      <c r="I90" s="34">
        <v>20.2</v>
      </c>
      <c r="J90" s="34">
        <v>40.1</v>
      </c>
      <c r="K90" s="34">
        <v>11.4</v>
      </c>
      <c r="L90" s="29">
        <v>240</v>
      </c>
      <c r="M90" s="29">
        <v>202</v>
      </c>
      <c r="N90" s="33"/>
    </row>
    <row r="91" spans="1:14" ht="12">
      <c r="A91" s="178"/>
      <c r="B91" s="181"/>
      <c r="C91" s="191"/>
      <c r="D91" s="31" t="s">
        <v>22</v>
      </c>
      <c r="E91" s="179"/>
      <c r="F91" s="31"/>
      <c r="G91" s="32" t="s">
        <v>15</v>
      </c>
      <c r="H91" s="32" t="s">
        <v>16</v>
      </c>
      <c r="I91" s="29">
        <v>34.5</v>
      </c>
      <c r="J91" s="29">
        <v>28.8</v>
      </c>
      <c r="K91" s="29">
        <v>10.4</v>
      </c>
      <c r="L91" s="29">
        <v>240</v>
      </c>
      <c r="M91" s="29">
        <v>208</v>
      </c>
      <c r="N91" s="33"/>
    </row>
    <row r="92" spans="1:14" ht="12.75">
      <c r="A92" s="178"/>
      <c r="B92" s="181"/>
      <c r="C92" s="177">
        <v>32</v>
      </c>
      <c r="D92" s="31" t="s">
        <v>45</v>
      </c>
      <c r="E92" s="177" t="s">
        <v>180</v>
      </c>
      <c r="F92" s="31">
        <v>160</v>
      </c>
      <c r="G92" s="32" t="s">
        <v>16</v>
      </c>
      <c r="H92" s="32" t="s">
        <v>16</v>
      </c>
      <c r="I92" s="36">
        <v>9.3</v>
      </c>
      <c r="J92" s="36">
        <v>11.5</v>
      </c>
      <c r="K92" s="36">
        <v>24.4</v>
      </c>
      <c r="L92" s="29">
        <v>226</v>
      </c>
      <c r="M92" s="29">
        <v>200</v>
      </c>
      <c r="N92" s="127">
        <f>100*(L92*(I92+J92+K92)+L93*(I93+J93+K93))/(F92*1000)</f>
        <v>11.921500000000002</v>
      </c>
    </row>
    <row r="93" spans="1:14" ht="12">
      <c r="A93" s="178"/>
      <c r="B93" s="181"/>
      <c r="C93" s="179"/>
      <c r="D93" s="31" t="s">
        <v>20</v>
      </c>
      <c r="E93" s="179"/>
      <c r="F93" s="31"/>
      <c r="G93" s="32" t="s">
        <v>15</v>
      </c>
      <c r="H93" s="32" t="s">
        <v>16</v>
      </c>
      <c r="I93" s="34">
        <v>11.5</v>
      </c>
      <c r="J93" s="34">
        <v>5.6</v>
      </c>
      <c r="K93" s="34">
        <v>22.1</v>
      </c>
      <c r="L93" s="29">
        <v>226</v>
      </c>
      <c r="M93" s="29">
        <v>202</v>
      </c>
      <c r="N93" s="33"/>
    </row>
    <row r="94" spans="1:14" ht="12.75">
      <c r="A94" s="178"/>
      <c r="B94" s="181"/>
      <c r="C94" s="177">
        <v>33</v>
      </c>
      <c r="D94" s="39" t="s">
        <v>67</v>
      </c>
      <c r="E94" s="177" t="s">
        <v>180</v>
      </c>
      <c r="F94" s="39">
        <v>63</v>
      </c>
      <c r="G94" s="32" t="s">
        <v>16</v>
      </c>
      <c r="H94" s="32" t="s">
        <v>16</v>
      </c>
      <c r="I94" s="34">
        <v>2.4</v>
      </c>
      <c r="J94" s="34">
        <v>8.7</v>
      </c>
      <c r="K94" s="34">
        <v>7.5</v>
      </c>
      <c r="L94" s="29">
        <v>233</v>
      </c>
      <c r="M94" s="29">
        <v>221</v>
      </c>
      <c r="N94" s="127">
        <f>100*(L94*(I94+J94+K94)+L95*(I95+J95+K95))/(F94*1000)</f>
        <v>15.792222222222222</v>
      </c>
    </row>
    <row r="95" spans="1:14" ht="12">
      <c r="A95" s="178"/>
      <c r="B95" s="181"/>
      <c r="C95" s="178"/>
      <c r="D95" s="31" t="s">
        <v>20</v>
      </c>
      <c r="E95" s="179"/>
      <c r="F95" s="31"/>
      <c r="G95" s="32" t="s">
        <v>15</v>
      </c>
      <c r="H95" s="32" t="s">
        <v>15</v>
      </c>
      <c r="I95" s="34">
        <v>10.9</v>
      </c>
      <c r="J95" s="34">
        <v>9.4</v>
      </c>
      <c r="K95" s="34">
        <v>3.8</v>
      </c>
      <c r="L95" s="29">
        <v>233</v>
      </c>
      <c r="M95" s="29">
        <v>220</v>
      </c>
      <c r="N95" s="33"/>
    </row>
    <row r="96" spans="1:14" ht="12.75">
      <c r="A96" s="178"/>
      <c r="B96" s="181"/>
      <c r="C96" s="177">
        <v>34</v>
      </c>
      <c r="D96" s="31" t="s">
        <v>68</v>
      </c>
      <c r="E96" s="177" t="s">
        <v>180</v>
      </c>
      <c r="F96" s="31">
        <v>160</v>
      </c>
      <c r="G96" s="32" t="s">
        <v>16</v>
      </c>
      <c r="H96" s="32" t="s">
        <v>16</v>
      </c>
      <c r="I96" s="34">
        <v>14.8</v>
      </c>
      <c r="J96" s="34">
        <v>19.6</v>
      </c>
      <c r="K96" s="34">
        <v>9.9</v>
      </c>
      <c r="L96" s="29">
        <v>229</v>
      </c>
      <c r="M96" s="29">
        <v>205</v>
      </c>
      <c r="N96" s="127">
        <f>100*(L96*(I96+J96+K96)+L97*(I97+J97+K97)+L98*(I98+J98+K98))/(F96*1000)</f>
        <v>21.627375000000004</v>
      </c>
    </row>
    <row r="97" spans="1:14" ht="12">
      <c r="A97" s="178"/>
      <c r="B97" s="181"/>
      <c r="C97" s="178"/>
      <c r="D97" s="31" t="s">
        <v>20</v>
      </c>
      <c r="E97" s="178"/>
      <c r="F97" s="31"/>
      <c r="G97" s="32" t="s">
        <v>15</v>
      </c>
      <c r="H97" s="32" t="s">
        <v>16</v>
      </c>
      <c r="I97" s="35">
        <v>17</v>
      </c>
      <c r="J97" s="35">
        <v>25.6</v>
      </c>
      <c r="K97" s="35">
        <v>34.6</v>
      </c>
      <c r="L97" s="29">
        <v>229</v>
      </c>
      <c r="M97" s="29">
        <v>200</v>
      </c>
      <c r="N97" s="33"/>
    </row>
    <row r="98" spans="1:14" ht="12">
      <c r="A98" s="179"/>
      <c r="B98" s="182"/>
      <c r="C98" s="179"/>
      <c r="D98" s="31" t="s">
        <v>22</v>
      </c>
      <c r="E98" s="179"/>
      <c r="F98" s="31"/>
      <c r="G98" s="32" t="s">
        <v>16</v>
      </c>
      <c r="H98" s="32" t="s">
        <v>16</v>
      </c>
      <c r="I98" s="34">
        <v>13.9</v>
      </c>
      <c r="J98" s="34">
        <v>5.7</v>
      </c>
      <c r="K98" s="34">
        <v>9.5</v>
      </c>
      <c r="L98" s="29">
        <v>233</v>
      </c>
      <c r="M98" s="29">
        <v>210</v>
      </c>
      <c r="N98" s="33"/>
    </row>
    <row r="99" spans="1:14" ht="12.75">
      <c r="A99" s="111" t="s">
        <v>162</v>
      </c>
      <c r="B99" s="5" t="s">
        <v>141</v>
      </c>
      <c r="C99" s="89">
        <v>35</v>
      </c>
      <c r="D99" s="91" t="s">
        <v>150</v>
      </c>
      <c r="E99" s="111" t="s">
        <v>180</v>
      </c>
      <c r="F99" s="31">
        <v>160</v>
      </c>
      <c r="G99" s="90" t="s">
        <v>16</v>
      </c>
      <c r="H99" s="90" t="s">
        <v>142</v>
      </c>
      <c r="I99" s="35">
        <v>7.2</v>
      </c>
      <c r="J99" s="35">
        <v>7</v>
      </c>
      <c r="K99" s="35">
        <v>10.5</v>
      </c>
      <c r="L99" s="29">
        <v>238</v>
      </c>
      <c r="M99" s="29">
        <v>224</v>
      </c>
      <c r="N99" s="127">
        <f>100*(L99*(I99+J99+K99))/(F99*1000)</f>
        <v>3.674125</v>
      </c>
    </row>
    <row r="100" spans="1:14" ht="12.75">
      <c r="A100" s="111" t="s">
        <v>162</v>
      </c>
      <c r="B100" s="5" t="s">
        <v>139</v>
      </c>
      <c r="C100" s="87">
        <v>36</v>
      </c>
      <c r="D100" s="31" t="s">
        <v>38</v>
      </c>
      <c r="E100" s="111" t="s">
        <v>180</v>
      </c>
      <c r="F100" s="31">
        <v>160</v>
      </c>
      <c r="G100" s="32" t="s">
        <v>15</v>
      </c>
      <c r="H100" s="32" t="s">
        <v>16</v>
      </c>
      <c r="I100" s="35">
        <v>31.8</v>
      </c>
      <c r="J100" s="35">
        <v>18.1</v>
      </c>
      <c r="K100" s="35">
        <v>14.1</v>
      </c>
      <c r="L100" s="29">
        <v>243</v>
      </c>
      <c r="M100" s="29">
        <v>231</v>
      </c>
      <c r="N100" s="127">
        <f>100*(L100*(I100+J100+K100))/(F100*1000)</f>
        <v>9.72</v>
      </c>
    </row>
    <row r="101" spans="1:14" ht="12.75">
      <c r="A101" s="177" t="s">
        <v>163</v>
      </c>
      <c r="B101" s="196" t="s">
        <v>77</v>
      </c>
      <c r="C101" s="177">
        <v>37</v>
      </c>
      <c r="D101" s="107" t="s">
        <v>27</v>
      </c>
      <c r="E101" s="177" t="s">
        <v>179</v>
      </c>
      <c r="F101" s="31">
        <v>160</v>
      </c>
      <c r="G101" s="32" t="s">
        <v>15</v>
      </c>
      <c r="H101" s="32" t="s">
        <v>16</v>
      </c>
      <c r="I101" s="34">
        <v>0.3</v>
      </c>
      <c r="J101" s="34">
        <v>14.5</v>
      </c>
      <c r="K101" s="34">
        <v>4.3</v>
      </c>
      <c r="L101" s="29">
        <v>237</v>
      </c>
      <c r="M101" s="29">
        <v>220</v>
      </c>
      <c r="N101" s="127">
        <f>100*(L101*(I101+J101+K101)+L102*(I102+J102+K102))/(F101*1000)</f>
        <v>5.776875</v>
      </c>
    </row>
    <row r="102" spans="1:14" ht="13.5" customHeight="1">
      <c r="A102" s="178"/>
      <c r="B102" s="197"/>
      <c r="C102" s="178"/>
      <c r="D102" s="107" t="s">
        <v>20</v>
      </c>
      <c r="E102" s="178"/>
      <c r="F102" s="31"/>
      <c r="G102" s="32" t="s">
        <v>16</v>
      </c>
      <c r="H102" s="32" t="s">
        <v>16</v>
      </c>
      <c r="I102" s="29">
        <v>1.8</v>
      </c>
      <c r="J102" s="29">
        <v>10.4</v>
      </c>
      <c r="K102" s="29">
        <v>7.7</v>
      </c>
      <c r="L102" s="29">
        <v>237</v>
      </c>
      <c r="M102" s="29">
        <v>221</v>
      </c>
      <c r="N102" s="33"/>
    </row>
    <row r="103" spans="1:14" ht="13.5" customHeight="1">
      <c r="A103" s="179"/>
      <c r="B103" s="198"/>
      <c r="C103" s="179"/>
      <c r="D103" s="107" t="s">
        <v>27</v>
      </c>
      <c r="E103" s="179"/>
      <c r="F103" s="31">
        <v>160</v>
      </c>
      <c r="G103" s="92" t="s">
        <v>16</v>
      </c>
      <c r="H103" s="92" t="s">
        <v>16</v>
      </c>
      <c r="I103" s="29">
        <v>29.7</v>
      </c>
      <c r="J103" s="29">
        <v>34.8</v>
      </c>
      <c r="K103" s="29">
        <v>32.2</v>
      </c>
      <c r="L103" s="29">
        <v>238</v>
      </c>
      <c r="M103" s="29">
        <v>221</v>
      </c>
      <c r="N103" s="127">
        <f>100*(L103*(I103+J103+K103))/(F103*1000)</f>
        <v>14.384125</v>
      </c>
    </row>
    <row r="104" spans="1:14" ht="13.5" customHeight="1">
      <c r="A104" s="177" t="s">
        <v>162</v>
      </c>
      <c r="B104" s="5" t="s">
        <v>76</v>
      </c>
      <c r="C104" s="103">
        <v>38</v>
      </c>
      <c r="D104" s="31" t="s">
        <v>27</v>
      </c>
      <c r="E104" s="111" t="s">
        <v>179</v>
      </c>
      <c r="F104" s="31">
        <v>160</v>
      </c>
      <c r="G104" s="32" t="s">
        <v>15</v>
      </c>
      <c r="H104" s="32" t="s">
        <v>16</v>
      </c>
      <c r="I104" s="29">
        <v>12.8</v>
      </c>
      <c r="J104" s="29">
        <v>7</v>
      </c>
      <c r="K104" s="29">
        <v>7.6</v>
      </c>
      <c r="L104" s="29">
        <v>237</v>
      </c>
      <c r="M104" s="29">
        <v>225</v>
      </c>
      <c r="N104" s="127">
        <f>100*(L104*(I104+J104+K104))/(F104*1000)</f>
        <v>4.058624999999999</v>
      </c>
    </row>
    <row r="105" spans="1:14" ht="13.5" customHeight="1">
      <c r="A105" s="178"/>
      <c r="B105" s="5" t="s">
        <v>118</v>
      </c>
      <c r="C105" s="32">
        <v>39</v>
      </c>
      <c r="D105" s="31" t="s">
        <v>32</v>
      </c>
      <c r="E105" s="111" t="s">
        <v>179</v>
      </c>
      <c r="F105" s="31">
        <v>100</v>
      </c>
      <c r="G105" s="32" t="s">
        <v>15</v>
      </c>
      <c r="H105" s="32" t="s">
        <v>16</v>
      </c>
      <c r="I105" s="29">
        <v>41.8</v>
      </c>
      <c r="J105" s="29">
        <v>3.9</v>
      </c>
      <c r="K105" s="29">
        <v>24.6</v>
      </c>
      <c r="L105" s="29">
        <v>243</v>
      </c>
      <c r="M105" s="29">
        <v>219</v>
      </c>
      <c r="N105" s="127">
        <f>100*(L105*(I105+J105+K105))/(F105*1000)</f>
        <v>17.0829</v>
      </c>
    </row>
    <row r="106" spans="1:14" ht="13.5" customHeight="1">
      <c r="A106" s="178"/>
      <c r="B106" s="5"/>
      <c r="C106" s="88">
        <v>40</v>
      </c>
      <c r="D106" s="31" t="s">
        <v>35</v>
      </c>
      <c r="E106" s="111" t="s">
        <v>179</v>
      </c>
      <c r="F106" s="31">
        <v>100</v>
      </c>
      <c r="G106" s="32" t="s">
        <v>15</v>
      </c>
      <c r="H106" s="32" t="s">
        <v>16</v>
      </c>
      <c r="I106" s="29">
        <v>26</v>
      </c>
      <c r="J106" s="29">
        <v>5.4</v>
      </c>
      <c r="K106" s="29">
        <v>24.9</v>
      </c>
      <c r="L106" s="29">
        <v>238</v>
      </c>
      <c r="M106" s="29">
        <v>221</v>
      </c>
      <c r="N106" s="127">
        <f>100*(L106*(I106+J106+K106))/(F106*1000)</f>
        <v>13.3994</v>
      </c>
    </row>
    <row r="107" spans="1:14" ht="13.5" customHeight="1">
      <c r="A107" s="178"/>
      <c r="B107" s="5"/>
      <c r="C107" s="192">
        <v>41</v>
      </c>
      <c r="D107" s="31" t="s">
        <v>36</v>
      </c>
      <c r="E107" s="177" t="s">
        <v>179</v>
      </c>
      <c r="F107" s="31">
        <v>160</v>
      </c>
      <c r="G107" s="32" t="s">
        <v>15</v>
      </c>
      <c r="H107" s="32" t="s">
        <v>16</v>
      </c>
      <c r="I107" s="29">
        <v>12.5</v>
      </c>
      <c r="J107" s="29">
        <v>31.5</v>
      </c>
      <c r="K107" s="29">
        <v>7.3</v>
      </c>
      <c r="L107" s="29">
        <v>237</v>
      </c>
      <c r="M107" s="29">
        <v>219</v>
      </c>
      <c r="N107" s="127">
        <f>100*(L107*(I107+J107+K107)+L108*(I108+J108+K108)+L109*(I109+J109+K109))/(F107*1000)</f>
        <v>23.95475</v>
      </c>
    </row>
    <row r="108" spans="1:14" ht="13.5" customHeight="1">
      <c r="A108" s="178"/>
      <c r="B108" s="5"/>
      <c r="C108" s="192"/>
      <c r="D108" s="31" t="s">
        <v>20</v>
      </c>
      <c r="E108" s="178"/>
      <c r="F108" s="31"/>
      <c r="G108" s="32" t="s">
        <v>16</v>
      </c>
      <c r="H108" s="32" t="s">
        <v>16</v>
      </c>
      <c r="I108" s="29">
        <v>16.1</v>
      </c>
      <c r="J108" s="29">
        <v>51.2</v>
      </c>
      <c r="K108" s="29">
        <v>38.4</v>
      </c>
      <c r="L108" s="29">
        <v>237</v>
      </c>
      <c r="M108" s="29">
        <v>218</v>
      </c>
      <c r="N108" s="127"/>
    </row>
    <row r="109" spans="1:14" ht="13.5" customHeight="1">
      <c r="A109" s="179"/>
      <c r="B109" s="5"/>
      <c r="C109" s="92"/>
      <c r="D109" s="31" t="s">
        <v>143</v>
      </c>
      <c r="E109" s="179"/>
      <c r="F109" s="31"/>
      <c r="G109" s="92" t="s">
        <v>16</v>
      </c>
      <c r="H109" s="92" t="s">
        <v>16</v>
      </c>
      <c r="I109" s="29">
        <v>0.2</v>
      </c>
      <c r="J109" s="29">
        <v>4</v>
      </c>
      <c r="K109" s="29">
        <v>0.5</v>
      </c>
      <c r="L109" s="29">
        <v>238</v>
      </c>
      <c r="M109" s="29">
        <v>220</v>
      </c>
      <c r="N109" s="33"/>
    </row>
    <row r="110" spans="1:14" ht="13.5" customHeight="1">
      <c r="A110" s="177" t="s">
        <v>163</v>
      </c>
      <c r="B110" s="106" t="s">
        <v>119</v>
      </c>
      <c r="C110" s="192">
        <v>42</v>
      </c>
      <c r="D110" s="31" t="s">
        <v>35</v>
      </c>
      <c r="E110" s="177" t="s">
        <v>181</v>
      </c>
      <c r="F110" s="31">
        <v>63</v>
      </c>
      <c r="G110" s="32" t="s">
        <v>16</v>
      </c>
      <c r="H110" s="93" t="s">
        <v>16</v>
      </c>
      <c r="I110" s="29">
        <v>13</v>
      </c>
      <c r="J110" s="69">
        <v>14</v>
      </c>
      <c r="K110" s="69">
        <v>7</v>
      </c>
      <c r="L110" s="69">
        <v>238</v>
      </c>
      <c r="M110" s="69">
        <v>223</v>
      </c>
      <c r="N110" s="127">
        <f>100*(L110*(I110+J110+K110)+L111*(I111+J111+K111)+L112*(I112+J112+K112))/(F110*1000)</f>
        <v>24.555555555555557</v>
      </c>
    </row>
    <row r="111" spans="1:14" ht="13.5" customHeight="1">
      <c r="A111" s="178"/>
      <c r="B111" s="5"/>
      <c r="C111" s="192"/>
      <c r="D111" s="31" t="s">
        <v>20</v>
      </c>
      <c r="E111" s="178"/>
      <c r="F111" s="31"/>
      <c r="G111" s="32" t="s">
        <v>15</v>
      </c>
      <c r="H111" s="32" t="s">
        <v>16</v>
      </c>
      <c r="I111" s="69">
        <v>1</v>
      </c>
      <c r="J111" s="69">
        <v>8</v>
      </c>
      <c r="K111" s="69">
        <v>4</v>
      </c>
      <c r="L111" s="69">
        <v>238</v>
      </c>
      <c r="M111" s="69">
        <v>222</v>
      </c>
      <c r="N111" s="33"/>
    </row>
    <row r="112" spans="1:14" ht="13.5" customHeight="1">
      <c r="A112" s="178"/>
      <c r="B112" s="5"/>
      <c r="C112" s="192"/>
      <c r="D112" s="31" t="s">
        <v>22</v>
      </c>
      <c r="E112" s="179"/>
      <c r="F112" s="31"/>
      <c r="G112" s="32" t="s">
        <v>16</v>
      </c>
      <c r="H112" s="32" t="s">
        <v>16</v>
      </c>
      <c r="I112" s="69">
        <v>10</v>
      </c>
      <c r="J112" s="69">
        <v>7</v>
      </c>
      <c r="K112" s="69">
        <v>1</v>
      </c>
      <c r="L112" s="69">
        <v>238</v>
      </c>
      <c r="M112" s="69">
        <v>220</v>
      </c>
      <c r="N112" s="33"/>
    </row>
    <row r="113" spans="1:15" ht="13.5" customHeight="1">
      <c r="A113" s="178"/>
      <c r="B113" s="5"/>
      <c r="C113" s="32">
        <v>43</v>
      </c>
      <c r="D113" s="31" t="s">
        <v>39</v>
      </c>
      <c r="E113" s="31" t="s">
        <v>182</v>
      </c>
      <c r="F113" s="31">
        <v>100</v>
      </c>
      <c r="G113" s="32" t="s">
        <v>15</v>
      </c>
      <c r="H113" s="32" t="s">
        <v>16</v>
      </c>
      <c r="I113" s="69">
        <v>2</v>
      </c>
      <c r="J113" s="69">
        <v>1</v>
      </c>
      <c r="K113" s="69">
        <v>5</v>
      </c>
      <c r="L113" s="69">
        <v>238</v>
      </c>
      <c r="M113" s="69">
        <v>220</v>
      </c>
      <c r="N113" s="127">
        <f>100*(L113*(I113+J113+K113))/(F113*1000)</f>
        <v>1.904</v>
      </c>
      <c r="O113" s="126" t="e">
        <f>SUM(#REF!)</f>
        <v>#REF!</v>
      </c>
    </row>
    <row r="114" spans="1:14" ht="13.5" customHeight="1">
      <c r="A114" s="178"/>
      <c r="B114" s="5"/>
      <c r="C114" s="192">
        <v>44</v>
      </c>
      <c r="D114" s="31" t="s">
        <v>38</v>
      </c>
      <c r="E114" s="177" t="s">
        <v>183</v>
      </c>
      <c r="F114" s="31">
        <v>250</v>
      </c>
      <c r="G114" s="32" t="s">
        <v>15</v>
      </c>
      <c r="H114" s="32" t="s">
        <v>16</v>
      </c>
      <c r="I114" s="69">
        <v>1</v>
      </c>
      <c r="J114" s="69">
        <v>4</v>
      </c>
      <c r="K114" s="69">
        <v>2</v>
      </c>
      <c r="L114" s="69">
        <v>238</v>
      </c>
      <c r="M114" s="69">
        <v>221</v>
      </c>
      <c r="N114" s="127">
        <f>100*(L114*(I114+J114+K114)+L115*(I115+J115+K115))/(F114*1000)</f>
        <v>3.4272</v>
      </c>
    </row>
    <row r="115" spans="1:14" ht="13.5" customHeight="1">
      <c r="A115" s="179"/>
      <c r="B115" s="5"/>
      <c r="C115" s="192"/>
      <c r="D115" s="31" t="s">
        <v>20</v>
      </c>
      <c r="E115" s="179"/>
      <c r="F115" s="31"/>
      <c r="G115" s="32" t="s">
        <v>16</v>
      </c>
      <c r="H115" s="32" t="s">
        <v>16</v>
      </c>
      <c r="I115" s="69">
        <v>11</v>
      </c>
      <c r="J115" s="69">
        <v>8</v>
      </c>
      <c r="K115" s="69">
        <v>10</v>
      </c>
      <c r="L115" s="69">
        <v>238</v>
      </c>
      <c r="M115" s="69">
        <v>220</v>
      </c>
      <c r="N115" s="33"/>
    </row>
    <row r="116" spans="1:14" ht="13.5" customHeight="1">
      <c r="A116" s="177" t="s">
        <v>163</v>
      </c>
      <c r="B116" s="106" t="s">
        <v>120</v>
      </c>
      <c r="C116" s="179">
        <v>45</v>
      </c>
      <c r="D116" s="39" t="s">
        <v>27</v>
      </c>
      <c r="E116" s="177" t="s">
        <v>184</v>
      </c>
      <c r="F116" s="39">
        <v>100</v>
      </c>
      <c r="G116" s="28" t="s">
        <v>16</v>
      </c>
      <c r="H116" s="28" t="s">
        <v>17</v>
      </c>
      <c r="I116" s="29">
        <v>6.8</v>
      </c>
      <c r="J116" s="29">
        <v>15.9</v>
      </c>
      <c r="K116" s="29">
        <v>5.8</v>
      </c>
      <c r="L116" s="27">
        <v>233</v>
      </c>
      <c r="M116" s="29">
        <v>215</v>
      </c>
      <c r="N116" s="127">
        <f>100*(L116*(I116+J116+K116)+L117*(I117+J117+K117))/(F116*1000)</f>
        <v>12.4155</v>
      </c>
    </row>
    <row r="117" spans="1:14" ht="13.5" customHeight="1">
      <c r="A117" s="178"/>
      <c r="B117" s="5"/>
      <c r="C117" s="192"/>
      <c r="D117" s="31" t="s">
        <v>20</v>
      </c>
      <c r="E117" s="179"/>
      <c r="F117" s="31"/>
      <c r="G117" s="32" t="s">
        <v>16</v>
      </c>
      <c r="H117" s="32" t="s">
        <v>17</v>
      </c>
      <c r="I117" s="29">
        <v>10.1</v>
      </c>
      <c r="J117" s="29">
        <v>10.6</v>
      </c>
      <c r="K117" s="29">
        <v>4.3</v>
      </c>
      <c r="L117" s="29">
        <v>231</v>
      </c>
      <c r="M117" s="29">
        <v>217</v>
      </c>
      <c r="N117" s="33"/>
    </row>
    <row r="118" spans="1:14" ht="13.5" customHeight="1">
      <c r="A118" s="178"/>
      <c r="B118" s="5"/>
      <c r="C118" s="192">
        <v>46</v>
      </c>
      <c r="D118" s="31" t="s">
        <v>32</v>
      </c>
      <c r="E118" s="177" t="s">
        <v>184</v>
      </c>
      <c r="F118" s="31">
        <v>160</v>
      </c>
      <c r="G118" s="32" t="s">
        <v>16</v>
      </c>
      <c r="H118" s="32" t="s">
        <v>17</v>
      </c>
      <c r="I118" s="29">
        <v>10.4</v>
      </c>
      <c r="J118" s="29">
        <v>17.5</v>
      </c>
      <c r="K118" s="29">
        <v>4.9</v>
      </c>
      <c r="L118" s="29">
        <v>237</v>
      </c>
      <c r="M118" s="29">
        <v>216</v>
      </c>
      <c r="N118" s="127">
        <f>100*(L118*(I118+J118+K118)+L119*(I119+J119+K119))/(F118*1000)</f>
        <v>9.953999999999999</v>
      </c>
    </row>
    <row r="119" spans="1:14" ht="13.5" customHeight="1">
      <c r="A119" s="179"/>
      <c r="B119" s="5"/>
      <c r="C119" s="192"/>
      <c r="D119" s="31" t="s">
        <v>20</v>
      </c>
      <c r="E119" s="179"/>
      <c r="F119" s="31"/>
      <c r="G119" s="32" t="s">
        <v>16</v>
      </c>
      <c r="H119" s="32" t="s">
        <v>17</v>
      </c>
      <c r="I119" s="29">
        <v>21.8</v>
      </c>
      <c r="J119" s="29">
        <v>6.1</v>
      </c>
      <c r="K119" s="29">
        <v>6.5</v>
      </c>
      <c r="L119" s="29">
        <v>237</v>
      </c>
      <c r="M119" s="29">
        <v>215</v>
      </c>
      <c r="N119" s="33"/>
    </row>
    <row r="120" spans="1:14" ht="13.5" customHeight="1">
      <c r="A120" s="177" t="s">
        <v>164</v>
      </c>
      <c r="B120" s="106" t="s">
        <v>121</v>
      </c>
      <c r="C120" s="192">
        <v>47</v>
      </c>
      <c r="D120" s="31" t="s">
        <v>32</v>
      </c>
      <c r="E120" s="177" t="s">
        <v>185</v>
      </c>
      <c r="F120" s="31">
        <v>100</v>
      </c>
      <c r="G120" s="32" t="s">
        <v>16</v>
      </c>
      <c r="H120" s="32" t="s">
        <v>17</v>
      </c>
      <c r="I120" s="29">
        <v>10.2</v>
      </c>
      <c r="J120" s="29">
        <v>4.7</v>
      </c>
      <c r="K120" s="29">
        <v>14.8</v>
      </c>
      <c r="L120" s="29">
        <v>230</v>
      </c>
      <c r="M120" s="29">
        <v>216</v>
      </c>
      <c r="N120" s="127">
        <f>100*(L120*(I120+J120+K120)+L121*(I121+J121+K121))/(F120*1000)</f>
        <v>9.143799999999999</v>
      </c>
    </row>
    <row r="121" spans="1:14" ht="13.5" customHeight="1">
      <c r="A121" s="178"/>
      <c r="B121" s="5"/>
      <c r="C121" s="192"/>
      <c r="D121" s="31" t="s">
        <v>20</v>
      </c>
      <c r="E121" s="179"/>
      <c r="F121" s="31"/>
      <c r="G121" s="32" t="s">
        <v>16</v>
      </c>
      <c r="H121" s="32" t="s">
        <v>17</v>
      </c>
      <c r="I121" s="29">
        <v>1.3</v>
      </c>
      <c r="J121" s="29">
        <v>5.6</v>
      </c>
      <c r="K121" s="29">
        <v>2.9</v>
      </c>
      <c r="L121" s="29">
        <v>236</v>
      </c>
      <c r="M121" s="29">
        <v>218</v>
      </c>
      <c r="N121" s="33"/>
    </row>
    <row r="122" spans="1:14" ht="13.5" customHeight="1">
      <c r="A122" s="178"/>
      <c r="B122" s="5"/>
      <c r="C122" s="192">
        <v>48</v>
      </c>
      <c r="D122" s="31" t="s">
        <v>35</v>
      </c>
      <c r="E122" s="177" t="s">
        <v>185</v>
      </c>
      <c r="F122" s="31">
        <v>250</v>
      </c>
      <c r="G122" s="32" t="s">
        <v>16</v>
      </c>
      <c r="H122" s="32" t="s">
        <v>17</v>
      </c>
      <c r="I122" s="29">
        <v>12.5</v>
      </c>
      <c r="J122" s="29">
        <v>2.2</v>
      </c>
      <c r="K122" s="29">
        <v>3.1</v>
      </c>
      <c r="L122" s="29">
        <v>236</v>
      </c>
      <c r="M122" s="29">
        <v>219</v>
      </c>
      <c r="N122" s="127">
        <f>100*(L122*(I122+J122+K122)+L123*(I123+J123+K123))/(F122*1000)</f>
        <v>3.9551199999999995</v>
      </c>
    </row>
    <row r="123" spans="1:14" ht="13.5" customHeight="1">
      <c r="A123" s="179"/>
      <c r="B123" s="5"/>
      <c r="C123" s="177"/>
      <c r="D123" s="43" t="s">
        <v>20</v>
      </c>
      <c r="E123" s="179"/>
      <c r="F123" s="43"/>
      <c r="G123" s="10" t="s">
        <v>16</v>
      </c>
      <c r="H123" s="10" t="s">
        <v>17</v>
      </c>
      <c r="I123" s="29">
        <v>18</v>
      </c>
      <c r="J123" s="29">
        <v>3.9</v>
      </c>
      <c r="K123" s="29">
        <v>2.3</v>
      </c>
      <c r="L123" s="11">
        <v>235</v>
      </c>
      <c r="M123" s="29">
        <v>220</v>
      </c>
      <c r="N123" s="42"/>
    </row>
    <row r="124" spans="1:14" ht="13.5" customHeight="1">
      <c r="A124" s="177" t="s">
        <v>164</v>
      </c>
      <c r="B124" s="174" t="s">
        <v>134</v>
      </c>
      <c r="C124" s="65">
        <v>49</v>
      </c>
      <c r="D124" s="31" t="s">
        <v>27</v>
      </c>
      <c r="E124" s="108" t="s">
        <v>186</v>
      </c>
      <c r="F124" s="43">
        <v>100</v>
      </c>
      <c r="G124" s="66" t="s">
        <v>16</v>
      </c>
      <c r="H124" s="66" t="s">
        <v>17</v>
      </c>
      <c r="I124" s="29">
        <v>0.1</v>
      </c>
      <c r="J124" s="29">
        <v>1.4</v>
      </c>
      <c r="K124" s="29">
        <v>0.1</v>
      </c>
      <c r="L124" s="11">
        <v>232</v>
      </c>
      <c r="M124" s="29">
        <v>219</v>
      </c>
      <c r="N124" s="127">
        <f>100*(L124*(I124+J124+K124))/(F124*1000)</f>
        <v>0.3712000000000001</v>
      </c>
    </row>
    <row r="125" spans="1:14" ht="13.5" customHeight="1">
      <c r="A125" s="179"/>
      <c r="B125" s="176"/>
      <c r="C125" s="105">
        <v>49</v>
      </c>
      <c r="D125" s="31" t="s">
        <v>32</v>
      </c>
      <c r="E125" s="108" t="s">
        <v>187</v>
      </c>
      <c r="F125" s="43">
        <v>63</v>
      </c>
      <c r="G125" s="104" t="s">
        <v>16</v>
      </c>
      <c r="H125" s="104" t="s">
        <v>17</v>
      </c>
      <c r="I125" s="29">
        <v>1</v>
      </c>
      <c r="J125" s="29">
        <v>14</v>
      </c>
      <c r="K125" s="29">
        <v>1</v>
      </c>
      <c r="L125" s="11">
        <v>232</v>
      </c>
      <c r="M125" s="29">
        <v>219</v>
      </c>
      <c r="N125" s="127">
        <f>100*(L125*(I125+J125+K125))/(F125*1000)</f>
        <v>5.8920634920634924</v>
      </c>
    </row>
    <row r="126" spans="1:14" ht="13.5" customHeight="1">
      <c r="A126" s="177" t="s">
        <v>163</v>
      </c>
      <c r="B126" s="5" t="s">
        <v>124</v>
      </c>
      <c r="C126" s="192">
        <v>50</v>
      </c>
      <c r="D126" s="31" t="s">
        <v>27</v>
      </c>
      <c r="E126" s="177" t="s">
        <v>179</v>
      </c>
      <c r="F126" s="31">
        <v>160</v>
      </c>
      <c r="G126" s="32" t="s">
        <v>16</v>
      </c>
      <c r="H126" s="32" t="s">
        <v>17</v>
      </c>
      <c r="I126" s="29">
        <v>1.9</v>
      </c>
      <c r="J126" s="29">
        <v>1.8</v>
      </c>
      <c r="K126" s="29">
        <v>0.6</v>
      </c>
      <c r="L126" s="29">
        <v>233</v>
      </c>
      <c r="M126" s="29">
        <v>222</v>
      </c>
      <c r="N126" s="127">
        <f>100*(L126*(I126+J126+K126)+L127*(I127+J127+K127))/(F126*1000)</f>
        <v>1.1213125</v>
      </c>
    </row>
    <row r="127" spans="1:14" ht="13.5" customHeight="1">
      <c r="A127" s="179"/>
      <c r="B127" s="5"/>
      <c r="C127" s="177"/>
      <c r="D127" s="43" t="s">
        <v>20</v>
      </c>
      <c r="E127" s="179"/>
      <c r="F127" s="43"/>
      <c r="G127" s="10" t="s">
        <v>16</v>
      </c>
      <c r="H127" s="10" t="s">
        <v>17</v>
      </c>
      <c r="I127" s="11">
        <v>0</v>
      </c>
      <c r="J127" s="11">
        <v>2.2</v>
      </c>
      <c r="K127" s="11">
        <v>1.2</v>
      </c>
      <c r="L127" s="11">
        <v>233</v>
      </c>
      <c r="M127" s="29">
        <v>224</v>
      </c>
      <c r="N127" s="42"/>
    </row>
    <row r="128" spans="1:14" ht="13.5" customHeight="1">
      <c r="A128" s="111" t="s">
        <v>163</v>
      </c>
      <c r="B128" s="115" t="s">
        <v>127</v>
      </c>
      <c r="C128" s="32">
        <v>51</v>
      </c>
      <c r="D128" s="31" t="s">
        <v>151</v>
      </c>
      <c r="E128" s="111" t="s">
        <v>179</v>
      </c>
      <c r="F128" s="31">
        <v>160</v>
      </c>
      <c r="G128" s="32" t="s">
        <v>16</v>
      </c>
      <c r="H128" s="32" t="s">
        <v>17</v>
      </c>
      <c r="I128" s="29">
        <v>13.5</v>
      </c>
      <c r="J128" s="29">
        <v>22.7</v>
      </c>
      <c r="K128" s="29">
        <v>12.4</v>
      </c>
      <c r="L128" s="29">
        <v>244</v>
      </c>
      <c r="M128" s="29">
        <v>225</v>
      </c>
      <c r="N128" s="127">
        <f>100*(L128*(I128+J128+K128))/(F128*1000)</f>
        <v>7.4115</v>
      </c>
    </row>
    <row r="129" spans="1:14" ht="13.5" customHeight="1">
      <c r="A129" s="177" t="s">
        <v>162</v>
      </c>
      <c r="B129" s="5" t="s">
        <v>125</v>
      </c>
      <c r="C129" s="28">
        <v>52</v>
      </c>
      <c r="D129" s="44" t="s">
        <v>27</v>
      </c>
      <c r="E129" s="110" t="s">
        <v>179</v>
      </c>
      <c r="F129" s="44">
        <v>63</v>
      </c>
      <c r="G129" s="32" t="s">
        <v>16</v>
      </c>
      <c r="H129" s="32" t="s">
        <v>17</v>
      </c>
      <c r="I129" s="69">
        <v>19.7</v>
      </c>
      <c r="J129" s="69">
        <v>19.7</v>
      </c>
      <c r="K129" s="69">
        <v>3.8</v>
      </c>
      <c r="L129" s="69">
        <v>233</v>
      </c>
      <c r="M129" s="29">
        <v>217</v>
      </c>
      <c r="N129" s="127">
        <f>100*(L129*(I129+J129+K129))/(F129*1000)</f>
        <v>15.977142857142855</v>
      </c>
    </row>
    <row r="130" spans="1:14" ht="13.5" customHeight="1" thickBot="1">
      <c r="A130" s="179"/>
      <c r="B130" s="19"/>
      <c r="C130" s="15">
        <v>53</v>
      </c>
      <c r="D130" s="45" t="s">
        <v>36</v>
      </c>
      <c r="E130" s="15" t="s">
        <v>179</v>
      </c>
      <c r="F130" s="45">
        <v>63</v>
      </c>
      <c r="G130" s="15" t="s">
        <v>16</v>
      </c>
      <c r="H130" s="15" t="s">
        <v>17</v>
      </c>
      <c r="I130" s="71">
        <v>6.5</v>
      </c>
      <c r="J130" s="71">
        <v>27.8</v>
      </c>
      <c r="K130" s="71">
        <v>14.3</v>
      </c>
      <c r="L130" s="71">
        <v>247</v>
      </c>
      <c r="M130" s="29">
        <v>228</v>
      </c>
      <c r="N130" s="127">
        <f>100*(L130*(I130+J130+K130))/(F130*1000)</f>
        <v>19.054285714285715</v>
      </c>
    </row>
    <row r="131" spans="1:14" ht="12.75">
      <c r="A131" s="177" t="s">
        <v>165</v>
      </c>
      <c r="B131" s="114" t="s">
        <v>60</v>
      </c>
      <c r="C131" s="178">
        <v>54</v>
      </c>
      <c r="D131" s="39" t="s">
        <v>27</v>
      </c>
      <c r="E131" s="202" t="s">
        <v>188</v>
      </c>
      <c r="F131" s="39">
        <v>160</v>
      </c>
      <c r="G131" s="28" t="s">
        <v>16</v>
      </c>
      <c r="H131" s="28" t="s">
        <v>16</v>
      </c>
      <c r="I131" s="27">
        <v>11.4</v>
      </c>
      <c r="J131" s="27">
        <v>3.1</v>
      </c>
      <c r="K131" s="27">
        <v>3.5</v>
      </c>
      <c r="L131" s="27">
        <v>244</v>
      </c>
      <c r="M131" s="29">
        <v>231</v>
      </c>
      <c r="N131" s="127">
        <f>100*(L131*(I131+J131+K131)+L132*(I132+J132+K132))/(F131*1000)</f>
        <v>2.931875</v>
      </c>
    </row>
    <row r="132" spans="1:14" ht="12">
      <c r="A132" s="178"/>
      <c r="B132" s="114" t="s">
        <v>21</v>
      </c>
      <c r="C132" s="178"/>
      <c r="D132" s="31" t="s">
        <v>20</v>
      </c>
      <c r="E132" s="179"/>
      <c r="F132" s="31"/>
      <c r="G132" s="32" t="s">
        <v>16</v>
      </c>
      <c r="H132" s="32" t="s">
        <v>17</v>
      </c>
      <c r="I132" s="29">
        <v>0.4</v>
      </c>
      <c r="J132" s="29">
        <v>0</v>
      </c>
      <c r="K132" s="29">
        <v>0.9</v>
      </c>
      <c r="L132" s="29">
        <v>230</v>
      </c>
      <c r="M132" s="29">
        <v>221</v>
      </c>
      <c r="N132" s="33"/>
    </row>
    <row r="133" spans="1:14" ht="12.75">
      <c r="A133" s="178"/>
      <c r="B133" s="5" t="s">
        <v>148</v>
      </c>
      <c r="C133" s="177">
        <v>55</v>
      </c>
      <c r="D133" s="39" t="s">
        <v>32</v>
      </c>
      <c r="E133" s="177" t="s">
        <v>188</v>
      </c>
      <c r="F133" s="39">
        <v>160</v>
      </c>
      <c r="G133" s="32" t="s">
        <v>16</v>
      </c>
      <c r="H133" s="32" t="s">
        <v>17</v>
      </c>
      <c r="I133" s="27">
        <v>4.4</v>
      </c>
      <c r="J133" s="27">
        <v>3.5</v>
      </c>
      <c r="K133" s="27">
        <v>3</v>
      </c>
      <c r="L133" s="27">
        <v>248</v>
      </c>
      <c r="M133" s="29">
        <v>228</v>
      </c>
      <c r="N133" s="127">
        <f>100*(L133*(I133+J133+K133)+L134*(I134+J134+K134)+L135*(I135+J135+K135))/(F133*1000)</f>
        <v>5.03775</v>
      </c>
    </row>
    <row r="134" spans="1:14" ht="12">
      <c r="A134" s="178"/>
      <c r="B134" s="5"/>
      <c r="C134" s="178"/>
      <c r="D134" s="31" t="s">
        <v>20</v>
      </c>
      <c r="E134" s="178"/>
      <c r="F134" s="31"/>
      <c r="G134" s="32" t="s">
        <v>16</v>
      </c>
      <c r="H134" s="32" t="s">
        <v>17</v>
      </c>
      <c r="I134" s="29">
        <v>6.5</v>
      </c>
      <c r="J134" s="29">
        <v>4.7</v>
      </c>
      <c r="K134" s="29">
        <v>1</v>
      </c>
      <c r="L134" s="29">
        <v>246</v>
      </c>
      <c r="M134" s="29">
        <v>230</v>
      </c>
      <c r="N134" s="33"/>
    </row>
    <row r="135" spans="1:14" ht="12">
      <c r="A135" s="178"/>
      <c r="B135" s="5"/>
      <c r="C135" s="178"/>
      <c r="D135" s="31" t="s">
        <v>22</v>
      </c>
      <c r="E135" s="179"/>
      <c r="F135" s="31"/>
      <c r="G135" s="32" t="s">
        <v>16</v>
      </c>
      <c r="H135" s="32" t="s">
        <v>17</v>
      </c>
      <c r="I135" s="29">
        <v>4.5</v>
      </c>
      <c r="J135" s="29">
        <v>2.2</v>
      </c>
      <c r="K135" s="29">
        <v>2.8</v>
      </c>
      <c r="L135" s="29">
        <v>248</v>
      </c>
      <c r="M135" s="29">
        <v>233</v>
      </c>
      <c r="N135" s="33"/>
    </row>
    <row r="136" spans="1:14" ht="12.75">
      <c r="A136" s="178"/>
      <c r="B136" s="5"/>
      <c r="C136" s="177">
        <v>56</v>
      </c>
      <c r="D136" s="39" t="s">
        <v>35</v>
      </c>
      <c r="E136" s="177" t="s">
        <v>188</v>
      </c>
      <c r="F136" s="39">
        <v>100</v>
      </c>
      <c r="G136" s="32" t="s">
        <v>16</v>
      </c>
      <c r="H136" s="32" t="s">
        <v>17</v>
      </c>
      <c r="I136" s="27">
        <v>4.5</v>
      </c>
      <c r="J136" s="27">
        <v>2.2</v>
      </c>
      <c r="K136" s="27">
        <v>2.8</v>
      </c>
      <c r="L136" s="27">
        <v>235</v>
      </c>
      <c r="M136" s="29">
        <v>220</v>
      </c>
      <c r="N136" s="127">
        <f>100*(L136*(I136+J136+K136)+L137*(I137+J137+K137)+L138*(I138+J138+K138))/(F136*1000)</f>
        <v>13.7687</v>
      </c>
    </row>
    <row r="137" spans="1:14" ht="12">
      <c r="A137" s="178"/>
      <c r="B137" s="5"/>
      <c r="C137" s="178"/>
      <c r="D137" s="31" t="s">
        <v>20</v>
      </c>
      <c r="E137" s="178"/>
      <c r="F137" s="31"/>
      <c r="G137" s="32" t="s">
        <v>16</v>
      </c>
      <c r="H137" s="32" t="s">
        <v>16</v>
      </c>
      <c r="I137" s="29">
        <v>4.3</v>
      </c>
      <c r="J137" s="29">
        <v>10</v>
      </c>
      <c r="K137" s="29">
        <v>14.4</v>
      </c>
      <c r="L137" s="29">
        <v>234</v>
      </c>
      <c r="M137" s="29">
        <v>224</v>
      </c>
      <c r="N137" s="33"/>
    </row>
    <row r="138" spans="1:14" ht="12">
      <c r="A138" s="178"/>
      <c r="B138" s="5"/>
      <c r="C138" s="179"/>
      <c r="D138" s="31" t="s">
        <v>22</v>
      </c>
      <c r="E138" s="179"/>
      <c r="F138" s="31"/>
      <c r="G138" s="32" t="s">
        <v>16</v>
      </c>
      <c r="H138" s="32" t="s">
        <v>17</v>
      </c>
      <c r="I138" s="29">
        <v>3.1</v>
      </c>
      <c r="J138" s="29">
        <v>8.2</v>
      </c>
      <c r="K138" s="29">
        <v>9.3</v>
      </c>
      <c r="L138" s="29">
        <v>234</v>
      </c>
      <c r="M138" s="29">
        <v>221</v>
      </c>
      <c r="N138" s="33"/>
    </row>
    <row r="139" spans="1:14" ht="12.75">
      <c r="A139" s="178"/>
      <c r="B139" s="5"/>
      <c r="C139" s="177">
        <v>57</v>
      </c>
      <c r="D139" s="39" t="s">
        <v>36</v>
      </c>
      <c r="E139" s="177" t="s">
        <v>188</v>
      </c>
      <c r="F139" s="39">
        <v>100</v>
      </c>
      <c r="G139" s="32" t="s">
        <v>16</v>
      </c>
      <c r="H139" s="32" t="s">
        <v>17</v>
      </c>
      <c r="I139" s="27">
        <v>9.7</v>
      </c>
      <c r="J139" s="27">
        <v>11.7</v>
      </c>
      <c r="K139" s="27">
        <v>7.5</v>
      </c>
      <c r="L139" s="27">
        <v>234</v>
      </c>
      <c r="M139" s="27">
        <v>222</v>
      </c>
      <c r="N139" s="127">
        <f>100*(L139*(I139+J139+K139)+L140*(I140+J140+K140))/(F139*1000)</f>
        <v>11.934</v>
      </c>
    </row>
    <row r="140" spans="1:14" ht="12">
      <c r="A140" s="179"/>
      <c r="B140" s="116"/>
      <c r="C140" s="179"/>
      <c r="D140" s="31" t="s">
        <v>20</v>
      </c>
      <c r="E140" s="179"/>
      <c r="F140" s="31"/>
      <c r="G140" s="32" t="s">
        <v>16</v>
      </c>
      <c r="H140" s="32" t="s">
        <v>17</v>
      </c>
      <c r="I140" s="29">
        <v>9.5</v>
      </c>
      <c r="J140" s="29">
        <v>6.7</v>
      </c>
      <c r="K140" s="29">
        <v>5.9</v>
      </c>
      <c r="L140" s="29">
        <v>234</v>
      </c>
      <c r="M140" s="29">
        <v>222</v>
      </c>
      <c r="N140" s="33"/>
    </row>
    <row r="141" spans="1:14" ht="12.75">
      <c r="A141" s="111" t="s">
        <v>165</v>
      </c>
      <c r="B141" s="115" t="s">
        <v>135</v>
      </c>
      <c r="C141" s="83">
        <v>58</v>
      </c>
      <c r="D141" s="39" t="s">
        <v>136</v>
      </c>
      <c r="E141" s="109" t="s">
        <v>189</v>
      </c>
      <c r="F141" s="39">
        <v>40</v>
      </c>
      <c r="G141" s="84" t="s">
        <v>16</v>
      </c>
      <c r="H141" s="84" t="s">
        <v>17</v>
      </c>
      <c r="I141" s="29">
        <v>0</v>
      </c>
      <c r="J141" s="29">
        <v>0.2</v>
      </c>
      <c r="K141" s="29">
        <v>1</v>
      </c>
      <c r="L141" s="29">
        <v>234</v>
      </c>
      <c r="M141" s="29">
        <v>225</v>
      </c>
      <c r="N141" s="127">
        <f>100*(L141*(I141+J141+K141))/(F141*1000)</f>
        <v>0.702</v>
      </c>
    </row>
    <row r="142" spans="1:14" ht="12.75">
      <c r="A142" s="111" t="s">
        <v>165</v>
      </c>
      <c r="B142" s="115" t="s">
        <v>137</v>
      </c>
      <c r="C142" s="83"/>
      <c r="D142" s="39" t="s">
        <v>149</v>
      </c>
      <c r="E142" s="109" t="s">
        <v>190</v>
      </c>
      <c r="F142" s="39">
        <v>63</v>
      </c>
      <c r="G142" s="95" t="s">
        <v>16</v>
      </c>
      <c r="H142" s="95" t="s">
        <v>17</v>
      </c>
      <c r="I142" s="29">
        <v>0</v>
      </c>
      <c r="J142" s="29">
        <v>0.3</v>
      </c>
      <c r="K142" s="29">
        <v>1.2</v>
      </c>
      <c r="L142" s="29">
        <v>248</v>
      </c>
      <c r="M142" s="29">
        <v>233</v>
      </c>
      <c r="N142" s="127">
        <f>100*(L142*(I142+J142+K142))/(F142*1000)</f>
        <v>0.5904761904761905</v>
      </c>
    </row>
    <row r="143" spans="1:14" ht="12.75">
      <c r="A143" s="177" t="s">
        <v>166</v>
      </c>
      <c r="B143" s="5" t="s">
        <v>61</v>
      </c>
      <c r="C143" s="177">
        <v>59</v>
      </c>
      <c r="D143" s="39" t="s">
        <v>27</v>
      </c>
      <c r="E143" s="177" t="s">
        <v>191</v>
      </c>
      <c r="F143" s="39">
        <v>100</v>
      </c>
      <c r="G143" s="32" t="s">
        <v>16</v>
      </c>
      <c r="H143" s="32" t="s">
        <v>17</v>
      </c>
      <c r="I143" s="29">
        <v>2.2</v>
      </c>
      <c r="J143" s="29">
        <v>13.9</v>
      </c>
      <c r="K143" s="29">
        <v>10.6</v>
      </c>
      <c r="L143" s="29">
        <v>233</v>
      </c>
      <c r="M143" s="29">
        <v>219</v>
      </c>
      <c r="N143" s="127">
        <f>100*(L143*(I143+J143+K143)+L144*(I144+J144+K144))/(F143*1000)</f>
        <v>8.332299999999998</v>
      </c>
    </row>
    <row r="144" spans="1:14" ht="12" customHeight="1">
      <c r="A144" s="178"/>
      <c r="B144" s="5"/>
      <c r="C144" s="178"/>
      <c r="D144" s="31" t="s">
        <v>20</v>
      </c>
      <c r="E144" s="179"/>
      <c r="F144" s="31"/>
      <c r="G144" s="32" t="s">
        <v>16</v>
      </c>
      <c r="H144" s="32" t="s">
        <v>17</v>
      </c>
      <c r="I144" s="27">
        <v>2.7</v>
      </c>
      <c r="J144" s="27">
        <v>4.7</v>
      </c>
      <c r="K144" s="27">
        <v>1.7</v>
      </c>
      <c r="L144" s="27">
        <v>232</v>
      </c>
      <c r="M144" s="27">
        <v>215</v>
      </c>
      <c r="N144" s="30"/>
    </row>
    <row r="145" spans="1:14" ht="12.75">
      <c r="A145" s="178"/>
      <c r="B145" s="5"/>
      <c r="C145" s="177">
        <v>60</v>
      </c>
      <c r="D145" s="39" t="s">
        <v>32</v>
      </c>
      <c r="E145" s="177" t="s">
        <v>191</v>
      </c>
      <c r="F145" s="39">
        <v>160</v>
      </c>
      <c r="G145" s="32" t="s">
        <v>16</v>
      </c>
      <c r="H145" s="32" t="s">
        <v>16</v>
      </c>
      <c r="I145" s="27">
        <v>15.6</v>
      </c>
      <c r="J145" s="27">
        <v>12.6</v>
      </c>
      <c r="K145" s="27">
        <v>20.7</v>
      </c>
      <c r="L145" s="27">
        <v>239</v>
      </c>
      <c r="M145" s="27">
        <v>230</v>
      </c>
      <c r="N145" s="127">
        <f>100*(L145*(I145+J145+K145)+L146*(I146+J146+K146)+L147*(I147+J147+K147))/(F145*1000)</f>
        <v>12.8081875</v>
      </c>
    </row>
    <row r="146" spans="1:14" ht="12">
      <c r="A146" s="178"/>
      <c r="B146" s="5"/>
      <c r="C146" s="190"/>
      <c r="D146" s="31" t="s">
        <v>20</v>
      </c>
      <c r="E146" s="178"/>
      <c r="F146" s="31"/>
      <c r="G146" s="32" t="s">
        <v>16</v>
      </c>
      <c r="H146" s="95" t="s">
        <v>16</v>
      </c>
      <c r="I146" s="29">
        <v>7.4</v>
      </c>
      <c r="J146" s="29">
        <v>5.4</v>
      </c>
      <c r="K146" s="29">
        <v>2.4</v>
      </c>
      <c r="L146" s="29">
        <v>238</v>
      </c>
      <c r="M146" s="29">
        <v>230</v>
      </c>
      <c r="N146" s="30"/>
    </row>
    <row r="147" spans="1:14" ht="12">
      <c r="A147" s="178"/>
      <c r="B147" s="5"/>
      <c r="C147" s="191"/>
      <c r="D147" s="31" t="s">
        <v>22</v>
      </c>
      <c r="E147" s="179"/>
      <c r="F147" s="31"/>
      <c r="G147" s="32" t="s">
        <v>16</v>
      </c>
      <c r="H147" s="32" t="s">
        <v>17</v>
      </c>
      <c r="I147" s="29">
        <v>3.6</v>
      </c>
      <c r="J147" s="29">
        <v>18.2</v>
      </c>
      <c r="K147" s="29">
        <v>0</v>
      </c>
      <c r="L147" s="29">
        <v>238</v>
      </c>
      <c r="M147" s="29">
        <v>231</v>
      </c>
      <c r="N147" s="33"/>
    </row>
    <row r="148" spans="1:14" ht="12.75">
      <c r="A148" s="178"/>
      <c r="B148" s="5"/>
      <c r="C148" s="177">
        <v>61</v>
      </c>
      <c r="D148" s="39" t="s">
        <v>35</v>
      </c>
      <c r="E148" s="177" t="s">
        <v>191</v>
      </c>
      <c r="F148" s="39">
        <v>100</v>
      </c>
      <c r="G148" s="32" t="s">
        <v>16</v>
      </c>
      <c r="H148" s="32" t="s">
        <v>16</v>
      </c>
      <c r="I148" s="27">
        <v>3</v>
      </c>
      <c r="J148" s="27">
        <v>1.8</v>
      </c>
      <c r="K148" s="27">
        <v>4.2</v>
      </c>
      <c r="L148" s="27">
        <v>243</v>
      </c>
      <c r="M148" s="27">
        <v>220</v>
      </c>
      <c r="N148" s="127">
        <f>100*(L148*(I148+J148+K148)+L149*(I149+J149+K149))/(F148*1000)</f>
        <v>12.9762</v>
      </c>
    </row>
    <row r="149" spans="1:14" ht="12">
      <c r="A149" s="178"/>
      <c r="B149" s="5"/>
      <c r="C149" s="178"/>
      <c r="D149" s="31" t="s">
        <v>20</v>
      </c>
      <c r="E149" s="179"/>
      <c r="F149" s="31"/>
      <c r="G149" s="32" t="s">
        <v>16</v>
      </c>
      <c r="H149" s="32" t="s">
        <v>17</v>
      </c>
      <c r="I149" s="29">
        <v>25</v>
      </c>
      <c r="J149" s="29">
        <v>13</v>
      </c>
      <c r="K149" s="29">
        <v>6.4</v>
      </c>
      <c r="L149" s="29">
        <v>243</v>
      </c>
      <c r="M149" s="29">
        <v>224</v>
      </c>
      <c r="N149" s="30"/>
    </row>
    <row r="150" spans="1:14" ht="12.75">
      <c r="A150" s="178"/>
      <c r="B150" s="5"/>
      <c r="C150" s="177">
        <v>62</v>
      </c>
      <c r="D150" s="39" t="s">
        <v>36</v>
      </c>
      <c r="E150" s="177" t="s">
        <v>191</v>
      </c>
      <c r="F150" s="39">
        <v>160</v>
      </c>
      <c r="G150" s="32" t="s">
        <v>16</v>
      </c>
      <c r="H150" s="32" t="s">
        <v>17</v>
      </c>
      <c r="I150" s="29">
        <v>3.8</v>
      </c>
      <c r="J150" s="29">
        <v>4.6</v>
      </c>
      <c r="K150" s="29">
        <v>19</v>
      </c>
      <c r="L150" s="29">
        <v>242</v>
      </c>
      <c r="M150" s="29">
        <v>228</v>
      </c>
      <c r="N150" s="127">
        <f>100*(L150*(I150+J150+K150)+L151*(I151+J151+K151)+L152*(I152+J152+K152))/(F150*1000)</f>
        <v>25.370187500000004</v>
      </c>
    </row>
    <row r="151" spans="1:14" ht="12">
      <c r="A151" s="178"/>
      <c r="B151" s="5"/>
      <c r="C151" s="178"/>
      <c r="D151" s="31" t="s">
        <v>20</v>
      </c>
      <c r="E151" s="178"/>
      <c r="F151" s="31"/>
      <c r="G151" s="32" t="s">
        <v>16</v>
      </c>
      <c r="H151" s="32" t="s">
        <v>17</v>
      </c>
      <c r="I151" s="27">
        <v>40.2</v>
      </c>
      <c r="J151" s="27">
        <v>51.4</v>
      </c>
      <c r="K151" s="27">
        <v>29.9</v>
      </c>
      <c r="L151" s="27">
        <v>241</v>
      </c>
      <c r="M151" s="27">
        <v>230</v>
      </c>
      <c r="N151" s="30"/>
    </row>
    <row r="152" spans="1:14" ht="12">
      <c r="A152" s="179"/>
      <c r="B152" s="47"/>
      <c r="C152" s="191"/>
      <c r="D152" s="31" t="s">
        <v>22</v>
      </c>
      <c r="E152" s="179"/>
      <c r="F152" s="31"/>
      <c r="G152" s="32" t="s">
        <v>16</v>
      </c>
      <c r="H152" s="32" t="s">
        <v>17</v>
      </c>
      <c r="I152" s="29">
        <v>2.9</v>
      </c>
      <c r="J152" s="29">
        <v>7.7</v>
      </c>
      <c r="K152" s="29">
        <v>8.9</v>
      </c>
      <c r="L152" s="29">
        <v>240</v>
      </c>
      <c r="M152" s="29">
        <v>232</v>
      </c>
      <c r="N152" s="33"/>
    </row>
    <row r="153" spans="1:14" ht="12.75">
      <c r="A153" s="177" t="s">
        <v>166</v>
      </c>
      <c r="B153" s="5" t="s">
        <v>62</v>
      </c>
      <c r="C153" s="177">
        <v>63</v>
      </c>
      <c r="D153" s="39" t="s">
        <v>27</v>
      </c>
      <c r="E153" s="177" t="s">
        <v>192</v>
      </c>
      <c r="F153" s="39">
        <v>160</v>
      </c>
      <c r="G153" s="32" t="s">
        <v>16</v>
      </c>
      <c r="H153" s="32" t="s">
        <v>17</v>
      </c>
      <c r="I153" s="29">
        <v>1.2</v>
      </c>
      <c r="J153" s="29">
        <v>2.4</v>
      </c>
      <c r="K153" s="29">
        <v>0.5</v>
      </c>
      <c r="L153" s="29">
        <v>244</v>
      </c>
      <c r="M153" s="29">
        <v>228</v>
      </c>
      <c r="N153" s="127">
        <f>100*(L153*(I153+J153+K153)+L154*(I154+J154+K154)+L155*(I155+J155+K155))/(F153*1000)</f>
        <v>5.8066249999999995</v>
      </c>
    </row>
    <row r="154" spans="1:14" ht="12">
      <c r="A154" s="178"/>
      <c r="B154" s="5"/>
      <c r="C154" s="178"/>
      <c r="D154" s="31" t="s">
        <v>20</v>
      </c>
      <c r="E154" s="178"/>
      <c r="F154" s="31"/>
      <c r="G154" s="32" t="s">
        <v>16</v>
      </c>
      <c r="H154" s="32" t="s">
        <v>17</v>
      </c>
      <c r="I154" s="27">
        <v>6.8</v>
      </c>
      <c r="J154" s="27">
        <v>2.7</v>
      </c>
      <c r="K154" s="27">
        <v>4.5</v>
      </c>
      <c r="L154" s="27">
        <v>246</v>
      </c>
      <c r="M154" s="27">
        <v>223</v>
      </c>
      <c r="N154" s="30"/>
    </row>
    <row r="155" spans="1:14" ht="12.75" thickBot="1">
      <c r="A155" s="179"/>
      <c r="B155" s="5"/>
      <c r="C155" s="178"/>
      <c r="D155" s="31" t="s">
        <v>22</v>
      </c>
      <c r="E155" s="179"/>
      <c r="F155" s="31"/>
      <c r="G155" s="40" t="s">
        <v>16</v>
      </c>
      <c r="H155" s="40" t="s">
        <v>17</v>
      </c>
      <c r="I155" s="29">
        <v>0.5</v>
      </c>
      <c r="J155" s="29">
        <v>10.2</v>
      </c>
      <c r="K155" s="29">
        <v>9</v>
      </c>
      <c r="L155" s="29">
        <v>246</v>
      </c>
      <c r="M155" s="29">
        <v>229</v>
      </c>
      <c r="N155" s="33"/>
    </row>
    <row r="156" spans="1:14" ht="12.75">
      <c r="A156" s="177" t="s">
        <v>166</v>
      </c>
      <c r="B156" s="199" t="s">
        <v>63</v>
      </c>
      <c r="C156" s="174">
        <v>64</v>
      </c>
      <c r="D156" s="31" t="s">
        <v>35</v>
      </c>
      <c r="E156" s="177" t="s">
        <v>193</v>
      </c>
      <c r="F156" s="31">
        <v>100</v>
      </c>
      <c r="G156" s="32" t="s">
        <v>16</v>
      </c>
      <c r="H156" s="32" t="s">
        <v>17</v>
      </c>
      <c r="I156" s="29">
        <v>8.2</v>
      </c>
      <c r="J156" s="29">
        <v>3.9</v>
      </c>
      <c r="K156" s="29">
        <v>6.5</v>
      </c>
      <c r="L156" s="29">
        <v>234</v>
      </c>
      <c r="M156" s="29">
        <v>225</v>
      </c>
      <c r="N156" s="127">
        <f>100*(L156*(I156+J156+K156)+L157*(I157+J157+K157))/(F156*1000)</f>
        <v>4.6098</v>
      </c>
    </row>
    <row r="157" spans="1:14" ht="12">
      <c r="A157" s="178"/>
      <c r="B157" s="200"/>
      <c r="C157" s="183"/>
      <c r="D157" s="31" t="s">
        <v>20</v>
      </c>
      <c r="E157" s="179"/>
      <c r="F157" s="31"/>
      <c r="G157" s="32" t="s">
        <v>16</v>
      </c>
      <c r="H157" s="32" t="s">
        <v>17</v>
      </c>
      <c r="I157" s="29">
        <v>0</v>
      </c>
      <c r="J157" s="29">
        <v>0.6</v>
      </c>
      <c r="K157" s="29">
        <v>0.5</v>
      </c>
      <c r="L157" s="29">
        <v>234</v>
      </c>
      <c r="M157" s="29">
        <v>226</v>
      </c>
      <c r="N157" s="33"/>
    </row>
    <row r="158" spans="1:14" ht="12.75">
      <c r="A158" s="178"/>
      <c r="B158" s="200"/>
      <c r="C158" s="174">
        <v>65</v>
      </c>
      <c r="D158" s="39" t="s">
        <v>32</v>
      </c>
      <c r="E158" s="177" t="s">
        <v>193</v>
      </c>
      <c r="F158" s="39">
        <v>160</v>
      </c>
      <c r="G158" s="32" t="s">
        <v>16</v>
      </c>
      <c r="H158" s="32" t="s">
        <v>17</v>
      </c>
      <c r="I158" s="29">
        <v>5.2</v>
      </c>
      <c r="J158" s="29">
        <v>3.7</v>
      </c>
      <c r="K158" s="29">
        <v>4.5</v>
      </c>
      <c r="L158" s="29">
        <v>236</v>
      </c>
      <c r="M158" s="29">
        <v>228</v>
      </c>
      <c r="N158" s="127">
        <f>100*(L158*(I158+J158+K158)+L159*(I159+J159+K159))/(F158*1000)</f>
        <v>3.3115</v>
      </c>
    </row>
    <row r="159" spans="1:14" ht="12.75" thickBot="1">
      <c r="A159" s="179"/>
      <c r="B159" s="201"/>
      <c r="C159" s="176"/>
      <c r="D159" s="31" t="s">
        <v>20</v>
      </c>
      <c r="E159" s="179"/>
      <c r="F159" s="31"/>
      <c r="G159" s="32" t="s">
        <v>16</v>
      </c>
      <c r="H159" s="32" t="s">
        <v>17</v>
      </c>
      <c r="I159" s="34">
        <v>3.3</v>
      </c>
      <c r="J159" s="34">
        <v>2.4</v>
      </c>
      <c r="K159" s="34">
        <v>3.2</v>
      </c>
      <c r="L159" s="29">
        <v>240</v>
      </c>
      <c r="M159" s="29">
        <v>230</v>
      </c>
      <c r="N159" s="33"/>
    </row>
    <row r="160" spans="1:14" s="129" customFormat="1" ht="12.75">
      <c r="A160" s="209" t="s">
        <v>167</v>
      </c>
      <c r="B160" s="187" t="s">
        <v>133</v>
      </c>
      <c r="C160" s="130">
        <v>66</v>
      </c>
      <c r="D160" s="73" t="s">
        <v>46</v>
      </c>
      <c r="E160" s="130" t="s">
        <v>194</v>
      </c>
      <c r="F160" s="73">
        <v>100</v>
      </c>
      <c r="G160" s="130" t="s">
        <v>16</v>
      </c>
      <c r="H160" s="130" t="s">
        <v>17</v>
      </c>
      <c r="I160" s="70">
        <v>9.1</v>
      </c>
      <c r="J160" s="70">
        <v>23.2</v>
      </c>
      <c r="K160" s="70">
        <v>13.5</v>
      </c>
      <c r="L160" s="69">
        <v>235</v>
      </c>
      <c r="M160" s="69">
        <v>217</v>
      </c>
      <c r="N160" s="127">
        <f>100*(L160*(I160+J160+K160))/(F160*1000)</f>
        <v>10.763</v>
      </c>
    </row>
    <row r="161" spans="1:14" s="129" customFormat="1" ht="12.75" customHeight="1">
      <c r="A161" s="210"/>
      <c r="B161" s="188"/>
      <c r="C161" s="184">
        <v>67</v>
      </c>
      <c r="D161" s="131" t="s">
        <v>32</v>
      </c>
      <c r="E161" s="209" t="s">
        <v>194</v>
      </c>
      <c r="F161" s="73">
        <v>100</v>
      </c>
      <c r="G161" s="130" t="s">
        <v>16</v>
      </c>
      <c r="H161" s="130" t="s">
        <v>17</v>
      </c>
      <c r="I161" s="70">
        <v>0.1</v>
      </c>
      <c r="J161" s="70">
        <v>1.5</v>
      </c>
      <c r="K161" s="70">
        <v>0.8</v>
      </c>
      <c r="L161" s="69">
        <v>238</v>
      </c>
      <c r="M161" s="69">
        <v>230</v>
      </c>
      <c r="N161" s="127">
        <f>100*(L161*(I161+J161+K161)+L162*(I162+J162+K162))/(F161*1000)</f>
        <v>1.904</v>
      </c>
    </row>
    <row r="162" spans="1:14" s="129" customFormat="1" ht="12.75" customHeight="1" thickBot="1">
      <c r="A162" s="211"/>
      <c r="B162" s="189"/>
      <c r="C162" s="185"/>
      <c r="D162" s="73" t="s">
        <v>20</v>
      </c>
      <c r="E162" s="211"/>
      <c r="F162" s="73"/>
      <c r="G162" s="130" t="s">
        <v>16</v>
      </c>
      <c r="H162" s="130" t="s">
        <v>17</v>
      </c>
      <c r="I162" s="70">
        <v>2.7</v>
      </c>
      <c r="J162" s="70">
        <v>2.4</v>
      </c>
      <c r="K162" s="70">
        <v>0.5</v>
      </c>
      <c r="L162" s="69">
        <v>238</v>
      </c>
      <c r="M162" s="69">
        <v>230</v>
      </c>
      <c r="N162" s="132"/>
    </row>
    <row r="163" spans="1:14" ht="12.75">
      <c r="A163" s="177" t="s">
        <v>168</v>
      </c>
      <c r="B163" s="117" t="s">
        <v>50</v>
      </c>
      <c r="C163" s="98">
        <v>69</v>
      </c>
      <c r="D163" s="39" t="s">
        <v>27</v>
      </c>
      <c r="E163" s="109" t="s">
        <v>195</v>
      </c>
      <c r="F163" s="39">
        <v>100</v>
      </c>
      <c r="G163" s="28" t="s">
        <v>16</v>
      </c>
      <c r="H163" s="28" t="s">
        <v>17</v>
      </c>
      <c r="I163" s="27">
        <v>12.4</v>
      </c>
      <c r="J163" s="27">
        <v>11</v>
      </c>
      <c r="K163" s="27">
        <v>11</v>
      </c>
      <c r="L163" s="27">
        <v>230</v>
      </c>
      <c r="M163" s="27">
        <v>219</v>
      </c>
      <c r="N163" s="127">
        <f>100*(L163*(I163+J163+K163))/(F163*1000)</f>
        <v>7.912</v>
      </c>
    </row>
    <row r="164" spans="1:14" ht="12.75">
      <c r="A164" s="178"/>
      <c r="B164" s="117" t="s">
        <v>25</v>
      </c>
      <c r="C164" s="174">
        <v>70</v>
      </c>
      <c r="D164" s="31" t="s">
        <v>32</v>
      </c>
      <c r="E164" s="177" t="s">
        <v>195</v>
      </c>
      <c r="F164" s="31">
        <v>100</v>
      </c>
      <c r="G164" s="32" t="s">
        <v>16</v>
      </c>
      <c r="H164" s="32" t="s">
        <v>17</v>
      </c>
      <c r="I164" s="29">
        <v>10</v>
      </c>
      <c r="J164" s="29">
        <v>10</v>
      </c>
      <c r="K164" s="29">
        <v>22</v>
      </c>
      <c r="L164" s="29">
        <v>234</v>
      </c>
      <c r="M164" s="29">
        <v>220</v>
      </c>
      <c r="N164" s="127">
        <f>100*(L164*(I164+J164+K164)+L165*(I165+J165+K165))/(F164*1000)</f>
        <v>28.487</v>
      </c>
    </row>
    <row r="165" spans="1:14" ht="12">
      <c r="A165" s="178"/>
      <c r="B165" s="116" t="s">
        <v>51</v>
      </c>
      <c r="C165" s="176"/>
      <c r="D165" s="31" t="s">
        <v>20</v>
      </c>
      <c r="E165" s="179"/>
      <c r="F165" s="31"/>
      <c r="G165" s="32" t="s">
        <v>16</v>
      </c>
      <c r="H165" s="32" t="s">
        <v>17</v>
      </c>
      <c r="I165" s="34">
        <v>23.4</v>
      </c>
      <c r="J165" s="34">
        <v>33</v>
      </c>
      <c r="K165" s="34">
        <v>23</v>
      </c>
      <c r="L165" s="29">
        <v>235</v>
      </c>
      <c r="M165" s="29">
        <v>219</v>
      </c>
      <c r="N165" s="33"/>
    </row>
    <row r="166" spans="1:14" ht="12.75">
      <c r="A166" s="178"/>
      <c r="B166" s="116"/>
      <c r="C166" s="174">
        <v>71</v>
      </c>
      <c r="D166" s="31" t="s">
        <v>35</v>
      </c>
      <c r="E166" s="177" t="s">
        <v>195</v>
      </c>
      <c r="F166" s="31">
        <v>160</v>
      </c>
      <c r="G166" s="32" t="s">
        <v>16</v>
      </c>
      <c r="H166" s="32" t="s">
        <v>17</v>
      </c>
      <c r="I166" s="36">
        <v>9</v>
      </c>
      <c r="J166" s="36">
        <v>9</v>
      </c>
      <c r="K166" s="36">
        <v>14</v>
      </c>
      <c r="L166" s="29">
        <v>226</v>
      </c>
      <c r="M166" s="29">
        <v>215</v>
      </c>
      <c r="N166" s="127">
        <f>100*(L166*(I166+J166+K166)+L167*(I167+J167+K167)+L168*(I168+J168+K168))/(F166*1000)</f>
        <v>12.723125</v>
      </c>
    </row>
    <row r="167" spans="1:14" ht="12">
      <c r="A167" s="178"/>
      <c r="B167" s="116"/>
      <c r="C167" s="183"/>
      <c r="D167" s="31" t="s">
        <v>20</v>
      </c>
      <c r="E167" s="178"/>
      <c r="F167" s="31"/>
      <c r="G167" s="32" t="s">
        <v>16</v>
      </c>
      <c r="H167" s="32" t="s">
        <v>17</v>
      </c>
      <c r="I167" s="34">
        <v>9.8</v>
      </c>
      <c r="J167" s="34">
        <v>9.3</v>
      </c>
      <c r="K167" s="34">
        <v>9.1</v>
      </c>
      <c r="L167" s="29">
        <v>225</v>
      </c>
      <c r="M167" s="29">
        <v>215</v>
      </c>
      <c r="N167" s="33"/>
    </row>
    <row r="168" spans="1:14" ht="12">
      <c r="A168" s="178"/>
      <c r="B168" s="116"/>
      <c r="C168" s="193"/>
      <c r="D168" s="31" t="s">
        <v>22</v>
      </c>
      <c r="E168" s="179"/>
      <c r="F168" s="31"/>
      <c r="G168" s="32" t="s">
        <v>16</v>
      </c>
      <c r="H168" s="32" t="s">
        <v>17</v>
      </c>
      <c r="I168" s="34">
        <v>10</v>
      </c>
      <c r="J168" s="86">
        <v>10</v>
      </c>
      <c r="K168" s="34">
        <v>10</v>
      </c>
      <c r="L168" s="29">
        <v>226</v>
      </c>
      <c r="M168" s="29">
        <v>214</v>
      </c>
      <c r="N168" s="33"/>
    </row>
    <row r="169" spans="1:14" ht="12.75">
      <c r="A169" s="178"/>
      <c r="B169" s="116"/>
      <c r="C169" s="174">
        <v>72</v>
      </c>
      <c r="D169" s="31" t="s">
        <v>36</v>
      </c>
      <c r="E169" s="177" t="s">
        <v>195</v>
      </c>
      <c r="F169" s="31">
        <v>100</v>
      </c>
      <c r="G169" s="32" t="s">
        <v>16</v>
      </c>
      <c r="H169" s="32" t="s">
        <v>17</v>
      </c>
      <c r="I169" s="29">
        <v>5.6</v>
      </c>
      <c r="J169" s="29">
        <v>5.7</v>
      </c>
      <c r="K169" s="29">
        <v>9.1</v>
      </c>
      <c r="L169" s="29">
        <v>248</v>
      </c>
      <c r="M169" s="29">
        <v>225</v>
      </c>
      <c r="N169" s="127">
        <f>100*(L169*(I169+J169+K169)+L170*(I170+J170+K170))/(F169*1000)</f>
        <v>12.0032</v>
      </c>
    </row>
    <row r="170" spans="1:14" ht="12">
      <c r="A170" s="179"/>
      <c r="B170" s="118"/>
      <c r="C170" s="176"/>
      <c r="D170" s="31" t="s">
        <v>20</v>
      </c>
      <c r="E170" s="179"/>
      <c r="F170" s="31"/>
      <c r="G170" s="32" t="s">
        <v>16</v>
      </c>
      <c r="H170" s="32" t="s">
        <v>17</v>
      </c>
      <c r="I170" s="29">
        <v>9</v>
      </c>
      <c r="J170" s="29">
        <v>9</v>
      </c>
      <c r="K170" s="29">
        <v>10</v>
      </c>
      <c r="L170" s="29">
        <v>248</v>
      </c>
      <c r="M170" s="29">
        <v>224</v>
      </c>
      <c r="N170" s="33"/>
    </row>
    <row r="171" spans="1:14" ht="12.75">
      <c r="A171" s="177" t="s">
        <v>168</v>
      </c>
      <c r="B171" s="5" t="s">
        <v>52</v>
      </c>
      <c r="C171" s="177">
        <v>73</v>
      </c>
      <c r="D171" s="39" t="s">
        <v>27</v>
      </c>
      <c r="E171" s="177" t="s">
        <v>195</v>
      </c>
      <c r="F171" s="39">
        <v>160</v>
      </c>
      <c r="G171" s="32" t="s">
        <v>16</v>
      </c>
      <c r="H171" s="32" t="s">
        <v>16</v>
      </c>
      <c r="I171" s="29">
        <v>1</v>
      </c>
      <c r="J171" s="29">
        <v>1.3</v>
      </c>
      <c r="K171" s="29">
        <v>3.2</v>
      </c>
      <c r="L171" s="29">
        <v>240</v>
      </c>
      <c r="M171" s="29">
        <v>230</v>
      </c>
      <c r="N171" s="127">
        <f>100*(L171*(I171+J171+K171)+L172*(I172+J172+K172))/(F171*1000)</f>
        <v>3.705</v>
      </c>
    </row>
    <row r="172" spans="1:14" ht="12">
      <c r="A172" s="178"/>
      <c r="B172" s="5"/>
      <c r="C172" s="179"/>
      <c r="D172" s="31" t="s">
        <v>20</v>
      </c>
      <c r="E172" s="179"/>
      <c r="F172" s="31"/>
      <c r="G172" s="32" t="s">
        <v>16</v>
      </c>
      <c r="H172" s="32" t="s">
        <v>16</v>
      </c>
      <c r="I172" s="29">
        <v>9.4</v>
      </c>
      <c r="J172" s="29">
        <v>1.2</v>
      </c>
      <c r="K172" s="29">
        <v>8.6</v>
      </c>
      <c r="L172" s="29">
        <v>240</v>
      </c>
      <c r="M172" s="29">
        <v>226</v>
      </c>
      <c r="N172" s="33"/>
    </row>
    <row r="173" spans="1:14" ht="12.75">
      <c r="A173" s="178"/>
      <c r="B173" s="5"/>
      <c r="C173" s="177">
        <v>74</v>
      </c>
      <c r="D173" s="31" t="s">
        <v>32</v>
      </c>
      <c r="E173" s="177" t="s">
        <v>195</v>
      </c>
      <c r="F173" s="31">
        <v>160</v>
      </c>
      <c r="G173" s="85" t="s">
        <v>16</v>
      </c>
      <c r="H173" s="85" t="s">
        <v>16</v>
      </c>
      <c r="I173" s="29">
        <v>15.6</v>
      </c>
      <c r="J173" s="29">
        <v>33</v>
      </c>
      <c r="K173" s="29">
        <v>22</v>
      </c>
      <c r="L173" s="29">
        <v>228</v>
      </c>
      <c r="M173" s="29">
        <v>212</v>
      </c>
      <c r="N173" s="127">
        <f>100*(L173*(I173+J173+K173)+L174*(I174+J174+K174)+L175*(I175+J175+K175))/(F173*1000)</f>
        <v>11.072249999999999</v>
      </c>
    </row>
    <row r="174" spans="1:14" ht="12">
      <c r="A174" s="178"/>
      <c r="B174" s="5"/>
      <c r="C174" s="178"/>
      <c r="D174" s="31" t="s">
        <v>20</v>
      </c>
      <c r="E174" s="178"/>
      <c r="F174" s="31"/>
      <c r="G174" s="32" t="s">
        <v>95</v>
      </c>
      <c r="H174" s="32" t="s">
        <v>95</v>
      </c>
      <c r="I174" s="29">
        <v>1.9</v>
      </c>
      <c r="J174" s="29">
        <v>1.8</v>
      </c>
      <c r="K174" s="29">
        <v>3.2</v>
      </c>
      <c r="L174" s="29">
        <v>228</v>
      </c>
      <c r="M174" s="29">
        <v>218</v>
      </c>
      <c r="N174" s="33"/>
    </row>
    <row r="175" spans="1:14" ht="12">
      <c r="A175" s="179"/>
      <c r="B175" s="118"/>
      <c r="C175" s="179"/>
      <c r="D175" s="31" t="s">
        <v>22</v>
      </c>
      <c r="E175" s="179"/>
      <c r="F175" s="31"/>
      <c r="G175" s="85" t="s">
        <v>95</v>
      </c>
      <c r="H175" s="85" t="s">
        <v>95</v>
      </c>
      <c r="I175" s="29">
        <v>0</v>
      </c>
      <c r="J175" s="29">
        <v>0</v>
      </c>
      <c r="K175" s="29">
        <v>0.2</v>
      </c>
      <c r="L175" s="29">
        <v>228</v>
      </c>
      <c r="M175" s="29">
        <v>219</v>
      </c>
      <c r="N175" s="33"/>
    </row>
    <row r="176" spans="1:14" ht="12.75">
      <c r="A176" s="177" t="s">
        <v>168</v>
      </c>
      <c r="B176" s="5" t="s">
        <v>53</v>
      </c>
      <c r="C176" s="177">
        <v>75</v>
      </c>
      <c r="D176" s="39" t="s">
        <v>27</v>
      </c>
      <c r="E176" s="177" t="s">
        <v>195</v>
      </c>
      <c r="F176" s="39">
        <v>100</v>
      </c>
      <c r="G176" s="32" t="s">
        <v>16</v>
      </c>
      <c r="H176" s="32" t="s">
        <v>17</v>
      </c>
      <c r="I176" s="34">
        <v>4.9</v>
      </c>
      <c r="J176" s="34">
        <v>4</v>
      </c>
      <c r="K176" s="34">
        <v>2</v>
      </c>
      <c r="L176" s="29">
        <v>232</v>
      </c>
      <c r="M176" s="29">
        <v>220</v>
      </c>
      <c r="N176" s="127">
        <f>100*(L176*(I176+J176+K176)+L177*(I177+J177+K177))/(F176*1000)</f>
        <v>6.303400000000001</v>
      </c>
    </row>
    <row r="177" spans="1:14" ht="12">
      <c r="A177" s="178"/>
      <c r="B177" s="5"/>
      <c r="C177" s="179"/>
      <c r="D177" s="31" t="s">
        <v>20</v>
      </c>
      <c r="E177" s="179"/>
      <c r="F177" s="31"/>
      <c r="G177" s="32" t="s">
        <v>16</v>
      </c>
      <c r="H177" s="32" t="s">
        <v>17</v>
      </c>
      <c r="I177" s="38">
        <v>0.2</v>
      </c>
      <c r="J177" s="38">
        <v>6.7</v>
      </c>
      <c r="K177" s="38">
        <v>9.3</v>
      </c>
      <c r="L177" s="29">
        <v>233</v>
      </c>
      <c r="M177" s="29">
        <v>221</v>
      </c>
      <c r="N177" s="33"/>
    </row>
    <row r="178" spans="1:14" ht="12.75">
      <c r="A178" s="178"/>
      <c r="B178" s="5"/>
      <c r="C178" s="32">
        <v>76</v>
      </c>
      <c r="D178" s="31" t="s">
        <v>32</v>
      </c>
      <c r="E178" s="111" t="s">
        <v>195</v>
      </c>
      <c r="F178" s="31">
        <v>100</v>
      </c>
      <c r="G178" s="32" t="s">
        <v>16</v>
      </c>
      <c r="H178" s="32" t="s">
        <v>17</v>
      </c>
      <c r="I178" s="34">
        <v>14.6</v>
      </c>
      <c r="J178" s="34">
        <v>12.2</v>
      </c>
      <c r="K178" s="34">
        <v>8.9</v>
      </c>
      <c r="L178" s="29">
        <v>231</v>
      </c>
      <c r="M178" s="29">
        <v>220</v>
      </c>
      <c r="N178" s="127">
        <f>100*(L178*(I178+J178+K178))/(F178*1000)</f>
        <v>8.246699999999999</v>
      </c>
    </row>
    <row r="179" spans="1:14" ht="12.75">
      <c r="A179" s="178"/>
      <c r="B179" s="5"/>
      <c r="C179" s="177">
        <v>77</v>
      </c>
      <c r="D179" s="31" t="s">
        <v>35</v>
      </c>
      <c r="E179" s="177" t="s">
        <v>195</v>
      </c>
      <c r="F179" s="31">
        <v>100</v>
      </c>
      <c r="G179" s="32" t="s">
        <v>16</v>
      </c>
      <c r="H179" s="32" t="s">
        <v>17</v>
      </c>
      <c r="I179" s="34">
        <v>9.8</v>
      </c>
      <c r="J179" s="34">
        <v>3.9</v>
      </c>
      <c r="K179" s="34">
        <v>0</v>
      </c>
      <c r="L179" s="29">
        <v>228</v>
      </c>
      <c r="M179" s="29">
        <v>215</v>
      </c>
      <c r="N179" s="127">
        <f>100*(L179*(I179+J179+K179)+L180*(I180+J180+K180))/(F179*1000)</f>
        <v>9.086</v>
      </c>
    </row>
    <row r="180" spans="1:14" ht="12">
      <c r="A180" s="179"/>
      <c r="B180" s="47"/>
      <c r="C180" s="179"/>
      <c r="D180" s="31" t="s">
        <v>20</v>
      </c>
      <c r="E180" s="179"/>
      <c r="F180" s="31"/>
      <c r="G180" s="32" t="s">
        <v>16</v>
      </c>
      <c r="H180" s="32" t="s">
        <v>17</v>
      </c>
      <c r="I180" s="34">
        <v>12</v>
      </c>
      <c r="J180" s="34">
        <v>10.7</v>
      </c>
      <c r="K180" s="34">
        <v>3</v>
      </c>
      <c r="L180" s="29">
        <v>232</v>
      </c>
      <c r="M180" s="29">
        <v>218</v>
      </c>
      <c r="N180" s="33"/>
    </row>
    <row r="181" spans="1:14" ht="12.75">
      <c r="A181" s="177" t="s">
        <v>168</v>
      </c>
      <c r="B181" s="5" t="s">
        <v>54</v>
      </c>
      <c r="C181" s="177">
        <v>78</v>
      </c>
      <c r="D181" s="31" t="s">
        <v>35</v>
      </c>
      <c r="E181" s="177" t="s">
        <v>195</v>
      </c>
      <c r="F181" s="31">
        <v>100</v>
      </c>
      <c r="G181" s="32" t="s">
        <v>16</v>
      </c>
      <c r="H181" s="32" t="s">
        <v>17</v>
      </c>
      <c r="I181" s="11">
        <v>6.9</v>
      </c>
      <c r="J181" s="11">
        <v>2.3</v>
      </c>
      <c r="K181" s="11">
        <v>0.1</v>
      </c>
      <c r="L181" s="29">
        <v>222</v>
      </c>
      <c r="M181" s="29">
        <v>219</v>
      </c>
      <c r="N181" s="127">
        <f>100*(L181*(I181+J181+K181)+L182*(I182+J182+K182))/(F181*1000)</f>
        <v>7.6146</v>
      </c>
    </row>
    <row r="182" spans="1:14" ht="12" customHeight="1">
      <c r="A182" s="179"/>
      <c r="B182" s="5"/>
      <c r="C182" s="179"/>
      <c r="D182" s="31" t="s">
        <v>20</v>
      </c>
      <c r="E182" s="179"/>
      <c r="F182" s="31"/>
      <c r="G182" s="32" t="s">
        <v>16</v>
      </c>
      <c r="H182" s="32" t="s">
        <v>17</v>
      </c>
      <c r="I182" s="35">
        <v>4.1</v>
      </c>
      <c r="J182" s="35">
        <v>5.8</v>
      </c>
      <c r="K182" s="35">
        <v>15.1</v>
      </c>
      <c r="L182" s="29">
        <v>222</v>
      </c>
      <c r="M182" s="29">
        <v>219</v>
      </c>
      <c r="N182" s="33"/>
    </row>
    <row r="183" spans="1:14" ht="12.75">
      <c r="A183" s="111" t="s">
        <v>168</v>
      </c>
      <c r="B183" s="119" t="s">
        <v>55</v>
      </c>
      <c r="C183" s="32">
        <v>79</v>
      </c>
      <c r="D183" s="31" t="s">
        <v>27</v>
      </c>
      <c r="E183" s="111" t="s">
        <v>195</v>
      </c>
      <c r="F183" s="31">
        <v>100</v>
      </c>
      <c r="G183" s="32" t="s">
        <v>16</v>
      </c>
      <c r="H183" s="32" t="s">
        <v>17</v>
      </c>
      <c r="I183" s="34">
        <v>0</v>
      </c>
      <c r="J183" s="34">
        <v>0</v>
      </c>
      <c r="K183" s="34">
        <v>0.4</v>
      </c>
      <c r="L183" s="29">
        <v>240</v>
      </c>
      <c r="M183" s="29">
        <v>230</v>
      </c>
      <c r="N183" s="127">
        <f>100*(L183*(I183+J183+K183))/(F183*1000)</f>
        <v>0.096</v>
      </c>
    </row>
    <row r="184" spans="1:14" ht="12.75">
      <c r="A184" s="177" t="s">
        <v>168</v>
      </c>
      <c r="B184" s="5" t="s">
        <v>56</v>
      </c>
      <c r="C184" s="177">
        <v>80</v>
      </c>
      <c r="D184" s="39" t="s">
        <v>27</v>
      </c>
      <c r="E184" s="177" t="s">
        <v>196</v>
      </c>
      <c r="F184" s="39">
        <v>100</v>
      </c>
      <c r="G184" s="28" t="s">
        <v>16</v>
      </c>
      <c r="H184" s="32" t="s">
        <v>17</v>
      </c>
      <c r="I184" s="34">
        <v>16.6</v>
      </c>
      <c r="J184" s="34">
        <v>1.8</v>
      </c>
      <c r="K184" s="34">
        <v>4.3</v>
      </c>
      <c r="L184" s="29">
        <v>228</v>
      </c>
      <c r="M184" s="29">
        <v>220</v>
      </c>
      <c r="N184" s="127">
        <f>100*(L184*(I184+J184+K184)+L185*(I185+J185+K185))/(F184*1000)</f>
        <v>8.5106</v>
      </c>
    </row>
    <row r="185" spans="1:14" ht="12">
      <c r="A185" s="179"/>
      <c r="B185" s="5"/>
      <c r="C185" s="179"/>
      <c r="D185" s="31" t="s">
        <v>20</v>
      </c>
      <c r="E185" s="179"/>
      <c r="F185" s="31"/>
      <c r="G185" s="32" t="s">
        <v>16</v>
      </c>
      <c r="H185" s="32" t="s">
        <v>17</v>
      </c>
      <c r="I185" s="29">
        <v>5.7</v>
      </c>
      <c r="J185" s="29">
        <v>6</v>
      </c>
      <c r="K185" s="29">
        <v>2.8</v>
      </c>
      <c r="L185" s="29">
        <v>230</v>
      </c>
      <c r="M185" s="29">
        <v>220</v>
      </c>
      <c r="N185" s="33"/>
    </row>
    <row r="186" spans="1:14" ht="12.75">
      <c r="A186" s="111" t="s">
        <v>168</v>
      </c>
      <c r="B186" s="119" t="s">
        <v>57</v>
      </c>
      <c r="C186" s="32">
        <v>81</v>
      </c>
      <c r="D186" s="31" t="s">
        <v>27</v>
      </c>
      <c r="E186" s="111" t="s">
        <v>198</v>
      </c>
      <c r="F186" s="31">
        <v>40</v>
      </c>
      <c r="G186" s="32" t="s">
        <v>16</v>
      </c>
      <c r="H186" s="32" t="s">
        <v>17</v>
      </c>
      <c r="I186" s="69">
        <v>2.3</v>
      </c>
      <c r="J186" s="69">
        <v>0</v>
      </c>
      <c r="K186" s="69">
        <v>3.1</v>
      </c>
      <c r="L186" s="69">
        <v>235</v>
      </c>
      <c r="M186" s="69">
        <v>229</v>
      </c>
      <c r="N186" s="127">
        <f>100*(L186*(I186+J186+K186))/(F186*1000)</f>
        <v>3.1725</v>
      </c>
    </row>
    <row r="187" spans="1:14" ht="12.75">
      <c r="A187" s="177" t="s">
        <v>168</v>
      </c>
      <c r="B187" s="5" t="s">
        <v>199</v>
      </c>
      <c r="C187" s="32">
        <v>82</v>
      </c>
      <c r="D187" s="31" t="s">
        <v>27</v>
      </c>
      <c r="E187" s="111" t="s">
        <v>195</v>
      </c>
      <c r="F187" s="31">
        <v>40</v>
      </c>
      <c r="G187" s="32" t="s">
        <v>16</v>
      </c>
      <c r="H187" s="32" t="s">
        <v>17</v>
      </c>
      <c r="I187" s="29">
        <v>0.9</v>
      </c>
      <c r="J187" s="29">
        <v>1.1</v>
      </c>
      <c r="K187" s="29">
        <v>1</v>
      </c>
      <c r="L187" s="29">
        <v>248</v>
      </c>
      <c r="M187" s="29">
        <v>230</v>
      </c>
      <c r="N187" s="127">
        <f>100*(L187*(I187+J187+K187))/(F187*1000)</f>
        <v>1.86</v>
      </c>
    </row>
    <row r="188" spans="1:14" ht="15.75" customHeight="1">
      <c r="A188" s="178"/>
      <c r="B188" s="5"/>
      <c r="C188" s="66">
        <v>83</v>
      </c>
      <c r="D188" s="39" t="s">
        <v>32</v>
      </c>
      <c r="E188" s="109" t="s">
        <v>195</v>
      </c>
      <c r="F188" s="39">
        <v>100</v>
      </c>
      <c r="G188" s="32" t="s">
        <v>16</v>
      </c>
      <c r="H188" s="32" t="s">
        <v>17</v>
      </c>
      <c r="I188" s="29">
        <v>2.2</v>
      </c>
      <c r="J188" s="29">
        <v>0.9</v>
      </c>
      <c r="K188" s="29">
        <v>9.86</v>
      </c>
      <c r="L188" s="29">
        <v>225</v>
      </c>
      <c r="M188" s="29">
        <v>210</v>
      </c>
      <c r="N188" s="127">
        <f>100*(L188*(I188+J188+K188)+L189*(I189+J189+K189))/(F188*1000)</f>
        <v>2.916</v>
      </c>
    </row>
    <row r="189" spans="1:14" ht="15.75" customHeight="1">
      <c r="A189" s="179"/>
      <c r="B189" s="5"/>
      <c r="C189" s="81"/>
      <c r="D189" s="39"/>
      <c r="E189" s="39"/>
      <c r="F189" s="39"/>
      <c r="G189" s="82"/>
      <c r="H189" s="82"/>
      <c r="I189" s="29"/>
      <c r="J189" s="29"/>
      <c r="K189" s="29"/>
      <c r="L189" s="29"/>
      <c r="M189" s="29"/>
      <c r="N189" s="33"/>
    </row>
    <row r="190" spans="1:14" ht="12.75">
      <c r="A190" s="177" t="s">
        <v>169</v>
      </c>
      <c r="B190" s="174" t="s">
        <v>58</v>
      </c>
      <c r="C190" s="174">
        <v>84</v>
      </c>
      <c r="D190" s="39" t="s">
        <v>27</v>
      </c>
      <c r="E190" s="177" t="s">
        <v>201</v>
      </c>
      <c r="F190" s="39">
        <v>100</v>
      </c>
      <c r="G190" s="32" t="s">
        <v>16</v>
      </c>
      <c r="H190" s="32" t="s">
        <v>17</v>
      </c>
      <c r="I190" s="29">
        <v>1.8</v>
      </c>
      <c r="J190" s="29">
        <v>2.1</v>
      </c>
      <c r="K190" s="29">
        <v>3.1</v>
      </c>
      <c r="L190" s="29">
        <v>229</v>
      </c>
      <c r="M190" s="29">
        <v>222</v>
      </c>
      <c r="N190" s="127">
        <f>100*(L190*(I190+J190+K190)+L191*(I191+J191+K191))/(F190*1000)</f>
        <v>4.501</v>
      </c>
    </row>
    <row r="191" spans="1:14" ht="12">
      <c r="A191" s="179"/>
      <c r="B191" s="176"/>
      <c r="C191" s="183"/>
      <c r="D191" s="31" t="s">
        <v>26</v>
      </c>
      <c r="E191" s="179"/>
      <c r="F191" s="31"/>
      <c r="G191" s="32" t="s">
        <v>16</v>
      </c>
      <c r="H191" s="32" t="s">
        <v>17</v>
      </c>
      <c r="I191" s="29">
        <v>3.6</v>
      </c>
      <c r="J191" s="29">
        <v>0.4</v>
      </c>
      <c r="K191" s="29">
        <v>8.6</v>
      </c>
      <c r="L191" s="29">
        <v>230</v>
      </c>
      <c r="M191" s="29">
        <v>222</v>
      </c>
      <c r="N191" s="33"/>
    </row>
    <row r="192" spans="1:14" ht="13.5" thickBot="1">
      <c r="A192" s="177" t="s">
        <v>169</v>
      </c>
      <c r="B192" s="174" t="s">
        <v>197</v>
      </c>
      <c r="C192" s="177">
        <v>85</v>
      </c>
      <c r="D192" s="39" t="s">
        <v>27</v>
      </c>
      <c r="E192" s="177" t="s">
        <v>200</v>
      </c>
      <c r="F192" s="39">
        <v>63</v>
      </c>
      <c r="G192" s="32" t="s">
        <v>16</v>
      </c>
      <c r="H192" s="32" t="s">
        <v>17</v>
      </c>
      <c r="I192" s="16">
        <v>0.6</v>
      </c>
      <c r="J192" s="16">
        <v>3.4</v>
      </c>
      <c r="K192" s="16">
        <v>2.3</v>
      </c>
      <c r="L192" s="16">
        <v>240</v>
      </c>
      <c r="M192" s="16">
        <v>226</v>
      </c>
      <c r="N192" s="127">
        <f>100*(L192*(I192+J192+K192)+L193*(I193+J193+K193))/(F192*1000)</f>
        <v>7.217936507936507</v>
      </c>
    </row>
    <row r="193" spans="1:14" ht="13.5" customHeight="1" thickBot="1">
      <c r="A193" s="179"/>
      <c r="B193" s="176"/>
      <c r="C193" s="186"/>
      <c r="D193" s="45" t="s">
        <v>20</v>
      </c>
      <c r="E193" s="186"/>
      <c r="F193" s="45"/>
      <c r="G193" s="15" t="s">
        <v>16</v>
      </c>
      <c r="H193" s="32" t="s">
        <v>17</v>
      </c>
      <c r="I193" s="36">
        <v>5.8</v>
      </c>
      <c r="J193" s="36">
        <v>5.4</v>
      </c>
      <c r="K193" s="36">
        <v>1.5</v>
      </c>
      <c r="L193" s="27">
        <v>239</v>
      </c>
      <c r="M193" s="27">
        <v>226</v>
      </c>
      <c r="N193" s="46"/>
    </row>
    <row r="194" spans="1:14" ht="12.75">
      <c r="A194" s="177" t="s">
        <v>170</v>
      </c>
      <c r="B194" s="114" t="s">
        <v>64</v>
      </c>
      <c r="C194" s="178">
        <v>86</v>
      </c>
      <c r="D194" s="27" t="s">
        <v>27</v>
      </c>
      <c r="E194" s="202" t="s">
        <v>138</v>
      </c>
      <c r="F194" s="27">
        <v>160</v>
      </c>
      <c r="G194" s="28" t="s">
        <v>15</v>
      </c>
      <c r="H194" s="28" t="s">
        <v>16</v>
      </c>
      <c r="I194" s="36">
        <v>17</v>
      </c>
      <c r="J194" s="36">
        <v>7</v>
      </c>
      <c r="K194" s="36">
        <v>18</v>
      </c>
      <c r="L194" s="27">
        <v>241</v>
      </c>
      <c r="M194" s="27">
        <v>225</v>
      </c>
      <c r="N194" s="127">
        <f>100*(L194*(I194+J194+K194)+L195*(I195+J195+K195))/(F194*1000)</f>
        <v>13.22625</v>
      </c>
    </row>
    <row r="195" spans="1:14" ht="12">
      <c r="A195" s="178"/>
      <c r="B195" s="114" t="s">
        <v>21</v>
      </c>
      <c r="C195" s="179"/>
      <c r="D195" s="31" t="s">
        <v>20</v>
      </c>
      <c r="E195" s="179"/>
      <c r="F195" s="31"/>
      <c r="G195" s="32" t="s">
        <v>15</v>
      </c>
      <c r="H195" s="32" t="s">
        <v>15</v>
      </c>
      <c r="I195" s="36">
        <v>20</v>
      </c>
      <c r="J195" s="36">
        <v>9</v>
      </c>
      <c r="K195" s="36">
        <v>17</v>
      </c>
      <c r="L195" s="29">
        <v>240</v>
      </c>
      <c r="M195" s="29">
        <v>225</v>
      </c>
      <c r="N195" s="33"/>
    </row>
    <row r="196" spans="1:14" ht="12.75">
      <c r="A196" s="178"/>
      <c r="B196" s="5" t="s">
        <v>65</v>
      </c>
      <c r="C196" s="177">
        <v>87</v>
      </c>
      <c r="D196" s="31" t="s">
        <v>35</v>
      </c>
      <c r="E196" s="177" t="s">
        <v>138</v>
      </c>
      <c r="F196" s="31">
        <v>160</v>
      </c>
      <c r="G196" s="32" t="s">
        <v>15</v>
      </c>
      <c r="H196" s="32" t="s">
        <v>15</v>
      </c>
      <c r="I196" s="38">
        <v>2</v>
      </c>
      <c r="J196" s="38">
        <v>6</v>
      </c>
      <c r="K196" s="38">
        <v>8</v>
      </c>
      <c r="L196" s="29">
        <v>243</v>
      </c>
      <c r="M196" s="29">
        <v>228</v>
      </c>
      <c r="N196" s="127">
        <f>100*(L196*(I196+J196+K196)+L197*(I197+J197+K197)+L198*(I198+J198+K198))/(F196*1000)</f>
        <v>11.84625</v>
      </c>
    </row>
    <row r="197" spans="1:14" ht="12">
      <c r="A197" s="178"/>
      <c r="B197" s="5" t="s">
        <v>138</v>
      </c>
      <c r="C197" s="178"/>
      <c r="D197" s="31" t="s">
        <v>20</v>
      </c>
      <c r="E197" s="178"/>
      <c r="F197" s="31"/>
      <c r="G197" s="32" t="s">
        <v>15</v>
      </c>
      <c r="H197" s="32" t="s">
        <v>15</v>
      </c>
      <c r="I197" s="36">
        <v>12</v>
      </c>
      <c r="J197" s="36">
        <v>3</v>
      </c>
      <c r="K197" s="36">
        <v>14</v>
      </c>
      <c r="L197" s="29">
        <v>243</v>
      </c>
      <c r="M197" s="29">
        <v>228</v>
      </c>
      <c r="N197" s="33"/>
    </row>
    <row r="198" spans="1:14" ht="12">
      <c r="A198" s="178"/>
      <c r="B198" s="5"/>
      <c r="C198" s="179"/>
      <c r="D198" s="31" t="s">
        <v>22</v>
      </c>
      <c r="E198" s="179"/>
      <c r="F198" s="31"/>
      <c r="G198" s="32" t="s">
        <v>15</v>
      </c>
      <c r="H198" s="32" t="s">
        <v>15</v>
      </c>
      <c r="I198" s="34">
        <v>8</v>
      </c>
      <c r="J198" s="34">
        <v>9</v>
      </c>
      <c r="K198" s="34">
        <v>16</v>
      </c>
      <c r="L198" s="29">
        <v>243</v>
      </c>
      <c r="M198" s="29">
        <v>228</v>
      </c>
      <c r="N198" s="33"/>
    </row>
    <row r="199" spans="1:14" ht="12.75">
      <c r="A199" s="178"/>
      <c r="B199" s="5"/>
      <c r="C199" s="177">
        <v>88</v>
      </c>
      <c r="D199" s="31" t="s">
        <v>36</v>
      </c>
      <c r="E199" s="177" t="s">
        <v>138</v>
      </c>
      <c r="F199" s="31">
        <v>100</v>
      </c>
      <c r="G199" s="32" t="s">
        <v>15</v>
      </c>
      <c r="H199" s="32" t="s">
        <v>16</v>
      </c>
      <c r="I199" s="29">
        <v>9</v>
      </c>
      <c r="J199" s="29">
        <v>6</v>
      </c>
      <c r="K199" s="29">
        <v>20</v>
      </c>
      <c r="L199" s="29">
        <v>265</v>
      </c>
      <c r="M199" s="29">
        <v>248</v>
      </c>
      <c r="N199" s="127">
        <f>100*(L199*(I199+J199+K199)+L200*(I200+J200+K200))/(F199*1000)</f>
        <v>15.37</v>
      </c>
    </row>
    <row r="200" spans="1:14" ht="12">
      <c r="A200" s="178"/>
      <c r="B200" s="5"/>
      <c r="C200" s="191"/>
      <c r="D200" s="31" t="s">
        <v>20</v>
      </c>
      <c r="E200" s="179"/>
      <c r="F200" s="31"/>
      <c r="G200" s="32" t="s">
        <v>15</v>
      </c>
      <c r="H200" s="32" t="s">
        <v>16</v>
      </c>
      <c r="I200" s="35">
        <v>2</v>
      </c>
      <c r="J200" s="35">
        <v>16</v>
      </c>
      <c r="K200" s="35">
        <v>5</v>
      </c>
      <c r="L200" s="29">
        <v>265</v>
      </c>
      <c r="M200" s="29">
        <v>250</v>
      </c>
      <c r="N200" s="33"/>
    </row>
    <row r="201" spans="1:14" ht="12.75">
      <c r="A201" s="178"/>
      <c r="B201" s="5"/>
      <c r="C201" s="177">
        <v>89</v>
      </c>
      <c r="D201" s="31" t="s">
        <v>38</v>
      </c>
      <c r="E201" s="177" t="s">
        <v>138</v>
      </c>
      <c r="F201" s="31">
        <v>160</v>
      </c>
      <c r="G201" s="32" t="s">
        <v>15</v>
      </c>
      <c r="H201" s="32" t="s">
        <v>16</v>
      </c>
      <c r="I201" s="34">
        <v>3</v>
      </c>
      <c r="J201" s="34">
        <v>22</v>
      </c>
      <c r="K201" s="34">
        <v>34</v>
      </c>
      <c r="L201" s="29">
        <v>250</v>
      </c>
      <c r="M201" s="29">
        <v>238</v>
      </c>
      <c r="N201" s="127">
        <f>100*(L201*(I201+J201+K201)+L202*(I202+J202+K202))/(F201*1000)</f>
        <v>13.90625</v>
      </c>
    </row>
    <row r="202" spans="1:14" ht="12">
      <c r="A202" s="178"/>
      <c r="B202" s="5"/>
      <c r="C202" s="178"/>
      <c r="D202" s="31" t="s">
        <v>20</v>
      </c>
      <c r="E202" s="179"/>
      <c r="F202" s="31"/>
      <c r="G202" s="32" t="s">
        <v>15</v>
      </c>
      <c r="H202" s="32" t="s">
        <v>16</v>
      </c>
      <c r="I202" s="34">
        <v>20</v>
      </c>
      <c r="J202" s="34">
        <v>4</v>
      </c>
      <c r="K202" s="34">
        <v>6</v>
      </c>
      <c r="L202" s="29">
        <v>250</v>
      </c>
      <c r="M202" s="29">
        <v>238</v>
      </c>
      <c r="N202" s="33"/>
    </row>
    <row r="203" spans="1:14" ht="12.75">
      <c r="A203" s="178"/>
      <c r="B203" s="5"/>
      <c r="C203" s="192">
        <v>90</v>
      </c>
      <c r="D203" s="31" t="s">
        <v>39</v>
      </c>
      <c r="E203" s="177" t="s">
        <v>138</v>
      </c>
      <c r="F203" s="31">
        <v>100</v>
      </c>
      <c r="G203" s="32" t="s">
        <v>15</v>
      </c>
      <c r="H203" s="32" t="s">
        <v>16</v>
      </c>
      <c r="I203" s="38">
        <v>3</v>
      </c>
      <c r="J203" s="38">
        <v>4</v>
      </c>
      <c r="K203" s="38">
        <v>1</v>
      </c>
      <c r="L203" s="29">
        <v>260</v>
      </c>
      <c r="M203" s="29">
        <v>242</v>
      </c>
      <c r="N203" s="127">
        <f>100*(L203*(I203+J203+K203)+L204*(I204+J204+K204)+L205*(I205+J205+K205))/(F203*1000)</f>
        <v>11.1007</v>
      </c>
    </row>
    <row r="204" spans="1:14" ht="12">
      <c r="A204" s="178"/>
      <c r="B204" s="5"/>
      <c r="C204" s="192"/>
      <c r="D204" s="31" t="s">
        <v>20</v>
      </c>
      <c r="E204" s="178"/>
      <c r="F204" s="31"/>
      <c r="G204" s="32" t="s">
        <v>15</v>
      </c>
      <c r="H204" s="32" t="s">
        <v>15</v>
      </c>
      <c r="I204" s="34">
        <v>0.3</v>
      </c>
      <c r="J204" s="34">
        <v>0.1</v>
      </c>
      <c r="K204" s="34">
        <v>0.7</v>
      </c>
      <c r="L204" s="29">
        <v>257</v>
      </c>
      <c r="M204" s="29">
        <v>240</v>
      </c>
      <c r="N204" s="33"/>
    </row>
    <row r="205" spans="1:14" ht="12">
      <c r="A205" s="179"/>
      <c r="B205" s="47"/>
      <c r="C205" s="192"/>
      <c r="D205" s="31" t="s">
        <v>22</v>
      </c>
      <c r="E205" s="179"/>
      <c r="F205" s="31"/>
      <c r="G205" s="32" t="s">
        <v>15</v>
      </c>
      <c r="H205" s="32" t="s">
        <v>16</v>
      </c>
      <c r="I205" s="34">
        <v>7</v>
      </c>
      <c r="J205" s="34">
        <v>5</v>
      </c>
      <c r="K205" s="34">
        <v>22</v>
      </c>
      <c r="L205" s="29">
        <v>257</v>
      </c>
      <c r="M205" s="29">
        <v>241</v>
      </c>
      <c r="N205" s="33"/>
    </row>
    <row r="206" spans="1:14" ht="12.75">
      <c r="A206" s="177" t="s">
        <v>170</v>
      </c>
      <c r="B206" s="5" t="s">
        <v>65</v>
      </c>
      <c r="C206" s="178">
        <v>91</v>
      </c>
      <c r="D206" s="39" t="s">
        <v>27</v>
      </c>
      <c r="E206" s="177" t="s">
        <v>202</v>
      </c>
      <c r="F206" s="39">
        <v>100</v>
      </c>
      <c r="G206" s="28" t="s">
        <v>16</v>
      </c>
      <c r="H206" s="28" t="s">
        <v>16</v>
      </c>
      <c r="I206" s="36">
        <v>5</v>
      </c>
      <c r="J206" s="36">
        <v>16</v>
      </c>
      <c r="K206" s="36">
        <v>4</v>
      </c>
      <c r="L206" s="27">
        <v>249</v>
      </c>
      <c r="M206" s="27">
        <v>240</v>
      </c>
      <c r="N206" s="127">
        <f>100*(L206*(I206+J206+K206)+L207*(I207+J207+K207))/(F206*1000)</f>
        <v>10.209</v>
      </c>
    </row>
    <row r="207" spans="1:14" ht="12">
      <c r="A207" s="178"/>
      <c r="B207" s="5" t="s">
        <v>123</v>
      </c>
      <c r="C207" s="179"/>
      <c r="D207" s="31" t="s">
        <v>20</v>
      </c>
      <c r="E207" s="179"/>
      <c r="F207" s="31"/>
      <c r="G207" s="32" t="s">
        <v>16</v>
      </c>
      <c r="H207" s="32" t="s">
        <v>16</v>
      </c>
      <c r="I207" s="36">
        <v>6</v>
      </c>
      <c r="J207" s="36">
        <v>1</v>
      </c>
      <c r="K207" s="36">
        <v>9</v>
      </c>
      <c r="L207" s="29">
        <v>249</v>
      </c>
      <c r="M207" s="29">
        <v>240</v>
      </c>
      <c r="N207" s="33"/>
    </row>
    <row r="208" spans="1:14" ht="12.75">
      <c r="A208" s="178"/>
      <c r="B208" s="5"/>
      <c r="C208" s="177">
        <v>92</v>
      </c>
      <c r="D208" s="31" t="s">
        <v>32</v>
      </c>
      <c r="E208" s="177" t="s">
        <v>202</v>
      </c>
      <c r="F208" s="31">
        <v>100</v>
      </c>
      <c r="G208" s="32" t="s">
        <v>16</v>
      </c>
      <c r="H208" s="32" t="s">
        <v>16</v>
      </c>
      <c r="I208" s="38">
        <v>2</v>
      </c>
      <c r="J208" s="38">
        <v>15</v>
      </c>
      <c r="K208" s="38">
        <v>6</v>
      </c>
      <c r="L208" s="29">
        <v>251</v>
      </c>
      <c r="M208" s="29">
        <v>245</v>
      </c>
      <c r="N208" s="127">
        <f>100*(L208*(I208+J208+K208)+L209*(I209+J209+K209)+L210*(I210+J210+K210))/(F208*1000)</f>
        <v>13.247</v>
      </c>
    </row>
    <row r="209" spans="1:14" ht="12">
      <c r="A209" s="178"/>
      <c r="B209" s="5"/>
      <c r="C209" s="178"/>
      <c r="D209" s="31" t="s">
        <v>20</v>
      </c>
      <c r="E209" s="178"/>
      <c r="F209" s="31"/>
      <c r="G209" s="32" t="s">
        <v>16</v>
      </c>
      <c r="H209" s="32" t="s">
        <v>16</v>
      </c>
      <c r="I209" s="36">
        <v>7</v>
      </c>
      <c r="J209" s="36">
        <v>1</v>
      </c>
      <c r="K209" s="36">
        <v>5</v>
      </c>
      <c r="L209" s="29">
        <v>248</v>
      </c>
      <c r="M209" s="29">
        <v>244</v>
      </c>
      <c r="N209" s="33"/>
    </row>
    <row r="210" spans="1:14" ht="12">
      <c r="A210" s="178"/>
      <c r="B210" s="5"/>
      <c r="C210" s="179"/>
      <c r="D210" s="31" t="s">
        <v>22</v>
      </c>
      <c r="E210" s="179"/>
      <c r="F210" s="31"/>
      <c r="G210" s="32" t="s">
        <v>16</v>
      </c>
      <c r="H210" s="32" t="s">
        <v>16</v>
      </c>
      <c r="I210" s="34">
        <v>4</v>
      </c>
      <c r="J210" s="34">
        <v>12</v>
      </c>
      <c r="K210" s="34">
        <v>1</v>
      </c>
      <c r="L210" s="29">
        <v>250</v>
      </c>
      <c r="M210" s="29">
        <v>240</v>
      </c>
      <c r="N210" s="33"/>
    </row>
    <row r="211" spans="1:14" ht="12.75">
      <c r="A211" s="178"/>
      <c r="B211" s="5"/>
      <c r="C211" s="177">
        <v>93</v>
      </c>
      <c r="D211" s="39" t="s">
        <v>35</v>
      </c>
      <c r="E211" s="177" t="s">
        <v>202</v>
      </c>
      <c r="F211" s="39">
        <v>160</v>
      </c>
      <c r="G211" s="32" t="s">
        <v>16</v>
      </c>
      <c r="H211" s="32" t="s">
        <v>16</v>
      </c>
      <c r="I211" s="38">
        <v>8</v>
      </c>
      <c r="J211" s="38">
        <v>19</v>
      </c>
      <c r="K211" s="38">
        <v>3</v>
      </c>
      <c r="L211" s="29">
        <v>250</v>
      </c>
      <c r="M211" s="29">
        <v>241</v>
      </c>
      <c r="N211" s="127">
        <f>100*(L211*(I211+J211+K211)+L212*(I212+J212+K212))/(F211*1000)</f>
        <v>9.236875</v>
      </c>
    </row>
    <row r="212" spans="1:14" ht="12">
      <c r="A212" s="178"/>
      <c r="B212" s="5"/>
      <c r="C212" s="178"/>
      <c r="D212" s="31" t="s">
        <v>20</v>
      </c>
      <c r="E212" s="179"/>
      <c r="F212" s="31"/>
      <c r="G212" s="32" t="s">
        <v>16</v>
      </c>
      <c r="H212" s="32" t="s">
        <v>16</v>
      </c>
      <c r="I212" s="31">
        <v>18</v>
      </c>
      <c r="J212" s="31">
        <v>4</v>
      </c>
      <c r="K212" s="31">
        <v>7</v>
      </c>
      <c r="L212" s="29">
        <v>251</v>
      </c>
      <c r="M212" s="29">
        <v>245</v>
      </c>
      <c r="N212" s="33"/>
    </row>
    <row r="213" spans="1:14" ht="12.75">
      <c r="A213" s="178"/>
      <c r="B213" s="5"/>
      <c r="C213" s="177">
        <v>94</v>
      </c>
      <c r="D213" s="31" t="s">
        <v>36</v>
      </c>
      <c r="E213" s="177" t="s">
        <v>202</v>
      </c>
      <c r="F213" s="31">
        <v>100</v>
      </c>
      <c r="G213" s="32" t="s">
        <v>16</v>
      </c>
      <c r="H213" s="32" t="s">
        <v>16</v>
      </c>
      <c r="I213" s="38">
        <v>10</v>
      </c>
      <c r="J213" s="38">
        <v>8</v>
      </c>
      <c r="K213" s="38">
        <v>6</v>
      </c>
      <c r="L213" s="29">
        <v>243</v>
      </c>
      <c r="M213" s="29">
        <v>234</v>
      </c>
      <c r="N213" s="127">
        <f>100*(L213*(I213+J213+K213)+L214*(I214+J214+K214))/(F213*1000)</f>
        <v>18.954</v>
      </c>
    </row>
    <row r="214" spans="1:14" ht="12">
      <c r="A214" s="178"/>
      <c r="B214" s="5"/>
      <c r="C214" s="178"/>
      <c r="D214" s="31" t="s">
        <v>20</v>
      </c>
      <c r="E214" s="179"/>
      <c r="F214" s="31"/>
      <c r="G214" s="32" t="s">
        <v>16</v>
      </c>
      <c r="H214" s="32" t="s">
        <v>16</v>
      </c>
      <c r="I214" s="31">
        <v>15</v>
      </c>
      <c r="J214" s="31">
        <v>23</v>
      </c>
      <c r="K214" s="31">
        <v>16</v>
      </c>
      <c r="L214" s="29">
        <v>243</v>
      </c>
      <c r="M214" s="29">
        <v>231</v>
      </c>
      <c r="N214" s="33"/>
    </row>
    <row r="215" spans="1:14" ht="12.75">
      <c r="A215" s="178"/>
      <c r="B215" s="5"/>
      <c r="C215" s="177">
        <v>95</v>
      </c>
      <c r="D215" s="39" t="s">
        <v>38</v>
      </c>
      <c r="E215" s="177" t="s">
        <v>202</v>
      </c>
      <c r="F215" s="39">
        <v>160</v>
      </c>
      <c r="G215" s="32" t="s">
        <v>16</v>
      </c>
      <c r="H215" s="32" t="s">
        <v>16</v>
      </c>
      <c r="I215" s="29">
        <v>13</v>
      </c>
      <c r="J215" s="29">
        <v>51</v>
      </c>
      <c r="K215" s="29">
        <v>3</v>
      </c>
      <c r="L215" s="29">
        <v>253</v>
      </c>
      <c r="M215" s="29">
        <v>240</v>
      </c>
      <c r="N215" s="127">
        <f>100*(L215*(I215+J215+K215)+L216*(I216+J216+K216))/(F215*1000)</f>
        <v>14.045625</v>
      </c>
    </row>
    <row r="216" spans="1:14" ht="12">
      <c r="A216" s="178"/>
      <c r="B216" s="5"/>
      <c r="C216" s="178"/>
      <c r="D216" s="31" t="s">
        <v>20</v>
      </c>
      <c r="E216" s="179"/>
      <c r="F216" s="31"/>
      <c r="G216" s="32" t="s">
        <v>16</v>
      </c>
      <c r="H216" s="32" t="s">
        <v>16</v>
      </c>
      <c r="I216" s="29">
        <v>8</v>
      </c>
      <c r="J216" s="29">
        <v>11</v>
      </c>
      <c r="K216" s="29">
        <v>3</v>
      </c>
      <c r="L216" s="29">
        <v>251</v>
      </c>
      <c r="M216" s="29">
        <v>240</v>
      </c>
      <c r="N216" s="33"/>
    </row>
    <row r="217" spans="1:14" ht="12.75">
      <c r="A217" s="178"/>
      <c r="B217" s="5"/>
      <c r="C217" s="177">
        <v>96</v>
      </c>
      <c r="D217" s="39" t="s">
        <v>39</v>
      </c>
      <c r="E217" s="177" t="s">
        <v>202</v>
      </c>
      <c r="F217" s="39">
        <v>100</v>
      </c>
      <c r="G217" s="32" t="s">
        <v>16</v>
      </c>
      <c r="H217" s="32" t="s">
        <v>16</v>
      </c>
      <c r="I217" s="34">
        <v>1</v>
      </c>
      <c r="J217" s="34">
        <v>4</v>
      </c>
      <c r="K217" s="34">
        <v>3</v>
      </c>
      <c r="L217" s="29">
        <v>250</v>
      </c>
      <c r="M217" s="29">
        <v>238</v>
      </c>
      <c r="N217" s="127">
        <f>100*(L217*(I217+J217+K217)+L218*(I218+J218+K218))/(F217*1000)</f>
        <v>12.71</v>
      </c>
    </row>
    <row r="218" spans="1:14" ht="13.5" customHeight="1">
      <c r="A218" s="179"/>
      <c r="B218" s="5"/>
      <c r="C218" s="190"/>
      <c r="D218" s="31" t="s">
        <v>20</v>
      </c>
      <c r="E218" s="179"/>
      <c r="F218" s="31"/>
      <c r="G218" s="32" t="s">
        <v>16</v>
      </c>
      <c r="H218" s="32" t="s">
        <v>16</v>
      </c>
      <c r="I218" s="34">
        <v>26</v>
      </c>
      <c r="J218" s="34">
        <v>12</v>
      </c>
      <c r="K218" s="34">
        <v>4</v>
      </c>
      <c r="L218" s="29">
        <v>255</v>
      </c>
      <c r="M218" s="29">
        <v>235</v>
      </c>
      <c r="N218" s="33"/>
    </row>
    <row r="219" spans="1:14" ht="12.75">
      <c r="A219" s="177" t="s">
        <v>170</v>
      </c>
      <c r="B219" s="106" t="s">
        <v>65</v>
      </c>
      <c r="C219" s="51">
        <v>97</v>
      </c>
      <c r="D219" s="39" t="s">
        <v>35</v>
      </c>
      <c r="E219" s="109" t="s">
        <v>203</v>
      </c>
      <c r="F219" s="39">
        <v>160</v>
      </c>
      <c r="G219" s="28" t="s">
        <v>94</v>
      </c>
      <c r="H219" s="28" t="s">
        <v>94</v>
      </c>
      <c r="I219" s="50">
        <v>112</v>
      </c>
      <c r="J219" s="50">
        <v>118</v>
      </c>
      <c r="K219" s="50">
        <v>125</v>
      </c>
      <c r="L219" s="27">
        <v>240</v>
      </c>
      <c r="M219" s="27">
        <v>230</v>
      </c>
      <c r="N219" s="127">
        <f>100*(L219*(I219+J219+K219))/(F219*1000)</f>
        <v>53.25</v>
      </c>
    </row>
    <row r="220" spans="1:14" ht="12.75" customHeight="1">
      <c r="A220" s="178"/>
      <c r="B220" s="5" t="s">
        <v>91</v>
      </c>
      <c r="C220" s="194">
        <v>98</v>
      </c>
      <c r="D220" s="31" t="s">
        <v>36</v>
      </c>
      <c r="E220" s="177" t="s">
        <v>203</v>
      </c>
      <c r="F220" s="31">
        <v>250</v>
      </c>
      <c r="G220" s="32" t="s">
        <v>15</v>
      </c>
      <c r="H220" s="32" t="s">
        <v>15</v>
      </c>
      <c r="I220" s="38">
        <v>10</v>
      </c>
      <c r="J220" s="38">
        <v>11</v>
      </c>
      <c r="K220" s="38">
        <v>20</v>
      </c>
      <c r="L220" s="27">
        <v>240</v>
      </c>
      <c r="M220" s="27">
        <v>230</v>
      </c>
      <c r="N220" s="127">
        <f>100*(L220*(I220+J220+K220)+L221*(I221+J221+K221)+L222*(I222+J222+K222))/(F220*1000)</f>
        <v>13.92</v>
      </c>
    </row>
    <row r="221" spans="1:14" ht="12.75" customHeight="1">
      <c r="A221" s="178"/>
      <c r="B221" s="5"/>
      <c r="C221" s="194"/>
      <c r="D221" s="31" t="s">
        <v>92</v>
      </c>
      <c r="E221" s="178"/>
      <c r="F221" s="31"/>
      <c r="G221" s="32" t="s">
        <v>15</v>
      </c>
      <c r="H221" s="32" t="s">
        <v>15</v>
      </c>
      <c r="I221" s="38">
        <v>10</v>
      </c>
      <c r="J221" s="38">
        <v>11</v>
      </c>
      <c r="K221" s="38">
        <v>15</v>
      </c>
      <c r="L221" s="27">
        <v>240</v>
      </c>
      <c r="M221" s="27">
        <v>230</v>
      </c>
      <c r="N221" s="33"/>
    </row>
    <row r="222" spans="1:14" ht="12.75" customHeight="1">
      <c r="A222" s="178"/>
      <c r="B222" s="5"/>
      <c r="C222" s="194"/>
      <c r="D222" s="39" t="s">
        <v>93</v>
      </c>
      <c r="E222" s="179"/>
      <c r="F222" s="39"/>
      <c r="G222" s="32" t="s">
        <v>15</v>
      </c>
      <c r="H222" s="32" t="s">
        <v>15</v>
      </c>
      <c r="I222" s="38">
        <v>16</v>
      </c>
      <c r="J222" s="38">
        <v>23</v>
      </c>
      <c r="K222" s="38">
        <v>29</v>
      </c>
      <c r="L222" s="27">
        <v>240</v>
      </c>
      <c r="M222" s="27">
        <v>230</v>
      </c>
      <c r="N222" s="33"/>
    </row>
    <row r="223" spans="1:14" ht="12.75" customHeight="1">
      <c r="A223" s="178"/>
      <c r="B223" s="5"/>
      <c r="C223" s="194">
        <v>99</v>
      </c>
      <c r="D223" s="31" t="s">
        <v>39</v>
      </c>
      <c r="E223" s="177" t="s">
        <v>203</v>
      </c>
      <c r="F223" s="31">
        <v>100</v>
      </c>
      <c r="G223" s="32" t="s">
        <v>15</v>
      </c>
      <c r="H223" s="32" t="s">
        <v>15</v>
      </c>
      <c r="I223" s="38">
        <v>10</v>
      </c>
      <c r="J223" s="38">
        <v>2</v>
      </c>
      <c r="K223" s="38">
        <v>8</v>
      </c>
      <c r="L223" s="27">
        <v>248</v>
      </c>
      <c r="M223" s="27">
        <v>230</v>
      </c>
      <c r="N223" s="127">
        <f>100*(L223*(I223+J223+K223)+L224*(I224+J224+K224))/(F223*1000)</f>
        <v>15.624</v>
      </c>
    </row>
    <row r="224" spans="1:14" ht="12.75" customHeight="1">
      <c r="A224" s="178"/>
      <c r="B224" s="5"/>
      <c r="C224" s="194"/>
      <c r="D224" s="31" t="s">
        <v>92</v>
      </c>
      <c r="E224" s="179"/>
      <c r="F224" s="31"/>
      <c r="G224" s="32" t="s">
        <v>15</v>
      </c>
      <c r="H224" s="32" t="s">
        <v>15</v>
      </c>
      <c r="I224" s="38">
        <v>12</v>
      </c>
      <c r="J224" s="38">
        <v>14</v>
      </c>
      <c r="K224" s="38">
        <v>17</v>
      </c>
      <c r="L224" s="27">
        <v>248</v>
      </c>
      <c r="M224" s="27">
        <v>230</v>
      </c>
      <c r="N224" s="33"/>
    </row>
    <row r="225" spans="1:14" ht="12.75" customHeight="1">
      <c r="A225" s="178"/>
      <c r="B225" s="5"/>
      <c r="C225" s="194">
        <v>100</v>
      </c>
      <c r="D225" s="31" t="s">
        <v>40</v>
      </c>
      <c r="E225" s="177" t="s">
        <v>203</v>
      </c>
      <c r="F225" s="31">
        <v>100</v>
      </c>
      <c r="G225" s="32" t="s">
        <v>15</v>
      </c>
      <c r="H225" s="32" t="s">
        <v>15</v>
      </c>
      <c r="I225" s="38">
        <v>17</v>
      </c>
      <c r="J225" s="38">
        <v>12</v>
      </c>
      <c r="K225" s="38">
        <v>0.3</v>
      </c>
      <c r="L225" s="27">
        <v>243</v>
      </c>
      <c r="M225" s="27">
        <v>225</v>
      </c>
      <c r="N225" s="127">
        <f>100*(L225*(I225+J225+K225)+L226*(I226+J226+K226)+L227*(I227+J227+K227))/(F225*1000)</f>
        <v>36.207</v>
      </c>
    </row>
    <row r="226" spans="1:14" ht="12.75" customHeight="1">
      <c r="A226" s="178"/>
      <c r="B226" s="5"/>
      <c r="C226" s="194"/>
      <c r="D226" s="39" t="s">
        <v>92</v>
      </c>
      <c r="E226" s="178"/>
      <c r="F226" s="39"/>
      <c r="G226" s="32" t="s">
        <v>15</v>
      </c>
      <c r="H226" s="32" t="s">
        <v>15</v>
      </c>
      <c r="I226" s="38">
        <v>15</v>
      </c>
      <c r="J226" s="38">
        <v>10</v>
      </c>
      <c r="K226" s="38">
        <v>0.7</v>
      </c>
      <c r="L226" s="27">
        <v>243</v>
      </c>
      <c r="M226" s="27">
        <v>219</v>
      </c>
      <c r="N226" s="33"/>
    </row>
    <row r="227" spans="1:14" ht="12.75" customHeight="1">
      <c r="A227" s="178"/>
      <c r="B227" s="5"/>
      <c r="C227" s="194"/>
      <c r="D227" s="31" t="s">
        <v>22</v>
      </c>
      <c r="E227" s="179"/>
      <c r="F227" s="31"/>
      <c r="G227" s="32" t="s">
        <v>15</v>
      </c>
      <c r="H227" s="32" t="s">
        <v>15</v>
      </c>
      <c r="I227" s="38">
        <v>51</v>
      </c>
      <c r="J227" s="38">
        <v>31</v>
      </c>
      <c r="K227" s="38">
        <v>12</v>
      </c>
      <c r="L227" s="27">
        <v>243</v>
      </c>
      <c r="M227" s="27">
        <v>220</v>
      </c>
      <c r="N227" s="33"/>
    </row>
    <row r="228" spans="1:14" ht="12.75" customHeight="1">
      <c r="A228" s="178"/>
      <c r="B228" s="5"/>
      <c r="C228" s="194">
        <v>101</v>
      </c>
      <c r="D228" s="31" t="s">
        <v>42</v>
      </c>
      <c r="E228" s="177" t="s">
        <v>203</v>
      </c>
      <c r="F228" s="31">
        <v>160</v>
      </c>
      <c r="G228" s="32" t="s">
        <v>15</v>
      </c>
      <c r="H228" s="32" t="s">
        <v>15</v>
      </c>
      <c r="I228" s="38">
        <v>11</v>
      </c>
      <c r="J228" s="38">
        <v>12</v>
      </c>
      <c r="K228" s="38">
        <v>14</v>
      </c>
      <c r="L228" s="27">
        <v>233</v>
      </c>
      <c r="M228" s="27">
        <v>220</v>
      </c>
      <c r="N228" s="127">
        <f>100*(L228*(I228+J228+K228)+L229*(I229+J229+K229))/(F228*1000)</f>
        <v>8.883125</v>
      </c>
    </row>
    <row r="229" spans="1:14" ht="12.75" customHeight="1">
      <c r="A229" s="178"/>
      <c r="B229" s="5"/>
      <c r="C229" s="194"/>
      <c r="D229" s="39" t="s">
        <v>92</v>
      </c>
      <c r="E229" s="179"/>
      <c r="F229" s="39"/>
      <c r="G229" s="32" t="s">
        <v>15</v>
      </c>
      <c r="H229" s="32" t="s">
        <v>15</v>
      </c>
      <c r="I229" s="38">
        <v>2</v>
      </c>
      <c r="J229" s="38">
        <v>5</v>
      </c>
      <c r="K229" s="38">
        <v>17</v>
      </c>
      <c r="L229" s="27">
        <v>233</v>
      </c>
      <c r="M229" s="27">
        <v>220</v>
      </c>
      <c r="N229" s="33"/>
    </row>
    <row r="230" spans="1:14" ht="12.75" customHeight="1">
      <c r="A230" s="178"/>
      <c r="B230" s="5"/>
      <c r="C230" s="194">
        <v>102</v>
      </c>
      <c r="D230" s="31" t="s">
        <v>66</v>
      </c>
      <c r="E230" s="177" t="s">
        <v>203</v>
      </c>
      <c r="F230" s="31">
        <v>160</v>
      </c>
      <c r="G230" s="32" t="s">
        <v>15</v>
      </c>
      <c r="H230" s="32" t="s">
        <v>15</v>
      </c>
      <c r="I230" s="38">
        <v>23</v>
      </c>
      <c r="J230" s="38">
        <v>31</v>
      </c>
      <c r="K230" s="38">
        <v>25</v>
      </c>
      <c r="L230" s="27">
        <v>237</v>
      </c>
      <c r="M230" s="27">
        <v>230</v>
      </c>
      <c r="N230" s="127">
        <f>100*(L230*(I230+J230+K230)+L231*(I231+J231+K231))/(F230*1000)</f>
        <v>16.59</v>
      </c>
    </row>
    <row r="231" spans="1:14" ht="13.5" customHeight="1" thickBot="1">
      <c r="A231" s="179"/>
      <c r="B231" s="5"/>
      <c r="C231" s="195"/>
      <c r="D231" s="31" t="s">
        <v>20</v>
      </c>
      <c r="E231" s="186"/>
      <c r="F231" s="31"/>
      <c r="G231" s="32" t="s">
        <v>15</v>
      </c>
      <c r="H231" s="32" t="s">
        <v>15</v>
      </c>
      <c r="I231" s="52">
        <v>8</v>
      </c>
      <c r="J231" s="52">
        <v>5</v>
      </c>
      <c r="K231" s="52">
        <v>20</v>
      </c>
      <c r="L231" s="16">
        <v>237</v>
      </c>
      <c r="M231" s="16">
        <v>228</v>
      </c>
      <c r="N231" s="46"/>
    </row>
    <row r="232" spans="1:14" ht="12.75">
      <c r="A232" s="177" t="s">
        <v>171</v>
      </c>
      <c r="B232" s="120" t="s">
        <v>31</v>
      </c>
      <c r="C232" s="202">
        <v>103</v>
      </c>
      <c r="D232" s="53" t="s">
        <v>27</v>
      </c>
      <c r="E232" s="202" t="s">
        <v>204</v>
      </c>
      <c r="F232" s="53">
        <v>250</v>
      </c>
      <c r="G232" s="7" t="s">
        <v>16</v>
      </c>
      <c r="H232" s="7" t="s">
        <v>16</v>
      </c>
      <c r="I232" s="36">
        <v>2</v>
      </c>
      <c r="J232" s="36">
        <v>8</v>
      </c>
      <c r="K232" s="36">
        <v>11</v>
      </c>
      <c r="L232" s="27">
        <v>240</v>
      </c>
      <c r="M232" s="27">
        <v>231</v>
      </c>
      <c r="N232" s="127">
        <f>100*(L232*(I232+J232+K232)+L233*(I233+J233+K233))/(F232*1000)</f>
        <v>8.5168</v>
      </c>
    </row>
    <row r="233" spans="1:14" ht="12">
      <c r="A233" s="178"/>
      <c r="B233" s="121" t="s">
        <v>33</v>
      </c>
      <c r="C233" s="178"/>
      <c r="D233" s="31" t="s">
        <v>20</v>
      </c>
      <c r="E233" s="179"/>
      <c r="F233" s="31"/>
      <c r="G233" s="32" t="s">
        <v>16</v>
      </c>
      <c r="H233" s="32" t="s">
        <v>17</v>
      </c>
      <c r="I233" s="38">
        <v>24</v>
      </c>
      <c r="J233" s="38">
        <v>23</v>
      </c>
      <c r="K233" s="38">
        <v>21</v>
      </c>
      <c r="L233" s="29">
        <v>239</v>
      </c>
      <c r="M233" s="29">
        <v>224</v>
      </c>
      <c r="N233" s="33"/>
    </row>
    <row r="234" spans="1:14" ht="12.75" customHeight="1">
      <c r="A234" s="178"/>
      <c r="B234" s="5" t="s">
        <v>41</v>
      </c>
      <c r="C234" s="177">
        <v>104</v>
      </c>
      <c r="D234" s="31" t="s">
        <v>32</v>
      </c>
      <c r="E234" s="177" t="s">
        <v>204</v>
      </c>
      <c r="F234" s="31">
        <v>160</v>
      </c>
      <c r="G234" s="32" t="s">
        <v>15</v>
      </c>
      <c r="H234" s="32" t="s">
        <v>17</v>
      </c>
      <c r="I234" s="29">
        <v>9</v>
      </c>
      <c r="J234" s="29">
        <v>15</v>
      </c>
      <c r="K234" s="29">
        <v>16</v>
      </c>
      <c r="L234" s="29">
        <v>240</v>
      </c>
      <c r="M234" s="29">
        <v>228</v>
      </c>
      <c r="N234" s="127">
        <f>100*(L234*(I234+J234+K234)+L235*(I235+J235+K235)+L236*(I236+J236+K236))/(F234*1000)</f>
        <v>14.6760625</v>
      </c>
    </row>
    <row r="235" spans="1:14" ht="12">
      <c r="A235" s="178"/>
      <c r="B235" s="5"/>
      <c r="C235" s="178"/>
      <c r="D235" s="31" t="s">
        <v>20</v>
      </c>
      <c r="E235" s="178"/>
      <c r="F235" s="31"/>
      <c r="G235" s="32" t="s">
        <v>16</v>
      </c>
      <c r="H235" s="32" t="s">
        <v>16</v>
      </c>
      <c r="I235" s="34">
        <v>0.3</v>
      </c>
      <c r="J235" s="34">
        <v>3</v>
      </c>
      <c r="K235" s="34">
        <v>3</v>
      </c>
      <c r="L235" s="29">
        <v>239</v>
      </c>
      <c r="M235" s="29">
        <v>225</v>
      </c>
      <c r="N235" s="33"/>
    </row>
    <row r="236" spans="1:14" ht="12">
      <c r="A236" s="178"/>
      <c r="B236" s="5"/>
      <c r="C236" s="179"/>
      <c r="D236" s="31" t="s">
        <v>22</v>
      </c>
      <c r="E236" s="179"/>
      <c r="F236" s="31"/>
      <c r="G236" s="32" t="s">
        <v>16</v>
      </c>
      <c r="H236" s="32" t="s">
        <v>17</v>
      </c>
      <c r="I236" s="34">
        <v>24</v>
      </c>
      <c r="J236" s="34">
        <v>5</v>
      </c>
      <c r="K236" s="34">
        <v>23</v>
      </c>
      <c r="L236" s="29">
        <v>238</v>
      </c>
      <c r="M236" s="29">
        <v>221</v>
      </c>
      <c r="N236" s="33"/>
    </row>
    <row r="237" spans="1:14" ht="12" customHeight="1">
      <c r="A237" s="178"/>
      <c r="B237" s="5"/>
      <c r="C237" s="177">
        <v>105</v>
      </c>
      <c r="D237" s="31" t="s">
        <v>35</v>
      </c>
      <c r="E237" s="177" t="s">
        <v>204</v>
      </c>
      <c r="F237" s="31">
        <v>160</v>
      </c>
      <c r="G237" s="32" t="s">
        <v>15</v>
      </c>
      <c r="H237" s="32" t="s">
        <v>17</v>
      </c>
      <c r="I237" s="29">
        <v>19</v>
      </c>
      <c r="J237" s="29">
        <v>31</v>
      </c>
      <c r="K237" s="29">
        <v>18</v>
      </c>
      <c r="L237" s="29">
        <v>235</v>
      </c>
      <c r="M237" s="29">
        <v>220</v>
      </c>
      <c r="N237" s="127">
        <f>100*(L237*(I237+J237+K237)+L238*(I238+J238+K238)+L239*(I239+J239+K239))/(F237*1000)</f>
        <v>16.41875</v>
      </c>
    </row>
    <row r="238" spans="1:14" ht="12">
      <c r="A238" s="178"/>
      <c r="B238" s="5"/>
      <c r="C238" s="178"/>
      <c r="D238" s="31" t="s">
        <v>100</v>
      </c>
      <c r="E238" s="178"/>
      <c r="F238" s="31"/>
      <c r="G238" s="32" t="s">
        <v>16</v>
      </c>
      <c r="H238" s="32" t="s">
        <v>17</v>
      </c>
      <c r="I238" s="36">
        <v>1</v>
      </c>
      <c r="J238" s="36">
        <v>2</v>
      </c>
      <c r="K238" s="36">
        <v>3</v>
      </c>
      <c r="L238" s="29">
        <v>233</v>
      </c>
      <c r="M238" s="29">
        <v>224</v>
      </c>
      <c r="N238" s="33"/>
    </row>
    <row r="239" spans="1:14" ht="12">
      <c r="A239" s="179"/>
      <c r="B239" s="118"/>
      <c r="C239" s="179"/>
      <c r="D239" s="31" t="s">
        <v>22</v>
      </c>
      <c r="E239" s="179"/>
      <c r="F239" s="31"/>
      <c r="G239" s="32" t="s">
        <v>16</v>
      </c>
      <c r="H239" s="32" t="s">
        <v>16</v>
      </c>
      <c r="I239" s="36">
        <v>13</v>
      </c>
      <c r="J239" s="36">
        <v>16</v>
      </c>
      <c r="K239" s="36">
        <v>9</v>
      </c>
      <c r="L239" s="29">
        <v>234</v>
      </c>
      <c r="M239" s="29">
        <v>219</v>
      </c>
      <c r="N239" s="33"/>
    </row>
    <row r="240" spans="1:14" ht="12.75">
      <c r="A240" s="177" t="s">
        <v>172</v>
      </c>
      <c r="B240" s="174" t="s">
        <v>37</v>
      </c>
      <c r="C240" s="177">
        <v>107</v>
      </c>
      <c r="D240" s="31" t="s">
        <v>27</v>
      </c>
      <c r="E240" s="177" t="s">
        <v>205</v>
      </c>
      <c r="F240" s="31">
        <v>250</v>
      </c>
      <c r="G240" s="32" t="s">
        <v>16</v>
      </c>
      <c r="H240" s="84" t="s">
        <v>17</v>
      </c>
      <c r="I240" s="34">
        <v>23</v>
      </c>
      <c r="J240" s="34">
        <v>31</v>
      </c>
      <c r="K240" s="34">
        <v>28</v>
      </c>
      <c r="L240" s="29">
        <v>238</v>
      </c>
      <c r="M240" s="29">
        <v>223</v>
      </c>
      <c r="N240" s="127">
        <f>100*(L240*(I240+J240+K240)+L241*(I241+J241+K241)+L242*(I242+J242+K242))/(F240*1000)</f>
        <v>23.7328</v>
      </c>
    </row>
    <row r="241" spans="1:14" ht="12">
      <c r="A241" s="178"/>
      <c r="B241" s="183"/>
      <c r="C241" s="178"/>
      <c r="D241" s="31" t="s">
        <v>20</v>
      </c>
      <c r="E241" s="178"/>
      <c r="F241" s="31"/>
      <c r="G241" s="32" t="s">
        <v>15</v>
      </c>
      <c r="H241" s="32" t="s">
        <v>17</v>
      </c>
      <c r="I241" s="38">
        <v>13</v>
      </c>
      <c r="J241" s="38">
        <v>18</v>
      </c>
      <c r="K241" s="38">
        <v>21</v>
      </c>
      <c r="L241" s="29">
        <v>237</v>
      </c>
      <c r="M241" s="29">
        <v>222</v>
      </c>
      <c r="N241" s="33"/>
    </row>
    <row r="242" spans="1:14" ht="12">
      <c r="A242" s="179"/>
      <c r="B242" s="176"/>
      <c r="C242" s="191"/>
      <c r="D242" s="31" t="s">
        <v>22</v>
      </c>
      <c r="E242" s="179"/>
      <c r="F242" s="31"/>
      <c r="G242" s="32" t="s">
        <v>16</v>
      </c>
      <c r="H242" s="32" t="s">
        <v>17</v>
      </c>
      <c r="I242" s="34">
        <v>36</v>
      </c>
      <c r="J242" s="34">
        <v>38</v>
      </c>
      <c r="K242" s="34">
        <v>42</v>
      </c>
      <c r="L242" s="29">
        <v>237</v>
      </c>
      <c r="M242" s="29">
        <v>222</v>
      </c>
      <c r="N242" s="33"/>
    </row>
    <row r="243" spans="1:14" ht="12.75">
      <c r="A243" s="177" t="s">
        <v>172</v>
      </c>
      <c r="B243" s="5" t="s">
        <v>34</v>
      </c>
      <c r="C243" s="177">
        <v>108</v>
      </c>
      <c r="D243" s="39" t="s">
        <v>32</v>
      </c>
      <c r="E243" s="177" t="s">
        <v>205</v>
      </c>
      <c r="F243" s="39">
        <v>100</v>
      </c>
      <c r="G243" s="32" t="s">
        <v>16</v>
      </c>
      <c r="H243" s="32" t="s">
        <v>17</v>
      </c>
      <c r="I243" s="29">
        <v>5</v>
      </c>
      <c r="J243" s="29">
        <v>9</v>
      </c>
      <c r="K243" s="29">
        <v>3</v>
      </c>
      <c r="L243" s="29">
        <v>245</v>
      </c>
      <c r="M243" s="29">
        <v>230</v>
      </c>
      <c r="N243" s="127">
        <f>100*(L243*(I243+J243+K243)+L244*(I244+J244+K244)+L245*(I245+J245+K245))/(F243*1000)</f>
        <v>23.233</v>
      </c>
    </row>
    <row r="244" spans="1:14" ht="12" customHeight="1">
      <c r="A244" s="178"/>
      <c r="B244" s="5"/>
      <c r="C244" s="178"/>
      <c r="D244" s="31" t="s">
        <v>20</v>
      </c>
      <c r="E244" s="178"/>
      <c r="F244" s="31"/>
      <c r="G244" s="32" t="s">
        <v>16</v>
      </c>
      <c r="H244" s="32" t="s">
        <v>17</v>
      </c>
      <c r="I244" s="29">
        <v>7</v>
      </c>
      <c r="J244" s="29">
        <v>16</v>
      </c>
      <c r="K244" s="29">
        <v>19</v>
      </c>
      <c r="L244" s="29">
        <v>244</v>
      </c>
      <c r="M244" s="29">
        <v>226</v>
      </c>
      <c r="N244" s="33"/>
    </row>
    <row r="245" spans="1:14" ht="12">
      <c r="A245" s="178"/>
      <c r="B245" s="5"/>
      <c r="C245" s="179"/>
      <c r="D245" s="31" t="s">
        <v>93</v>
      </c>
      <c r="E245" s="179"/>
      <c r="F245" s="31"/>
      <c r="G245" s="32" t="s">
        <v>16</v>
      </c>
      <c r="H245" s="32" t="s">
        <v>17</v>
      </c>
      <c r="I245" s="29">
        <v>13</v>
      </c>
      <c r="J245" s="29">
        <v>15</v>
      </c>
      <c r="K245" s="29">
        <v>8</v>
      </c>
      <c r="L245" s="29">
        <v>245</v>
      </c>
      <c r="M245" s="29">
        <v>226</v>
      </c>
      <c r="N245" s="33"/>
    </row>
    <row r="246" spans="1:14" ht="12.75" customHeight="1">
      <c r="A246" s="178"/>
      <c r="B246" s="5"/>
      <c r="C246" s="177">
        <v>109</v>
      </c>
      <c r="D246" s="31" t="s">
        <v>35</v>
      </c>
      <c r="E246" s="177" t="s">
        <v>205</v>
      </c>
      <c r="F246" s="31">
        <v>160</v>
      </c>
      <c r="G246" s="32" t="s">
        <v>16</v>
      </c>
      <c r="H246" s="32" t="s">
        <v>17</v>
      </c>
      <c r="I246" s="29">
        <v>4</v>
      </c>
      <c r="J246" s="29">
        <v>12</v>
      </c>
      <c r="K246" s="29">
        <v>8</v>
      </c>
      <c r="L246" s="29">
        <v>243</v>
      </c>
      <c r="M246" s="29">
        <v>228</v>
      </c>
      <c r="N246" s="127">
        <f>100*(L246*(I246+J246+K246)+L247*(I247+J247+K247)+L248*(I248+J248+K248))/(F246*1000)</f>
        <v>14.859375</v>
      </c>
    </row>
    <row r="247" spans="1:14" ht="12">
      <c r="A247" s="178"/>
      <c r="B247" s="5"/>
      <c r="C247" s="178"/>
      <c r="D247" s="31" t="s">
        <v>100</v>
      </c>
      <c r="E247" s="178"/>
      <c r="F247" s="31"/>
      <c r="G247" s="32" t="s">
        <v>16</v>
      </c>
      <c r="H247" s="32" t="s">
        <v>17</v>
      </c>
      <c r="I247" s="29">
        <v>18</v>
      </c>
      <c r="J247" s="29">
        <v>12</v>
      </c>
      <c r="K247" s="29">
        <v>9</v>
      </c>
      <c r="L247" s="29">
        <v>242</v>
      </c>
      <c r="M247" s="29">
        <v>221</v>
      </c>
      <c r="N247" s="33"/>
    </row>
    <row r="248" spans="1:14" ht="12">
      <c r="A248" s="178"/>
      <c r="B248" s="5"/>
      <c r="C248" s="179"/>
      <c r="D248" s="31" t="s">
        <v>90</v>
      </c>
      <c r="E248" s="179"/>
      <c r="F248" s="31"/>
      <c r="G248" s="32" t="s">
        <v>16</v>
      </c>
      <c r="H248" s="32" t="s">
        <v>17</v>
      </c>
      <c r="I248" s="34">
        <v>12</v>
      </c>
      <c r="J248" s="34">
        <v>10</v>
      </c>
      <c r="K248" s="34">
        <v>13</v>
      </c>
      <c r="L248" s="29">
        <v>243</v>
      </c>
      <c r="M248" s="29">
        <v>223</v>
      </c>
      <c r="N248" s="33"/>
    </row>
    <row r="249" spans="1:14" ht="12.75">
      <c r="A249" s="178"/>
      <c r="B249" s="5"/>
      <c r="C249" s="177">
        <v>110</v>
      </c>
      <c r="D249" s="31" t="s">
        <v>36</v>
      </c>
      <c r="E249" s="177" t="s">
        <v>205</v>
      </c>
      <c r="F249" s="31">
        <v>100</v>
      </c>
      <c r="G249" s="32" t="s">
        <v>16</v>
      </c>
      <c r="H249" s="32" t="s">
        <v>17</v>
      </c>
      <c r="I249" s="36">
        <v>3</v>
      </c>
      <c r="J249" s="36">
        <v>4</v>
      </c>
      <c r="K249" s="36">
        <v>2</v>
      </c>
      <c r="L249" s="27">
        <v>240</v>
      </c>
      <c r="M249" s="27">
        <v>224</v>
      </c>
      <c r="N249" s="127">
        <f>100*(L249*(I249+J249+K249)+L250*(I250+J250+K250))/(F249*1000)</f>
        <v>6.016</v>
      </c>
    </row>
    <row r="250" spans="1:14" ht="12" customHeight="1">
      <c r="A250" s="179"/>
      <c r="B250" s="118"/>
      <c r="C250" s="179"/>
      <c r="D250" s="31" t="s">
        <v>20</v>
      </c>
      <c r="E250" s="179"/>
      <c r="F250" s="31"/>
      <c r="G250" s="32" t="s">
        <v>16</v>
      </c>
      <c r="H250" s="32" t="s">
        <v>17</v>
      </c>
      <c r="I250" s="38">
        <v>8</v>
      </c>
      <c r="J250" s="38">
        <v>3</v>
      </c>
      <c r="K250" s="38">
        <v>5</v>
      </c>
      <c r="L250" s="29">
        <v>241</v>
      </c>
      <c r="M250" s="29">
        <v>222</v>
      </c>
      <c r="N250" s="33"/>
    </row>
    <row r="251" spans="1:14" ht="12.75">
      <c r="A251" s="177" t="s">
        <v>172</v>
      </c>
      <c r="B251" s="5" t="s">
        <v>102</v>
      </c>
      <c r="C251" s="49">
        <v>111</v>
      </c>
      <c r="D251" s="31" t="s">
        <v>27</v>
      </c>
      <c r="E251" s="111" t="s">
        <v>205</v>
      </c>
      <c r="F251" s="31">
        <v>100</v>
      </c>
      <c r="G251" s="32" t="s">
        <v>16</v>
      </c>
      <c r="H251" s="32" t="s">
        <v>17</v>
      </c>
      <c r="I251" s="29">
        <v>0.6</v>
      </c>
      <c r="J251" s="29">
        <v>4</v>
      </c>
      <c r="K251" s="29">
        <v>3</v>
      </c>
      <c r="L251" s="27">
        <v>245</v>
      </c>
      <c r="M251" s="27">
        <v>227</v>
      </c>
      <c r="N251" s="127">
        <f>100*(L251*(I251+J251+K251))/(F251*1000)</f>
        <v>1.862</v>
      </c>
    </row>
    <row r="252" spans="1:14" ht="12.75" customHeight="1">
      <c r="A252" s="178"/>
      <c r="B252" s="5" t="s">
        <v>96</v>
      </c>
      <c r="C252" s="68">
        <v>112</v>
      </c>
      <c r="D252" s="31" t="s">
        <v>32</v>
      </c>
      <c r="E252" s="111" t="s">
        <v>206</v>
      </c>
      <c r="F252" s="31">
        <v>160</v>
      </c>
      <c r="G252" s="32" t="s">
        <v>16</v>
      </c>
      <c r="H252" s="32" t="s">
        <v>17</v>
      </c>
      <c r="I252" s="29">
        <v>1</v>
      </c>
      <c r="J252" s="29">
        <v>2</v>
      </c>
      <c r="K252" s="29">
        <v>0.5</v>
      </c>
      <c r="L252" s="27">
        <v>247</v>
      </c>
      <c r="M252" s="27">
        <v>239</v>
      </c>
      <c r="N252" s="127">
        <f>100*(L252*(I252+J252+K252))/(F252*1000)</f>
        <v>0.5403125</v>
      </c>
    </row>
    <row r="253" spans="1:14" ht="12.75" customHeight="1">
      <c r="A253" s="178"/>
      <c r="B253" s="5"/>
      <c r="C253" s="68">
        <v>113</v>
      </c>
      <c r="D253" s="31" t="s">
        <v>36</v>
      </c>
      <c r="E253" s="111" t="s">
        <v>206</v>
      </c>
      <c r="F253" s="31">
        <v>63</v>
      </c>
      <c r="G253" s="32" t="s">
        <v>16</v>
      </c>
      <c r="H253" s="32" t="s">
        <v>17</v>
      </c>
      <c r="I253" s="29">
        <v>19</v>
      </c>
      <c r="J253" s="29">
        <v>21</v>
      </c>
      <c r="K253" s="29">
        <v>23</v>
      </c>
      <c r="L253" s="41">
        <v>246</v>
      </c>
      <c r="M253" s="41">
        <v>221</v>
      </c>
      <c r="N253" s="127">
        <f>100*(L253*(I253+J253+K253))/(F253*1000)</f>
        <v>24.6</v>
      </c>
    </row>
    <row r="254" spans="1:14" ht="21.75" customHeight="1">
      <c r="A254" s="179"/>
      <c r="B254" s="116"/>
      <c r="C254" s="54">
        <v>114</v>
      </c>
      <c r="D254" s="43" t="s">
        <v>101</v>
      </c>
      <c r="E254" s="108" t="s">
        <v>207</v>
      </c>
      <c r="F254" s="43">
        <v>63</v>
      </c>
      <c r="G254" s="10" t="s">
        <v>16</v>
      </c>
      <c r="H254" s="10" t="s">
        <v>17</v>
      </c>
      <c r="I254" s="11">
        <v>4</v>
      </c>
      <c r="J254" s="11">
        <v>3</v>
      </c>
      <c r="K254" s="55">
        <v>5</v>
      </c>
      <c r="L254" s="29">
        <v>240</v>
      </c>
      <c r="M254" s="29">
        <v>225</v>
      </c>
      <c r="N254" s="127">
        <f>100*(L254*(I254+J254+K254))/(F254*1000)</f>
        <v>4.571428571428571</v>
      </c>
    </row>
    <row r="255" spans="1:14" ht="12.75">
      <c r="A255" s="177" t="s">
        <v>173</v>
      </c>
      <c r="B255" s="106"/>
      <c r="C255" s="54"/>
      <c r="D255" s="43"/>
      <c r="E255" s="177" t="s">
        <v>208</v>
      </c>
      <c r="F255" s="43"/>
      <c r="G255" s="81"/>
      <c r="H255" s="81"/>
      <c r="I255" s="11"/>
      <c r="J255" s="11"/>
      <c r="K255" s="11"/>
      <c r="L255" s="41"/>
      <c r="M255" s="41"/>
      <c r="N255" s="128"/>
    </row>
    <row r="256" spans="1:14" ht="12" customHeight="1">
      <c r="A256" s="178"/>
      <c r="B256" s="122" t="s">
        <v>47</v>
      </c>
      <c r="C256" s="178">
        <v>115</v>
      </c>
      <c r="D256" s="39" t="s">
        <v>27</v>
      </c>
      <c r="E256" s="178"/>
      <c r="F256" s="39">
        <v>160</v>
      </c>
      <c r="G256" s="28" t="s">
        <v>15</v>
      </c>
      <c r="H256" s="28" t="s">
        <v>17</v>
      </c>
      <c r="I256" s="36">
        <v>0.5</v>
      </c>
      <c r="J256" s="36">
        <v>1</v>
      </c>
      <c r="K256" s="36">
        <v>0.5</v>
      </c>
      <c r="L256" s="27">
        <v>235</v>
      </c>
      <c r="M256" s="27">
        <v>223</v>
      </c>
      <c r="N256" s="127">
        <f>100*(L256*(I256+J256+K256)+L257*(I257+J257+K257)+L258*(I258+J258+K258))/(F256*1000)</f>
        <v>7.359375</v>
      </c>
    </row>
    <row r="257" spans="1:14" ht="12">
      <c r="A257" s="178"/>
      <c r="B257" s="122" t="s">
        <v>28</v>
      </c>
      <c r="C257" s="178"/>
      <c r="D257" s="31" t="s">
        <v>20</v>
      </c>
      <c r="E257" s="178"/>
      <c r="F257" s="39"/>
      <c r="G257" s="28" t="s">
        <v>15</v>
      </c>
      <c r="H257" s="32" t="s">
        <v>17</v>
      </c>
      <c r="I257" s="35">
        <v>10.7</v>
      </c>
      <c r="J257" s="35">
        <v>0</v>
      </c>
      <c r="K257" s="35">
        <v>0</v>
      </c>
      <c r="L257" s="29">
        <v>238</v>
      </c>
      <c r="M257" s="29">
        <v>224</v>
      </c>
      <c r="N257" s="33"/>
    </row>
    <row r="258" spans="1:14" ht="12">
      <c r="A258" s="178"/>
      <c r="B258" s="5" t="s">
        <v>159</v>
      </c>
      <c r="C258" s="179"/>
      <c r="D258" s="31" t="s">
        <v>22</v>
      </c>
      <c r="E258" s="179"/>
      <c r="F258" s="39"/>
      <c r="G258" s="28" t="s">
        <v>15</v>
      </c>
      <c r="H258" s="32" t="s">
        <v>17</v>
      </c>
      <c r="I258" s="29">
        <v>16.2</v>
      </c>
      <c r="J258" s="29">
        <v>10.1</v>
      </c>
      <c r="K258" s="29">
        <v>10.5</v>
      </c>
      <c r="L258" s="29">
        <v>238</v>
      </c>
      <c r="M258" s="29">
        <v>220</v>
      </c>
      <c r="N258" s="33"/>
    </row>
    <row r="259" spans="1:14" ht="12.75">
      <c r="A259" s="178"/>
      <c r="B259" s="5"/>
      <c r="C259" s="177">
        <v>116</v>
      </c>
      <c r="D259" s="31" t="s">
        <v>32</v>
      </c>
      <c r="E259" s="177" t="s">
        <v>208</v>
      </c>
      <c r="F259" s="39">
        <v>160</v>
      </c>
      <c r="G259" s="28" t="s">
        <v>15</v>
      </c>
      <c r="H259" s="32" t="s">
        <v>17</v>
      </c>
      <c r="I259" s="29">
        <v>1</v>
      </c>
      <c r="J259" s="29">
        <v>0.5</v>
      </c>
      <c r="K259" s="29">
        <v>0.5</v>
      </c>
      <c r="L259" s="29">
        <v>235</v>
      </c>
      <c r="M259" s="29">
        <v>222</v>
      </c>
      <c r="N259" s="127">
        <f>100*(L259*(I259+J259+K259)+L260*(I260+J260+K260))/(F259*1000)</f>
        <v>14.597</v>
      </c>
    </row>
    <row r="260" spans="1:14" ht="12">
      <c r="A260" s="178"/>
      <c r="B260" s="5"/>
      <c r="C260" s="191"/>
      <c r="D260" s="31" t="s">
        <v>20</v>
      </c>
      <c r="E260" s="179"/>
      <c r="F260" s="39"/>
      <c r="G260" s="28" t="s">
        <v>15</v>
      </c>
      <c r="H260" s="32" t="s">
        <v>17</v>
      </c>
      <c r="I260" s="35">
        <v>29.8</v>
      </c>
      <c r="J260" s="35">
        <v>38</v>
      </c>
      <c r="K260" s="35">
        <v>30</v>
      </c>
      <c r="L260" s="29">
        <v>234</v>
      </c>
      <c r="M260" s="29">
        <v>220</v>
      </c>
      <c r="N260" s="33"/>
    </row>
    <row r="261" spans="1:14" ht="12.75">
      <c r="A261" s="178"/>
      <c r="B261" s="5"/>
      <c r="C261" s="177">
        <v>117</v>
      </c>
      <c r="D261" s="31" t="s">
        <v>35</v>
      </c>
      <c r="E261" s="177" t="s">
        <v>208</v>
      </c>
      <c r="F261" s="39">
        <v>100</v>
      </c>
      <c r="G261" s="28" t="s">
        <v>15</v>
      </c>
      <c r="H261" s="32" t="s">
        <v>17</v>
      </c>
      <c r="I261" s="29">
        <v>0.5</v>
      </c>
      <c r="J261" s="29">
        <v>0.5</v>
      </c>
      <c r="K261" s="29">
        <v>2</v>
      </c>
      <c r="L261" s="29">
        <v>236</v>
      </c>
      <c r="M261" s="29">
        <v>225</v>
      </c>
      <c r="N261" s="127">
        <f>100*(L261*(I261+J261+K261)+L262*(I262+J262+K262))/(F261*1000)</f>
        <v>0.7316</v>
      </c>
    </row>
    <row r="262" spans="1:14" ht="12">
      <c r="A262" s="178"/>
      <c r="B262" s="5"/>
      <c r="C262" s="179"/>
      <c r="D262" s="31" t="s">
        <v>20</v>
      </c>
      <c r="E262" s="179"/>
      <c r="F262" s="31"/>
      <c r="G262" s="32" t="s">
        <v>16</v>
      </c>
      <c r="H262" s="32" t="s">
        <v>17</v>
      </c>
      <c r="I262" s="29">
        <v>0.1</v>
      </c>
      <c r="J262" s="29">
        <v>0</v>
      </c>
      <c r="K262" s="29">
        <v>0</v>
      </c>
      <c r="L262" s="29">
        <v>236</v>
      </c>
      <c r="M262" s="29">
        <v>225</v>
      </c>
      <c r="N262" s="33"/>
    </row>
    <row r="263" spans="1:14" ht="12.75">
      <c r="A263" s="178"/>
      <c r="B263" s="5"/>
      <c r="C263" s="177">
        <v>118</v>
      </c>
      <c r="D263" s="31" t="s">
        <v>36</v>
      </c>
      <c r="E263" s="177" t="s">
        <v>208</v>
      </c>
      <c r="F263" s="39">
        <v>160</v>
      </c>
      <c r="G263" s="28" t="s">
        <v>15</v>
      </c>
      <c r="H263" s="32" t="s">
        <v>17</v>
      </c>
      <c r="I263" s="29">
        <v>13.1</v>
      </c>
      <c r="J263" s="29">
        <v>13.6</v>
      </c>
      <c r="K263" s="29">
        <v>9.8</v>
      </c>
      <c r="L263" s="29">
        <v>235</v>
      </c>
      <c r="M263" s="29">
        <v>220</v>
      </c>
      <c r="N263" s="127">
        <f>100*(L263*(I263+J263+K263)+L264*(I264+J264+K264))/(F263*1000)</f>
        <v>7.2768125</v>
      </c>
    </row>
    <row r="264" spans="1:14" ht="12">
      <c r="A264" s="179"/>
      <c r="B264" s="118"/>
      <c r="C264" s="178"/>
      <c r="D264" s="31" t="s">
        <v>26</v>
      </c>
      <c r="E264" s="179"/>
      <c r="F264" s="39"/>
      <c r="G264" s="28" t="s">
        <v>15</v>
      </c>
      <c r="H264" s="32" t="s">
        <v>17</v>
      </c>
      <c r="I264" s="35">
        <v>0</v>
      </c>
      <c r="J264" s="35">
        <v>1</v>
      </c>
      <c r="K264" s="35">
        <v>12.1</v>
      </c>
      <c r="L264" s="29">
        <v>234</v>
      </c>
      <c r="M264" s="29">
        <v>220</v>
      </c>
      <c r="N264" s="33"/>
    </row>
    <row r="265" spans="1:14" ht="12.75">
      <c r="A265" s="177" t="s">
        <v>173</v>
      </c>
      <c r="B265" s="5" t="s">
        <v>48</v>
      </c>
      <c r="C265" s="177">
        <v>119</v>
      </c>
      <c r="D265" s="39" t="s">
        <v>27</v>
      </c>
      <c r="E265" s="177" t="s">
        <v>209</v>
      </c>
      <c r="F265" s="39">
        <v>100</v>
      </c>
      <c r="G265" s="28" t="s">
        <v>15</v>
      </c>
      <c r="H265" s="32" t="s">
        <v>16</v>
      </c>
      <c r="I265" s="34">
        <v>7.7</v>
      </c>
      <c r="J265" s="34">
        <v>0</v>
      </c>
      <c r="K265" s="34">
        <v>0</v>
      </c>
      <c r="L265" s="29">
        <v>220</v>
      </c>
      <c r="M265" s="29">
        <v>215</v>
      </c>
      <c r="N265" s="127">
        <f>100*(L265*(I265+J265+K265)+L266*(I266+J266+K266)+L267*(I267+J267+K267))/(F265*1000)</f>
        <v>2.3853000000000004</v>
      </c>
    </row>
    <row r="266" spans="1:14" ht="12" customHeight="1">
      <c r="A266" s="178"/>
      <c r="B266" s="5" t="s">
        <v>49</v>
      </c>
      <c r="C266" s="178"/>
      <c r="D266" s="31" t="s">
        <v>26</v>
      </c>
      <c r="E266" s="178"/>
      <c r="F266" s="39"/>
      <c r="G266" s="28" t="s">
        <v>15</v>
      </c>
      <c r="H266" s="32" t="s">
        <v>17</v>
      </c>
      <c r="I266" s="34">
        <v>1</v>
      </c>
      <c r="J266" s="34">
        <v>0</v>
      </c>
      <c r="K266" s="34">
        <v>1.1</v>
      </c>
      <c r="L266" s="29">
        <v>223</v>
      </c>
      <c r="M266" s="29">
        <v>216</v>
      </c>
      <c r="N266" s="33"/>
    </row>
    <row r="267" spans="1:14" ht="12.75" customHeight="1">
      <c r="A267" s="178"/>
      <c r="B267" s="5"/>
      <c r="C267" s="179"/>
      <c r="D267" s="31" t="s">
        <v>22</v>
      </c>
      <c r="E267" s="179"/>
      <c r="F267" s="39"/>
      <c r="G267" s="28" t="s">
        <v>15</v>
      </c>
      <c r="H267" s="32" t="s">
        <v>17</v>
      </c>
      <c r="I267" s="34">
        <v>0</v>
      </c>
      <c r="J267" s="34">
        <v>0</v>
      </c>
      <c r="K267" s="34">
        <v>1</v>
      </c>
      <c r="L267" s="29">
        <v>223</v>
      </c>
      <c r="M267" s="29">
        <v>216</v>
      </c>
      <c r="N267" s="33"/>
    </row>
    <row r="268" spans="1:14" ht="12.75">
      <c r="A268" s="178"/>
      <c r="C268" s="11">
        <v>120</v>
      </c>
      <c r="D268" s="31" t="s">
        <v>32</v>
      </c>
      <c r="E268" s="109" t="s">
        <v>210</v>
      </c>
      <c r="F268" s="39">
        <v>100</v>
      </c>
      <c r="G268" s="28" t="s">
        <v>15</v>
      </c>
      <c r="H268" s="32" t="s">
        <v>17</v>
      </c>
      <c r="I268" s="34">
        <v>3.7</v>
      </c>
      <c r="J268" s="34">
        <v>5.2</v>
      </c>
      <c r="K268" s="34">
        <v>4.2</v>
      </c>
      <c r="L268" s="29">
        <v>244</v>
      </c>
      <c r="M268" s="29">
        <v>227</v>
      </c>
      <c r="N268" s="127">
        <f>100*(L268*(I268+J268+K268))/(F268*1000)</f>
        <v>3.1964000000000006</v>
      </c>
    </row>
    <row r="269" spans="1:14" ht="12.75">
      <c r="A269" s="178"/>
      <c r="C269" s="177">
        <v>121</v>
      </c>
      <c r="D269" s="31" t="s">
        <v>35</v>
      </c>
      <c r="E269" s="177" t="s">
        <v>211</v>
      </c>
      <c r="F269" s="39">
        <v>160</v>
      </c>
      <c r="G269" s="28" t="s">
        <v>15</v>
      </c>
      <c r="H269" s="32" t="s">
        <v>17</v>
      </c>
      <c r="I269" s="34">
        <v>12.5</v>
      </c>
      <c r="J269" s="34">
        <v>3</v>
      </c>
      <c r="K269" s="34">
        <v>14</v>
      </c>
      <c r="L269" s="29">
        <v>245</v>
      </c>
      <c r="M269" s="29">
        <v>224</v>
      </c>
      <c r="N269" s="127">
        <f>100*(L269*(I269+J269+K269)+L270*(I270+J270+K270))/(F269*1000)</f>
        <v>7.1509375</v>
      </c>
    </row>
    <row r="270" spans="1:14" ht="12">
      <c r="A270" s="178"/>
      <c r="C270" s="179"/>
      <c r="D270" s="31" t="s">
        <v>20</v>
      </c>
      <c r="E270" s="179"/>
      <c r="F270" s="39"/>
      <c r="G270" s="28" t="s">
        <v>15</v>
      </c>
      <c r="H270" s="32" t="s">
        <v>17</v>
      </c>
      <c r="I270" s="34">
        <v>9.8</v>
      </c>
      <c r="J270" s="34">
        <v>6.9</v>
      </c>
      <c r="K270" s="34">
        <v>0.5</v>
      </c>
      <c r="L270" s="29">
        <v>245</v>
      </c>
      <c r="M270" s="29">
        <v>225</v>
      </c>
      <c r="N270" s="33"/>
    </row>
    <row r="271" spans="1:14" ht="12.75">
      <c r="A271" s="178"/>
      <c r="B271" s="5"/>
      <c r="C271" s="27">
        <v>122</v>
      </c>
      <c r="D271" s="31" t="s">
        <v>36</v>
      </c>
      <c r="E271" s="109" t="s">
        <v>211</v>
      </c>
      <c r="F271" s="39">
        <v>63</v>
      </c>
      <c r="G271" s="28" t="s">
        <v>15</v>
      </c>
      <c r="H271" s="32" t="s">
        <v>17</v>
      </c>
      <c r="I271" s="34">
        <v>0</v>
      </c>
      <c r="J271" s="34">
        <v>0</v>
      </c>
      <c r="K271" s="34">
        <v>0.1</v>
      </c>
      <c r="L271" s="29">
        <v>242</v>
      </c>
      <c r="M271" s="29">
        <v>233</v>
      </c>
      <c r="N271" s="127">
        <f>100*(L271*(I271+J271+K271))/(F271*1000)</f>
        <v>0.03841269841269842</v>
      </c>
    </row>
    <row r="272" spans="1:14" ht="12.75">
      <c r="A272" s="178"/>
      <c r="B272" s="5"/>
      <c r="C272" s="177">
        <v>123</v>
      </c>
      <c r="D272" s="31" t="s">
        <v>38</v>
      </c>
      <c r="E272" s="177" t="s">
        <v>212</v>
      </c>
      <c r="F272" s="39">
        <v>63</v>
      </c>
      <c r="G272" s="28" t="s">
        <v>15</v>
      </c>
      <c r="H272" s="32" t="s">
        <v>17</v>
      </c>
      <c r="I272" s="29">
        <v>13.1</v>
      </c>
      <c r="J272" s="29">
        <v>17.5</v>
      </c>
      <c r="K272" s="29">
        <v>9.5</v>
      </c>
      <c r="L272" s="29">
        <v>243</v>
      </c>
      <c r="M272" s="29">
        <v>226</v>
      </c>
      <c r="N272" s="127">
        <f>100*(L272*(I272+J272+K272)+L273*(I273+J273+K273))/(F272*1000)</f>
        <v>25.18555555555556</v>
      </c>
    </row>
    <row r="273" spans="1:14" ht="12">
      <c r="A273" s="179"/>
      <c r="B273" s="5"/>
      <c r="C273" s="179"/>
      <c r="D273" s="31" t="s">
        <v>20</v>
      </c>
      <c r="E273" s="179"/>
      <c r="F273" s="39"/>
      <c r="G273" s="28" t="s">
        <v>15</v>
      </c>
      <c r="H273" s="32" t="s">
        <v>17</v>
      </c>
      <c r="I273" s="29">
        <v>5.3</v>
      </c>
      <c r="J273" s="29">
        <v>15.7</v>
      </c>
      <c r="K273" s="29">
        <v>4.3</v>
      </c>
      <c r="L273" s="29">
        <v>242</v>
      </c>
      <c r="M273" s="29">
        <v>220</v>
      </c>
      <c r="N273" s="33"/>
    </row>
    <row r="274" spans="1:14" ht="12.75">
      <c r="A274" s="177" t="s">
        <v>173</v>
      </c>
      <c r="B274" s="56" t="s">
        <v>48</v>
      </c>
      <c r="C274" s="192">
        <v>124</v>
      </c>
      <c r="D274" s="31" t="s">
        <v>27</v>
      </c>
      <c r="E274" s="177" t="s">
        <v>99</v>
      </c>
      <c r="F274" s="31">
        <v>100</v>
      </c>
      <c r="G274" s="32" t="s">
        <v>15</v>
      </c>
      <c r="H274" s="32" t="s">
        <v>17</v>
      </c>
      <c r="I274" s="34">
        <v>0</v>
      </c>
      <c r="J274" s="34">
        <v>0</v>
      </c>
      <c r="K274" s="34">
        <v>0.5</v>
      </c>
      <c r="L274" s="29">
        <v>236</v>
      </c>
      <c r="M274" s="29">
        <v>223</v>
      </c>
      <c r="N274" s="127">
        <f>100*(L274*(I274+J274+K274)+L275*(I275+J275+K275))/(F274*1000)</f>
        <v>4.1064</v>
      </c>
    </row>
    <row r="275" spans="1:14" ht="12.75" thickBot="1">
      <c r="A275" s="179"/>
      <c r="B275" s="57" t="s">
        <v>99</v>
      </c>
      <c r="C275" s="195"/>
      <c r="D275" s="45" t="s">
        <v>20</v>
      </c>
      <c r="E275" s="179"/>
      <c r="F275" s="45"/>
      <c r="G275" s="15" t="s">
        <v>15</v>
      </c>
      <c r="H275" s="15" t="s">
        <v>17</v>
      </c>
      <c r="I275" s="48">
        <v>0</v>
      </c>
      <c r="J275" s="48">
        <v>13</v>
      </c>
      <c r="K275" s="48">
        <v>3.9</v>
      </c>
      <c r="L275" s="16">
        <v>236</v>
      </c>
      <c r="M275" s="16">
        <v>223</v>
      </c>
      <c r="N275" s="46"/>
    </row>
    <row r="276" spans="1:14" ht="12.75">
      <c r="A276" s="177" t="s">
        <v>174</v>
      </c>
      <c r="B276" s="114" t="s">
        <v>59</v>
      </c>
      <c r="C276" s="178">
        <v>125</v>
      </c>
      <c r="D276" s="39" t="s">
        <v>35</v>
      </c>
      <c r="E276" s="177" t="s">
        <v>213</v>
      </c>
      <c r="F276" s="39">
        <v>160</v>
      </c>
      <c r="G276" s="28" t="s">
        <v>16</v>
      </c>
      <c r="H276" s="28" t="s">
        <v>17</v>
      </c>
      <c r="I276" s="39">
        <v>46.2</v>
      </c>
      <c r="J276" s="39">
        <v>39.8</v>
      </c>
      <c r="K276" s="39">
        <v>49.2</v>
      </c>
      <c r="L276" s="27">
        <v>240</v>
      </c>
      <c r="M276" s="27">
        <v>220</v>
      </c>
      <c r="N276" s="127">
        <f>100*(L276*(I276+J276+K276)+L277*(I277+J277+K277)+L278*(I278+J278+K278))/(F276*1000)</f>
        <v>33.960874999999994</v>
      </c>
    </row>
    <row r="277" spans="1:14" ht="12">
      <c r="A277" s="178"/>
      <c r="B277" s="114" t="s">
        <v>25</v>
      </c>
      <c r="C277" s="178"/>
      <c r="D277" s="31" t="s">
        <v>20</v>
      </c>
      <c r="E277" s="178"/>
      <c r="F277" s="31"/>
      <c r="G277" s="32" t="s">
        <v>16</v>
      </c>
      <c r="H277" s="32" t="s">
        <v>17</v>
      </c>
      <c r="I277" s="34">
        <v>11.1</v>
      </c>
      <c r="J277" s="34">
        <v>13.9</v>
      </c>
      <c r="K277" s="34">
        <v>2.1</v>
      </c>
      <c r="L277" s="29">
        <v>236</v>
      </c>
      <c r="M277" s="29">
        <v>220</v>
      </c>
      <c r="N277" s="33"/>
    </row>
    <row r="278" spans="1:14" ht="12">
      <c r="A278" s="178"/>
      <c r="B278" s="5" t="s">
        <v>215</v>
      </c>
      <c r="C278" s="179"/>
      <c r="D278" s="31" t="s">
        <v>22</v>
      </c>
      <c r="E278" s="179"/>
      <c r="F278" s="31"/>
      <c r="G278" s="32" t="s">
        <v>16</v>
      </c>
      <c r="H278" s="32" t="s">
        <v>17</v>
      </c>
      <c r="I278" s="35">
        <v>12.1</v>
      </c>
      <c r="J278" s="35">
        <v>18.6</v>
      </c>
      <c r="K278" s="35">
        <v>34.4</v>
      </c>
      <c r="L278" s="29">
        <v>238</v>
      </c>
      <c r="M278" s="29">
        <v>220</v>
      </c>
      <c r="N278" s="33"/>
    </row>
    <row r="279" spans="1:14" ht="12.75">
      <c r="A279" s="178"/>
      <c r="C279" s="11">
        <v>126</v>
      </c>
      <c r="D279" s="31" t="s">
        <v>32</v>
      </c>
      <c r="E279" s="109" t="s">
        <v>213</v>
      </c>
      <c r="F279" s="39">
        <v>100</v>
      </c>
      <c r="G279" s="28" t="s">
        <v>16</v>
      </c>
      <c r="H279" s="32" t="s">
        <v>17</v>
      </c>
      <c r="I279" s="35">
        <v>7.2</v>
      </c>
      <c r="J279" s="35">
        <v>9.9</v>
      </c>
      <c r="K279" s="35">
        <v>10.4</v>
      </c>
      <c r="L279" s="29">
        <v>236</v>
      </c>
      <c r="M279" s="29">
        <v>222</v>
      </c>
      <c r="N279" s="127">
        <f>100*(L279*(I279+J279+K279))/(F279*1000)</f>
        <v>6.49</v>
      </c>
    </row>
    <row r="280" spans="1:14" ht="12.75">
      <c r="A280" s="178"/>
      <c r="B280" s="5"/>
      <c r="C280" s="11">
        <v>127</v>
      </c>
      <c r="D280" s="31" t="s">
        <v>38</v>
      </c>
      <c r="E280" s="111" t="s">
        <v>213</v>
      </c>
      <c r="F280" s="31">
        <v>100</v>
      </c>
      <c r="G280" s="32" t="s">
        <v>16</v>
      </c>
      <c r="H280" s="32" t="s">
        <v>17</v>
      </c>
      <c r="I280" s="35">
        <v>12.4</v>
      </c>
      <c r="J280" s="35">
        <v>13.8</v>
      </c>
      <c r="K280" s="35">
        <v>26.8</v>
      </c>
      <c r="L280" s="29">
        <v>233</v>
      </c>
      <c r="M280" s="29">
        <v>219</v>
      </c>
      <c r="N280" s="127">
        <f>100*(L280*(I280+J280+K280))/(F280*1000)</f>
        <v>12.349</v>
      </c>
    </row>
    <row r="281" spans="1:14" ht="12" customHeight="1">
      <c r="A281" s="178"/>
      <c r="B281" s="5"/>
      <c r="C281" s="177">
        <v>128</v>
      </c>
      <c r="D281" s="31" t="s">
        <v>39</v>
      </c>
      <c r="E281" s="177" t="s">
        <v>213</v>
      </c>
      <c r="F281" s="31">
        <v>160</v>
      </c>
      <c r="G281" s="32" t="s">
        <v>16</v>
      </c>
      <c r="H281" s="32" t="s">
        <v>17</v>
      </c>
      <c r="I281" s="34">
        <v>2.4</v>
      </c>
      <c r="J281" s="34">
        <v>3.8</v>
      </c>
      <c r="K281" s="34">
        <v>6.8</v>
      </c>
      <c r="L281" s="29">
        <v>238</v>
      </c>
      <c r="M281" s="29">
        <v>220</v>
      </c>
      <c r="N281" s="127">
        <f>100*(L281*(I281+J281+K281)+L282*(I282+J282+K282)+L283*(I283+J283+K283))/(F281*1000)</f>
        <v>7.867562500000002</v>
      </c>
    </row>
    <row r="282" spans="1:14" ht="12">
      <c r="A282" s="178"/>
      <c r="B282" s="5"/>
      <c r="C282" s="178"/>
      <c r="D282" s="39" t="s">
        <v>92</v>
      </c>
      <c r="E282" s="178"/>
      <c r="F282" s="39"/>
      <c r="G282" s="32" t="s">
        <v>16</v>
      </c>
      <c r="H282" s="32" t="s">
        <v>17</v>
      </c>
      <c r="I282" s="31">
        <v>5.5</v>
      </c>
      <c r="J282" s="31">
        <v>24.1</v>
      </c>
      <c r="K282" s="29">
        <v>11.3</v>
      </c>
      <c r="L282" s="29">
        <v>231</v>
      </c>
      <c r="M282" s="29">
        <v>220</v>
      </c>
      <c r="N282" s="33"/>
    </row>
    <row r="283" spans="1:14" ht="12">
      <c r="A283" s="179"/>
      <c r="B283" s="47"/>
      <c r="C283" s="179"/>
      <c r="D283" s="31" t="s">
        <v>22</v>
      </c>
      <c r="E283" s="179"/>
      <c r="F283" s="31"/>
      <c r="G283" s="32" t="s">
        <v>16</v>
      </c>
      <c r="H283" s="32" t="s">
        <v>17</v>
      </c>
      <c r="I283" s="35">
        <v>0</v>
      </c>
      <c r="J283" s="35">
        <v>0</v>
      </c>
      <c r="K283" s="35">
        <v>0.2</v>
      </c>
      <c r="L283" s="29">
        <v>231</v>
      </c>
      <c r="M283" s="29">
        <v>226</v>
      </c>
      <c r="N283" s="33"/>
    </row>
    <row r="284" spans="1:14" ht="12.75">
      <c r="A284" s="111" t="s">
        <v>174</v>
      </c>
      <c r="B284" s="29" t="s">
        <v>214</v>
      </c>
      <c r="C284" s="110"/>
      <c r="D284" s="39" t="s">
        <v>216</v>
      </c>
      <c r="E284" s="109" t="s">
        <v>217</v>
      </c>
      <c r="F284" s="39">
        <v>100</v>
      </c>
      <c r="G284" s="111" t="s">
        <v>16</v>
      </c>
      <c r="H284" s="111" t="s">
        <v>17</v>
      </c>
      <c r="I284" s="35">
        <v>0.1</v>
      </c>
      <c r="J284" s="35">
        <v>5.2</v>
      </c>
      <c r="K284" s="35">
        <v>0.1</v>
      </c>
      <c r="L284" s="29">
        <v>231</v>
      </c>
      <c r="M284" s="29">
        <v>212</v>
      </c>
      <c r="N284" s="127">
        <f>100*(L284*(I284+J284+K284))/(F284*1000)</f>
        <v>1.2473999999999998</v>
      </c>
    </row>
    <row r="285" spans="1:14" ht="12.75">
      <c r="A285" s="178" t="s">
        <v>174</v>
      </c>
      <c r="B285" s="5" t="s">
        <v>97</v>
      </c>
      <c r="C285" s="177">
        <v>129</v>
      </c>
      <c r="D285" s="39" t="s">
        <v>27</v>
      </c>
      <c r="E285" s="177" t="s">
        <v>218</v>
      </c>
      <c r="F285" s="39">
        <v>160</v>
      </c>
      <c r="G285" s="32" t="s">
        <v>16</v>
      </c>
      <c r="H285" s="32" t="s">
        <v>17</v>
      </c>
      <c r="I285" s="29">
        <v>9.5</v>
      </c>
      <c r="J285" s="29">
        <v>15.8</v>
      </c>
      <c r="K285" s="29">
        <v>22.2</v>
      </c>
      <c r="L285" s="29">
        <v>235</v>
      </c>
      <c r="M285" s="29">
        <v>219</v>
      </c>
      <c r="N285" s="127">
        <f>100*(L285*(I285+J285+K285)+L286*(I286+J286+K286))/(F285*1000)</f>
        <v>7.960625</v>
      </c>
    </row>
    <row r="286" spans="1:14" ht="12">
      <c r="A286" s="178"/>
      <c r="B286" s="5" t="s">
        <v>98</v>
      </c>
      <c r="C286" s="179"/>
      <c r="D286" s="31" t="s">
        <v>20</v>
      </c>
      <c r="E286" s="179"/>
      <c r="F286" s="31"/>
      <c r="G286" s="32" t="s">
        <v>16</v>
      </c>
      <c r="H286" s="32" t="s">
        <v>17</v>
      </c>
      <c r="I286" s="29">
        <v>6.6</v>
      </c>
      <c r="J286" s="29">
        <v>0.1</v>
      </c>
      <c r="K286" s="29">
        <v>0</v>
      </c>
      <c r="L286" s="29">
        <v>235</v>
      </c>
      <c r="M286" s="29">
        <v>225</v>
      </c>
      <c r="N286" s="33"/>
    </row>
    <row r="287" spans="1:14" ht="12.75">
      <c r="A287" s="178"/>
      <c r="B287" s="5"/>
      <c r="C287" s="177">
        <v>130</v>
      </c>
      <c r="D287" s="39" t="s">
        <v>32</v>
      </c>
      <c r="E287" s="177" t="s">
        <v>218</v>
      </c>
      <c r="F287" s="39">
        <v>160</v>
      </c>
      <c r="G287" s="28" t="s">
        <v>16</v>
      </c>
      <c r="H287" s="32" t="s">
        <v>17</v>
      </c>
      <c r="I287" s="31">
        <v>21.3</v>
      </c>
      <c r="J287" s="31">
        <v>12.4</v>
      </c>
      <c r="K287" s="31">
        <v>30.8</v>
      </c>
      <c r="L287" s="29">
        <v>235</v>
      </c>
      <c r="M287" s="29">
        <v>220</v>
      </c>
      <c r="N287" s="127">
        <f>100*(L287*(I287+J287+K287)+L288*(I288+J288+K288))/(F287*1000)</f>
        <v>16.9074375</v>
      </c>
    </row>
    <row r="288" spans="1:14" ht="13.5" customHeight="1" thickBot="1">
      <c r="A288" s="179"/>
      <c r="B288" s="19"/>
      <c r="C288" s="178"/>
      <c r="D288" s="45" t="s">
        <v>20</v>
      </c>
      <c r="E288" s="186"/>
      <c r="F288" s="45"/>
      <c r="G288" s="15" t="s">
        <v>16</v>
      </c>
      <c r="H288" s="15" t="s">
        <v>17</v>
      </c>
      <c r="I288" s="16">
        <v>9.1</v>
      </c>
      <c r="J288" s="16">
        <v>38.3</v>
      </c>
      <c r="K288" s="16">
        <v>3</v>
      </c>
      <c r="L288" s="16">
        <v>236</v>
      </c>
      <c r="M288" s="16">
        <v>220</v>
      </c>
      <c r="N288" s="46"/>
    </row>
    <row r="289" spans="1:14" ht="12.75">
      <c r="A289" s="177" t="s">
        <v>175</v>
      </c>
      <c r="B289" s="123" t="s">
        <v>70</v>
      </c>
      <c r="C289" s="177">
        <v>131</v>
      </c>
      <c r="D289" s="39" t="s">
        <v>144</v>
      </c>
      <c r="E289" s="202" t="s">
        <v>219</v>
      </c>
      <c r="F289" s="39">
        <v>160</v>
      </c>
      <c r="G289" s="28" t="s">
        <v>16</v>
      </c>
      <c r="H289" s="28" t="s">
        <v>16</v>
      </c>
      <c r="I289" s="27">
        <v>2</v>
      </c>
      <c r="J289" s="27">
        <v>7</v>
      </c>
      <c r="K289" s="27">
        <v>4</v>
      </c>
      <c r="L289" s="27">
        <v>234</v>
      </c>
      <c r="M289" s="27">
        <v>230</v>
      </c>
      <c r="N289" s="127">
        <f>100*(L289*(I289+J289+K289)+L290*(I290+J290+K290)+L291*(I291+J291+K291))/(F289*1000)</f>
        <v>4.529375</v>
      </c>
    </row>
    <row r="290" spans="1:14" ht="13.5" customHeight="1">
      <c r="A290" s="178"/>
      <c r="B290" s="5" t="s">
        <v>71</v>
      </c>
      <c r="C290" s="178"/>
      <c r="D290" s="31" t="s">
        <v>126</v>
      </c>
      <c r="E290" s="178"/>
      <c r="F290" s="31"/>
      <c r="G290" s="32" t="s">
        <v>16</v>
      </c>
      <c r="H290" s="32" t="s">
        <v>16</v>
      </c>
      <c r="I290" s="29">
        <v>2</v>
      </c>
      <c r="J290" s="29">
        <v>2</v>
      </c>
      <c r="K290" s="29">
        <v>3</v>
      </c>
      <c r="L290" s="29">
        <v>233</v>
      </c>
      <c r="M290" s="29">
        <v>230</v>
      </c>
      <c r="N290" s="33"/>
    </row>
    <row r="291" spans="1:14" ht="13.5" customHeight="1" thickBot="1">
      <c r="A291" s="179"/>
      <c r="B291" s="57"/>
      <c r="C291" s="99"/>
      <c r="D291" s="31" t="s">
        <v>18</v>
      </c>
      <c r="E291" s="179"/>
      <c r="F291" s="31"/>
      <c r="G291" s="100" t="s">
        <v>16</v>
      </c>
      <c r="H291" s="100" t="s">
        <v>16</v>
      </c>
      <c r="I291" s="29">
        <v>3</v>
      </c>
      <c r="J291" s="29">
        <v>4</v>
      </c>
      <c r="K291" s="29">
        <v>4</v>
      </c>
      <c r="L291" s="29">
        <v>234</v>
      </c>
      <c r="M291" s="29">
        <v>230</v>
      </c>
      <c r="N291" s="33"/>
    </row>
    <row r="292" spans="1:14" ht="12.75">
      <c r="A292" s="177" t="s">
        <v>175</v>
      </c>
      <c r="B292" s="5"/>
      <c r="C292" s="177">
        <v>132</v>
      </c>
      <c r="D292" s="31" t="s">
        <v>27</v>
      </c>
      <c r="E292" s="177" t="s">
        <v>220</v>
      </c>
      <c r="F292" s="31">
        <v>100</v>
      </c>
      <c r="G292" s="32" t="s">
        <v>16</v>
      </c>
      <c r="H292" s="32" t="s">
        <v>16</v>
      </c>
      <c r="I292" s="27">
        <v>2.7</v>
      </c>
      <c r="J292" s="27">
        <v>6.7</v>
      </c>
      <c r="K292" s="27">
        <v>10.5</v>
      </c>
      <c r="L292" s="29">
        <v>226</v>
      </c>
      <c r="M292" s="29">
        <v>216</v>
      </c>
      <c r="N292" s="127">
        <f>100*(L292*(I292+J292+K292)+L293*(I293+J293+K293))/(F292*1000)</f>
        <v>10.8814</v>
      </c>
    </row>
    <row r="293" spans="1:14" ht="12">
      <c r="A293" s="178"/>
      <c r="B293" s="5"/>
      <c r="C293" s="179"/>
      <c r="D293" s="39" t="s">
        <v>92</v>
      </c>
      <c r="E293" s="179"/>
      <c r="F293" s="39"/>
      <c r="G293" s="28" t="s">
        <v>16</v>
      </c>
      <c r="H293" s="28" t="s">
        <v>16</v>
      </c>
      <c r="I293" s="29">
        <v>10</v>
      </c>
      <c r="J293" s="29">
        <v>3</v>
      </c>
      <c r="K293" s="29">
        <v>15</v>
      </c>
      <c r="L293" s="27">
        <v>228</v>
      </c>
      <c r="M293" s="27">
        <v>220</v>
      </c>
      <c r="N293" s="30"/>
    </row>
    <row r="294" spans="1:14" ht="12.75">
      <c r="A294" s="178"/>
      <c r="B294" s="5" t="s">
        <v>72</v>
      </c>
      <c r="C294" s="177">
        <v>133</v>
      </c>
      <c r="D294" s="39" t="s">
        <v>32</v>
      </c>
      <c r="E294" s="177" t="s">
        <v>220</v>
      </c>
      <c r="F294" s="39">
        <v>100</v>
      </c>
      <c r="G294" s="32" t="s">
        <v>16</v>
      </c>
      <c r="H294" s="32" t="s">
        <v>16</v>
      </c>
      <c r="I294" s="29">
        <v>14</v>
      </c>
      <c r="J294" s="29">
        <v>10</v>
      </c>
      <c r="K294" s="29">
        <v>14</v>
      </c>
      <c r="L294" s="29">
        <v>236</v>
      </c>
      <c r="M294" s="29">
        <v>228</v>
      </c>
      <c r="N294" s="127">
        <f>100*(L294*(I294+J294+K294)+L295*(I295+J295+K295))/(F294*1000)</f>
        <v>35.059</v>
      </c>
    </row>
    <row r="295" spans="1:14" ht="12">
      <c r="A295" s="178"/>
      <c r="B295" s="5"/>
      <c r="C295" s="179"/>
      <c r="D295" s="39" t="s">
        <v>92</v>
      </c>
      <c r="E295" s="179"/>
      <c r="F295" s="39"/>
      <c r="G295" s="32" t="s">
        <v>16</v>
      </c>
      <c r="H295" s="32" t="s">
        <v>16</v>
      </c>
      <c r="I295" s="29">
        <v>41</v>
      </c>
      <c r="J295" s="29">
        <v>30.5</v>
      </c>
      <c r="K295" s="29">
        <v>40</v>
      </c>
      <c r="L295" s="29">
        <v>234</v>
      </c>
      <c r="M295" s="29">
        <v>225</v>
      </c>
      <c r="N295" s="33"/>
    </row>
    <row r="296" spans="1:14" ht="12.75">
      <c r="A296" s="178"/>
      <c r="B296" s="5"/>
      <c r="C296" s="177">
        <v>134</v>
      </c>
      <c r="D296" s="39" t="s">
        <v>35</v>
      </c>
      <c r="E296" s="177" t="s">
        <v>220</v>
      </c>
      <c r="F296" s="39">
        <v>250</v>
      </c>
      <c r="G296" s="32" t="s">
        <v>16</v>
      </c>
      <c r="H296" s="32" t="s">
        <v>16</v>
      </c>
      <c r="I296" s="29">
        <v>24</v>
      </c>
      <c r="J296" s="29">
        <v>1.5</v>
      </c>
      <c r="K296" s="29">
        <v>10</v>
      </c>
      <c r="L296" s="29">
        <v>227</v>
      </c>
      <c r="M296" s="29">
        <v>220</v>
      </c>
      <c r="N296" s="127">
        <f>100*(L296*(I296+J296+K296)+L297*(I297+J297+K297))/(F296*1000)</f>
        <v>4.9106</v>
      </c>
    </row>
    <row r="297" spans="1:14" ht="12">
      <c r="A297" s="179"/>
      <c r="B297" s="118"/>
      <c r="C297" s="179"/>
      <c r="D297" s="31" t="s">
        <v>20</v>
      </c>
      <c r="E297" s="179"/>
      <c r="F297" s="31"/>
      <c r="G297" s="32" t="s">
        <v>16</v>
      </c>
      <c r="H297" s="32" t="s">
        <v>16</v>
      </c>
      <c r="I297" s="29">
        <v>2.5</v>
      </c>
      <c r="J297" s="29">
        <v>7</v>
      </c>
      <c r="K297" s="29">
        <v>9</v>
      </c>
      <c r="L297" s="29">
        <v>228</v>
      </c>
      <c r="M297" s="29">
        <v>222</v>
      </c>
      <c r="N297" s="33"/>
    </row>
    <row r="298" spans="1:14" ht="12.75">
      <c r="A298" s="177" t="s">
        <v>175</v>
      </c>
      <c r="B298" s="5" t="s">
        <v>74</v>
      </c>
      <c r="C298" s="192">
        <v>135</v>
      </c>
      <c r="D298" s="31" t="s">
        <v>27</v>
      </c>
      <c r="E298" s="177" t="s">
        <v>221</v>
      </c>
      <c r="F298" s="31">
        <v>160</v>
      </c>
      <c r="G298" s="32" t="s">
        <v>16</v>
      </c>
      <c r="H298" s="32" t="s">
        <v>16</v>
      </c>
      <c r="I298" s="29">
        <v>1</v>
      </c>
      <c r="J298" s="29">
        <v>1</v>
      </c>
      <c r="K298" s="29">
        <v>2</v>
      </c>
      <c r="L298" s="29">
        <v>236</v>
      </c>
      <c r="M298" s="29">
        <v>223</v>
      </c>
      <c r="N298" s="127">
        <f>100*(L298*(I298+J298+K298)+L299*(I299+J299+K299)+L300*(I300+J300+K300))/(F298*1000)</f>
        <v>1.475</v>
      </c>
    </row>
    <row r="299" spans="1:14" ht="12">
      <c r="A299" s="178"/>
      <c r="C299" s="192"/>
      <c r="D299" s="31" t="s">
        <v>92</v>
      </c>
      <c r="E299" s="178"/>
      <c r="F299" s="31"/>
      <c r="G299" s="32" t="s">
        <v>16</v>
      </c>
      <c r="H299" s="32" t="s">
        <v>16</v>
      </c>
      <c r="I299" s="29">
        <v>1</v>
      </c>
      <c r="J299" s="29">
        <v>1</v>
      </c>
      <c r="K299" s="29">
        <v>1</v>
      </c>
      <c r="L299" s="29">
        <v>236</v>
      </c>
      <c r="M299" s="29">
        <v>224</v>
      </c>
      <c r="N299" s="33"/>
    </row>
    <row r="300" spans="1:14" ht="12">
      <c r="A300" s="178"/>
      <c r="B300" s="5"/>
      <c r="C300" s="192"/>
      <c r="D300" s="31" t="s">
        <v>22</v>
      </c>
      <c r="E300" s="179"/>
      <c r="F300" s="31"/>
      <c r="G300" s="32" t="s">
        <v>16</v>
      </c>
      <c r="H300" s="32" t="s">
        <v>16</v>
      </c>
      <c r="I300" s="29">
        <v>1</v>
      </c>
      <c r="J300" s="29">
        <v>1</v>
      </c>
      <c r="K300" s="29">
        <v>1</v>
      </c>
      <c r="L300" s="29">
        <v>236</v>
      </c>
      <c r="M300" s="29">
        <v>222</v>
      </c>
      <c r="N300" s="33"/>
    </row>
    <row r="301" spans="1:14" ht="12.75">
      <c r="A301" s="179"/>
      <c r="B301" s="5"/>
      <c r="C301" s="67">
        <v>136</v>
      </c>
      <c r="D301" s="31" t="s">
        <v>103</v>
      </c>
      <c r="E301" s="111" t="s">
        <v>221</v>
      </c>
      <c r="F301" s="31">
        <v>250</v>
      </c>
      <c r="G301" s="32" t="s">
        <v>16</v>
      </c>
      <c r="H301" s="32" t="s">
        <v>16</v>
      </c>
      <c r="I301" s="29">
        <v>10</v>
      </c>
      <c r="J301" s="29">
        <v>1</v>
      </c>
      <c r="K301" s="29">
        <v>3</v>
      </c>
      <c r="L301" s="29">
        <v>235</v>
      </c>
      <c r="M301" s="29">
        <v>224</v>
      </c>
      <c r="N301" s="127">
        <f>100*(L301*(I301+J301+K301))/(F301*1000)</f>
        <v>1.316</v>
      </c>
    </row>
    <row r="302" spans="1:14" ht="12.75">
      <c r="A302" s="177" t="s">
        <v>175</v>
      </c>
      <c r="B302" s="174" t="s">
        <v>130</v>
      </c>
      <c r="C302" s="11">
        <v>137</v>
      </c>
      <c r="D302" s="31" t="s">
        <v>27</v>
      </c>
      <c r="E302" s="177" t="s">
        <v>220</v>
      </c>
      <c r="F302" s="31">
        <v>63</v>
      </c>
      <c r="G302" s="32" t="s">
        <v>16</v>
      </c>
      <c r="H302" s="32" t="s">
        <v>16</v>
      </c>
      <c r="I302" s="29">
        <v>1</v>
      </c>
      <c r="J302" s="29">
        <v>1</v>
      </c>
      <c r="K302" s="29">
        <v>1</v>
      </c>
      <c r="L302" s="29">
        <v>230</v>
      </c>
      <c r="M302" s="29">
        <v>227</v>
      </c>
      <c r="N302" s="127">
        <f>100*(L302*(I302+J302+K302)+L303*(I303+J303+K303))/(F302*1000)</f>
        <v>12.511111111111111</v>
      </c>
    </row>
    <row r="303" spans="1:14" ht="12.75" customHeight="1" thickBot="1">
      <c r="A303" s="179"/>
      <c r="B303" s="175"/>
      <c r="C303" s="11"/>
      <c r="D303" s="43" t="s">
        <v>153</v>
      </c>
      <c r="E303" s="179"/>
      <c r="F303" s="43"/>
      <c r="G303" s="100" t="s">
        <v>16</v>
      </c>
      <c r="H303" s="100" t="s">
        <v>16</v>
      </c>
      <c r="I303" s="29">
        <v>9</v>
      </c>
      <c r="J303" s="29">
        <v>10</v>
      </c>
      <c r="K303" s="29">
        <v>12</v>
      </c>
      <c r="L303" s="29">
        <v>232</v>
      </c>
      <c r="M303" s="29">
        <v>223</v>
      </c>
      <c r="N303" s="33"/>
    </row>
    <row r="304" spans="1:14" ht="13.5" thickBot="1">
      <c r="A304" s="111" t="s">
        <v>175</v>
      </c>
      <c r="B304" s="124" t="s">
        <v>276</v>
      </c>
      <c r="C304" s="15">
        <v>138</v>
      </c>
      <c r="D304" s="45" t="s">
        <v>27</v>
      </c>
      <c r="E304" s="15" t="s">
        <v>222</v>
      </c>
      <c r="F304" s="45">
        <v>63</v>
      </c>
      <c r="G304" s="15" t="s">
        <v>16</v>
      </c>
      <c r="H304" s="15" t="s">
        <v>16</v>
      </c>
      <c r="I304" s="16">
        <v>0</v>
      </c>
      <c r="J304" s="16">
        <v>1</v>
      </c>
      <c r="K304" s="16">
        <v>0</v>
      </c>
      <c r="L304" s="16">
        <v>242</v>
      </c>
      <c r="M304" s="16">
        <v>230</v>
      </c>
      <c r="N304" s="127">
        <f>100*(L304*(I304+J304+K304))/(F304*1000)</f>
        <v>0.38412698412698415</v>
      </c>
    </row>
    <row r="305" spans="1:14" ht="12.75">
      <c r="A305" s="177" t="s">
        <v>176</v>
      </c>
      <c r="B305" s="123" t="s">
        <v>78</v>
      </c>
      <c r="C305" s="178">
        <v>139</v>
      </c>
      <c r="D305" s="39" t="s">
        <v>32</v>
      </c>
      <c r="E305" s="202" t="s">
        <v>223</v>
      </c>
      <c r="F305" s="39">
        <v>160</v>
      </c>
      <c r="G305" s="28" t="s">
        <v>15</v>
      </c>
      <c r="H305" s="28" t="s">
        <v>17</v>
      </c>
      <c r="I305" s="72">
        <v>8.6</v>
      </c>
      <c r="J305" s="72">
        <v>2.9</v>
      </c>
      <c r="K305" s="72">
        <v>0</v>
      </c>
      <c r="L305" s="72">
        <v>233</v>
      </c>
      <c r="M305" s="72">
        <v>217</v>
      </c>
      <c r="N305" s="127">
        <f>100*(L305*(I305+J305+K305)+L306*(I306+J306+K306))/(F305*1000)</f>
        <v>6.261875</v>
      </c>
    </row>
    <row r="306" spans="1:14" ht="13.5" thickBot="1">
      <c r="A306" s="178"/>
      <c r="B306" s="123" t="s">
        <v>147</v>
      </c>
      <c r="C306" s="179"/>
      <c r="D306" s="31" t="s">
        <v>20</v>
      </c>
      <c r="E306" s="179"/>
      <c r="F306" s="31"/>
      <c r="G306" s="32" t="s">
        <v>15</v>
      </c>
      <c r="H306" s="32" t="s">
        <v>17</v>
      </c>
      <c r="I306" s="69">
        <v>9.2</v>
      </c>
      <c r="J306" s="69">
        <v>5</v>
      </c>
      <c r="K306" s="69">
        <v>17.3</v>
      </c>
      <c r="L306" s="69">
        <v>233</v>
      </c>
      <c r="M306" s="69">
        <v>219</v>
      </c>
      <c r="N306" s="33"/>
    </row>
    <row r="307" spans="1:14" ht="12.75">
      <c r="A307" s="178"/>
      <c r="B307" s="5" t="s">
        <v>79</v>
      </c>
      <c r="C307" s="177">
        <v>140</v>
      </c>
      <c r="D307" s="31" t="s">
        <v>35</v>
      </c>
      <c r="E307" s="202" t="s">
        <v>223</v>
      </c>
      <c r="F307" s="31">
        <v>160</v>
      </c>
      <c r="G307" s="32" t="s">
        <v>15</v>
      </c>
      <c r="H307" s="32" t="s">
        <v>17</v>
      </c>
      <c r="I307" s="70">
        <v>0.1</v>
      </c>
      <c r="J307" s="70">
        <v>1.3</v>
      </c>
      <c r="K307" s="70">
        <v>6.5</v>
      </c>
      <c r="L307" s="69">
        <v>231</v>
      </c>
      <c r="M307" s="69">
        <v>220</v>
      </c>
      <c r="N307" s="127">
        <f>100*(L307*(I307+J307+K307)+L308*(I308+J308+K308))/(F307*1000)</f>
        <v>4.0569375</v>
      </c>
    </row>
    <row r="308" spans="1:14" ht="12" customHeight="1">
      <c r="A308" s="178"/>
      <c r="B308" s="5"/>
      <c r="C308" s="179"/>
      <c r="D308" s="31" t="s">
        <v>20</v>
      </c>
      <c r="E308" s="179"/>
      <c r="F308" s="31"/>
      <c r="G308" s="32" t="s">
        <v>15</v>
      </c>
      <c r="H308" s="32" t="s">
        <v>17</v>
      </c>
      <c r="I308" s="70">
        <v>10.9</v>
      </c>
      <c r="J308" s="70">
        <v>9.3</v>
      </c>
      <c r="K308" s="70">
        <v>0</v>
      </c>
      <c r="L308" s="69">
        <v>231</v>
      </c>
      <c r="M308" s="69">
        <v>219</v>
      </c>
      <c r="N308" s="33"/>
    </row>
    <row r="309" spans="1:14" ht="12.75">
      <c r="A309" s="178"/>
      <c r="B309" s="5"/>
      <c r="C309" s="177">
        <v>141</v>
      </c>
      <c r="D309" s="31" t="s">
        <v>36</v>
      </c>
      <c r="E309" s="177" t="s">
        <v>223</v>
      </c>
      <c r="F309" s="31">
        <v>63</v>
      </c>
      <c r="G309" s="32" t="s">
        <v>15</v>
      </c>
      <c r="H309" s="32" t="s">
        <v>17</v>
      </c>
      <c r="I309" s="70">
        <v>2.4</v>
      </c>
      <c r="J309" s="70">
        <v>7.8</v>
      </c>
      <c r="K309" s="70">
        <v>7.2</v>
      </c>
      <c r="L309" s="69">
        <v>233</v>
      </c>
      <c r="M309" s="69">
        <v>220</v>
      </c>
      <c r="N309" s="127">
        <f>100*(L309*(I309+J309+K309)+L310*(I310+J310+K310))/(F309*1000)</f>
        <v>11.76095238095238</v>
      </c>
    </row>
    <row r="310" spans="1:14" ht="12">
      <c r="A310" s="178"/>
      <c r="B310" s="5"/>
      <c r="C310" s="179"/>
      <c r="D310" s="31" t="s">
        <v>20</v>
      </c>
      <c r="E310" s="179"/>
      <c r="F310" s="31"/>
      <c r="G310" s="32" t="s">
        <v>15</v>
      </c>
      <c r="H310" s="32" t="s">
        <v>17</v>
      </c>
      <c r="I310" s="73">
        <v>8.5</v>
      </c>
      <c r="J310" s="73">
        <v>1.4</v>
      </c>
      <c r="K310" s="69">
        <v>4.5</v>
      </c>
      <c r="L310" s="69">
        <v>233</v>
      </c>
      <c r="M310" s="69">
        <v>220</v>
      </c>
      <c r="N310" s="33"/>
    </row>
    <row r="311" spans="1:14" ht="12.75">
      <c r="A311" s="178"/>
      <c r="B311" s="5"/>
      <c r="C311" s="177">
        <v>142</v>
      </c>
      <c r="D311" s="31" t="s">
        <v>154</v>
      </c>
      <c r="E311" s="177" t="s">
        <v>223</v>
      </c>
      <c r="F311" s="31">
        <v>100</v>
      </c>
      <c r="G311" s="32" t="s">
        <v>15</v>
      </c>
      <c r="H311" s="32" t="s">
        <v>17</v>
      </c>
      <c r="I311" s="74">
        <v>3.6</v>
      </c>
      <c r="J311" s="74">
        <v>8.3</v>
      </c>
      <c r="K311" s="74">
        <v>4</v>
      </c>
      <c r="L311" s="69">
        <v>246</v>
      </c>
      <c r="M311" s="69">
        <v>223</v>
      </c>
      <c r="N311" s="127">
        <f>100*(L311*(I311+J311+K311)+L312*(I312+J312+K312))/(F311*1000)</f>
        <v>10.8978</v>
      </c>
    </row>
    <row r="312" spans="1:14" ht="12">
      <c r="A312" s="178"/>
      <c r="B312" s="5"/>
      <c r="C312" s="179"/>
      <c r="D312" s="31" t="s">
        <v>20</v>
      </c>
      <c r="E312" s="179"/>
      <c r="F312" s="31"/>
      <c r="G312" s="32" t="s">
        <v>15</v>
      </c>
      <c r="H312" s="32" t="s">
        <v>17</v>
      </c>
      <c r="I312" s="73">
        <v>3.8</v>
      </c>
      <c r="J312" s="73">
        <v>12.5</v>
      </c>
      <c r="K312" s="69">
        <v>12.1</v>
      </c>
      <c r="L312" s="69">
        <v>246</v>
      </c>
      <c r="M312" s="69">
        <v>223</v>
      </c>
      <c r="N312" s="33"/>
    </row>
    <row r="313" spans="1:14" ht="12.75">
      <c r="A313" s="178"/>
      <c r="B313" s="5"/>
      <c r="C313" s="177">
        <v>143</v>
      </c>
      <c r="D313" s="31" t="s">
        <v>39</v>
      </c>
      <c r="E313" s="177" t="s">
        <v>223</v>
      </c>
      <c r="F313" s="31">
        <v>160</v>
      </c>
      <c r="G313" s="32" t="s">
        <v>15</v>
      </c>
      <c r="H313" s="32" t="s">
        <v>17</v>
      </c>
      <c r="I313" s="74">
        <v>6.4</v>
      </c>
      <c r="J313" s="74">
        <v>13.6</v>
      </c>
      <c r="K313" s="74">
        <v>6.4</v>
      </c>
      <c r="L313" s="69">
        <v>230</v>
      </c>
      <c r="M313" s="69">
        <v>200</v>
      </c>
      <c r="N313" s="127">
        <f>100*(L313*(I313+J313+K313)+L314*(I314+J314+K314))/(F313*1000)</f>
        <v>7.38875</v>
      </c>
    </row>
    <row r="314" spans="1:14" ht="12.75" thickBot="1">
      <c r="A314" s="179"/>
      <c r="B314" s="57"/>
      <c r="C314" s="190"/>
      <c r="D314" s="31" t="s">
        <v>20</v>
      </c>
      <c r="E314" s="179"/>
      <c r="F314" s="31"/>
      <c r="G314" s="32" t="s">
        <v>15</v>
      </c>
      <c r="H314" s="32" t="s">
        <v>17</v>
      </c>
      <c r="I314" s="73">
        <v>9.1</v>
      </c>
      <c r="J314" s="73">
        <v>5.8</v>
      </c>
      <c r="K314" s="69">
        <v>10.1</v>
      </c>
      <c r="L314" s="69">
        <v>230</v>
      </c>
      <c r="M314" s="69">
        <v>200</v>
      </c>
      <c r="N314" s="33"/>
    </row>
    <row r="315" spans="1:14" ht="12.75">
      <c r="A315" s="177" t="s">
        <v>176</v>
      </c>
      <c r="B315" s="5"/>
      <c r="C315" s="101">
        <v>144</v>
      </c>
      <c r="D315" s="31" t="s">
        <v>155</v>
      </c>
      <c r="E315" s="177" t="s">
        <v>223</v>
      </c>
      <c r="F315" s="31">
        <v>160</v>
      </c>
      <c r="G315" s="100" t="s">
        <v>17</v>
      </c>
      <c r="H315" s="100" t="s">
        <v>17</v>
      </c>
      <c r="I315" s="69">
        <v>4</v>
      </c>
      <c r="J315" s="69">
        <v>2.4</v>
      </c>
      <c r="K315" s="69">
        <v>3</v>
      </c>
      <c r="L315" s="69">
        <v>239</v>
      </c>
      <c r="M315" s="69">
        <v>220</v>
      </c>
      <c r="N315" s="127">
        <f>100*(L315*(I315+J315+K315)+L316*(I316+J316+K316))/(F315*1000)</f>
        <v>1.55475</v>
      </c>
    </row>
    <row r="316" spans="1:14" ht="12.75">
      <c r="A316" s="178"/>
      <c r="B316" s="5"/>
      <c r="C316" s="54"/>
      <c r="D316" s="31" t="s">
        <v>153</v>
      </c>
      <c r="E316" s="179"/>
      <c r="F316" s="31"/>
      <c r="G316" s="100" t="s">
        <v>17</v>
      </c>
      <c r="H316" s="100" t="s">
        <v>17</v>
      </c>
      <c r="I316" s="69">
        <v>0.5</v>
      </c>
      <c r="J316" s="69">
        <v>0.4</v>
      </c>
      <c r="K316" s="69">
        <v>0.1</v>
      </c>
      <c r="L316" s="69">
        <v>241</v>
      </c>
      <c r="M316" s="69">
        <v>220</v>
      </c>
      <c r="N316" s="33"/>
    </row>
    <row r="317" spans="1:14" ht="12.75">
      <c r="A317" s="178"/>
      <c r="B317" s="5" t="s">
        <v>80</v>
      </c>
      <c r="C317" s="102">
        <v>145</v>
      </c>
      <c r="D317" s="31" t="s">
        <v>27</v>
      </c>
      <c r="E317" s="111" t="s">
        <v>224</v>
      </c>
      <c r="F317" s="31">
        <v>100</v>
      </c>
      <c r="G317" s="32" t="s">
        <v>17</v>
      </c>
      <c r="H317" s="32" t="s">
        <v>17</v>
      </c>
      <c r="I317" s="69">
        <v>0</v>
      </c>
      <c r="J317" s="69">
        <v>0</v>
      </c>
      <c r="K317" s="69">
        <v>0.3</v>
      </c>
      <c r="L317" s="69">
        <v>242</v>
      </c>
      <c r="M317" s="69">
        <v>222</v>
      </c>
      <c r="N317" s="127">
        <f>100*(L317*(I317+J317+K317))/(F317*1000)</f>
        <v>0.07259999999999998</v>
      </c>
    </row>
    <row r="318" spans="1:14" ht="12.75">
      <c r="A318" s="178"/>
      <c r="B318" s="5" t="s">
        <v>81</v>
      </c>
      <c r="C318" s="177">
        <v>146</v>
      </c>
      <c r="D318" s="39" t="s">
        <v>32</v>
      </c>
      <c r="E318" s="177" t="s">
        <v>225</v>
      </c>
      <c r="F318" s="39">
        <v>160</v>
      </c>
      <c r="G318" s="32" t="s">
        <v>15</v>
      </c>
      <c r="H318" s="32" t="s">
        <v>17</v>
      </c>
      <c r="I318" s="75">
        <v>1.4</v>
      </c>
      <c r="J318" s="75">
        <v>2.8</v>
      </c>
      <c r="K318" s="75">
        <v>0.8</v>
      </c>
      <c r="L318" s="69">
        <v>230</v>
      </c>
      <c r="M318" s="69">
        <v>220</v>
      </c>
      <c r="N318" s="127">
        <f>100*(L318*(I318+J318+K318)+L319*(I319+J319+K319))/(F318*1000)</f>
        <v>4.15375</v>
      </c>
    </row>
    <row r="319" spans="1:14" ht="12">
      <c r="A319" s="178"/>
      <c r="C319" s="191"/>
      <c r="D319" s="31" t="s">
        <v>20</v>
      </c>
      <c r="E319" s="179"/>
      <c r="F319" s="31"/>
      <c r="G319" s="32" t="s">
        <v>15</v>
      </c>
      <c r="H319" s="32" t="s">
        <v>17</v>
      </c>
      <c r="I319" s="76">
        <v>1.8</v>
      </c>
      <c r="J319" s="76">
        <v>12.4</v>
      </c>
      <c r="K319" s="76">
        <v>9.8</v>
      </c>
      <c r="L319" s="69">
        <v>229</v>
      </c>
      <c r="M319" s="69">
        <v>220</v>
      </c>
      <c r="N319" s="33"/>
    </row>
    <row r="320" spans="1:14" ht="12.75">
      <c r="A320" s="178"/>
      <c r="B320" s="5"/>
      <c r="C320" s="177">
        <v>147</v>
      </c>
      <c r="D320" s="39" t="s">
        <v>35</v>
      </c>
      <c r="E320" s="177" t="s">
        <v>226</v>
      </c>
      <c r="F320" s="39">
        <v>100</v>
      </c>
      <c r="G320" s="32" t="s">
        <v>15</v>
      </c>
      <c r="H320" s="32" t="s">
        <v>17</v>
      </c>
      <c r="I320" s="69">
        <v>2.5</v>
      </c>
      <c r="J320" s="69">
        <v>7.3</v>
      </c>
      <c r="K320" s="69">
        <v>5.5</v>
      </c>
      <c r="L320" s="69">
        <v>230</v>
      </c>
      <c r="M320" s="69">
        <v>220</v>
      </c>
      <c r="N320" s="127">
        <f>100*(L320*(I320+J320+K320)+L321*(I321+J321+K321))/(F320*1000)</f>
        <v>7.774</v>
      </c>
    </row>
    <row r="321" spans="1:14" ht="12.75" thickBot="1">
      <c r="A321" s="179"/>
      <c r="B321" s="57"/>
      <c r="C321" s="191"/>
      <c r="D321" s="31" t="s">
        <v>20</v>
      </c>
      <c r="E321" s="179"/>
      <c r="F321" s="31"/>
      <c r="G321" s="32" t="s">
        <v>15</v>
      </c>
      <c r="H321" s="32" t="s">
        <v>17</v>
      </c>
      <c r="I321" s="73">
        <v>6.2</v>
      </c>
      <c r="J321" s="73">
        <v>7</v>
      </c>
      <c r="K321" s="69">
        <v>5.3</v>
      </c>
      <c r="L321" s="69">
        <v>230</v>
      </c>
      <c r="M321" s="69">
        <v>217</v>
      </c>
      <c r="N321" s="33"/>
    </row>
    <row r="322" spans="1:14" ht="12.75">
      <c r="A322" s="177" t="s">
        <v>176</v>
      </c>
      <c r="B322" s="5" t="s">
        <v>80</v>
      </c>
      <c r="C322" s="177">
        <v>148</v>
      </c>
      <c r="D322" s="31" t="s">
        <v>27</v>
      </c>
      <c r="E322" s="177" t="s">
        <v>227</v>
      </c>
      <c r="F322" s="31">
        <v>100</v>
      </c>
      <c r="G322" s="32" t="s">
        <v>16</v>
      </c>
      <c r="H322" s="32" t="s">
        <v>17</v>
      </c>
      <c r="I322" s="70">
        <v>6.8</v>
      </c>
      <c r="J322" s="70">
        <v>4.8</v>
      </c>
      <c r="K322" s="70">
        <v>0</v>
      </c>
      <c r="L322" s="69">
        <v>245</v>
      </c>
      <c r="M322" s="69">
        <v>233</v>
      </c>
      <c r="N322" s="127">
        <f>100*(L322*(I322+J322+K322)+L323*(I323+J323+K323))/(F322*1000)</f>
        <v>3.087</v>
      </c>
    </row>
    <row r="323" spans="1:14" ht="13.5" customHeight="1" thickBot="1">
      <c r="A323" s="179"/>
      <c r="B323" s="19" t="s">
        <v>82</v>
      </c>
      <c r="C323" s="186"/>
      <c r="D323" s="45" t="s">
        <v>20</v>
      </c>
      <c r="E323" s="186"/>
      <c r="F323" s="45"/>
      <c r="G323" s="15" t="s">
        <v>17</v>
      </c>
      <c r="H323" s="15" t="s">
        <v>17</v>
      </c>
      <c r="I323" s="77">
        <v>0</v>
      </c>
      <c r="J323" s="77">
        <v>1</v>
      </c>
      <c r="K323" s="77">
        <v>0</v>
      </c>
      <c r="L323" s="71">
        <v>245</v>
      </c>
      <c r="M323" s="71">
        <v>239</v>
      </c>
      <c r="N323" s="46"/>
    </row>
    <row r="324" spans="1:14" ht="12.75">
      <c r="A324" s="177" t="s">
        <v>177</v>
      </c>
      <c r="B324" s="114"/>
      <c r="C324" s="177">
        <v>149</v>
      </c>
      <c r="D324" s="31" t="s">
        <v>32</v>
      </c>
      <c r="E324" s="202" t="s">
        <v>228</v>
      </c>
      <c r="F324" s="31">
        <v>100</v>
      </c>
      <c r="G324" s="32" t="s">
        <v>15</v>
      </c>
      <c r="H324" s="32" t="s">
        <v>16</v>
      </c>
      <c r="I324" s="72">
        <v>19.3</v>
      </c>
      <c r="J324" s="72">
        <v>1.6</v>
      </c>
      <c r="K324" s="72">
        <v>2.1</v>
      </c>
      <c r="L324" s="69">
        <v>233</v>
      </c>
      <c r="M324" s="69">
        <v>217</v>
      </c>
      <c r="N324" s="127">
        <f>100*(L324*(I324+J324+K324)+L325*(I325+J325+K325))/(F324*1000)</f>
        <v>13.001400000000002</v>
      </c>
    </row>
    <row r="325" spans="1:14" ht="12">
      <c r="A325" s="178"/>
      <c r="B325" s="114"/>
      <c r="C325" s="190"/>
      <c r="D325" s="31" t="s">
        <v>20</v>
      </c>
      <c r="E325" s="179"/>
      <c r="F325" s="31"/>
      <c r="G325" s="32" t="s">
        <v>15</v>
      </c>
      <c r="H325" s="32" t="s">
        <v>16</v>
      </c>
      <c r="I325" s="74">
        <v>14.2</v>
      </c>
      <c r="J325" s="74">
        <v>8.4</v>
      </c>
      <c r="K325" s="74">
        <v>10.2</v>
      </c>
      <c r="L325" s="69">
        <v>233</v>
      </c>
      <c r="M325" s="69">
        <v>217</v>
      </c>
      <c r="N325" s="33"/>
    </row>
    <row r="326" spans="1:14" ht="12.75">
      <c r="A326" s="178"/>
      <c r="B326" s="5" t="s">
        <v>85</v>
      </c>
      <c r="C326" s="177">
        <v>150</v>
      </c>
      <c r="D326" s="31" t="s">
        <v>35</v>
      </c>
      <c r="E326" s="111" t="s">
        <v>228</v>
      </c>
      <c r="F326" s="31">
        <v>100</v>
      </c>
      <c r="G326" s="32" t="s">
        <v>15</v>
      </c>
      <c r="H326" s="32" t="s">
        <v>16</v>
      </c>
      <c r="I326" s="72">
        <v>3.4</v>
      </c>
      <c r="J326" s="72">
        <v>12.5</v>
      </c>
      <c r="K326" s="72">
        <v>20.1</v>
      </c>
      <c r="L326" s="69">
        <v>230</v>
      </c>
      <c r="M326" s="69">
        <v>219</v>
      </c>
      <c r="N326" s="127">
        <f>100*(L326*(I326+J326+K326)+L327*(I327+J327+K327))/(F326*1000)</f>
        <v>8.28</v>
      </c>
    </row>
    <row r="327" spans="1:14" ht="12">
      <c r="A327" s="179"/>
      <c r="B327" s="5"/>
      <c r="C327" s="179"/>
      <c r="D327" s="39"/>
      <c r="E327" s="39"/>
      <c r="F327" s="39"/>
      <c r="G327" s="82"/>
      <c r="H327" s="82"/>
      <c r="I327" s="72"/>
      <c r="J327" s="72"/>
      <c r="K327" s="72"/>
      <c r="L327" s="69"/>
      <c r="M327" s="69"/>
      <c r="N327" s="33"/>
    </row>
    <row r="328" spans="1:14" ht="12.75">
      <c r="A328" s="177" t="s">
        <v>177</v>
      </c>
      <c r="B328" s="106" t="s">
        <v>84</v>
      </c>
      <c r="C328" s="174">
        <v>151</v>
      </c>
      <c r="D328" s="39" t="s">
        <v>27</v>
      </c>
      <c r="E328" s="177" t="s">
        <v>229</v>
      </c>
      <c r="F328" s="39">
        <v>160</v>
      </c>
      <c r="G328" s="32" t="s">
        <v>15</v>
      </c>
      <c r="H328" s="32" t="s">
        <v>16</v>
      </c>
      <c r="I328" s="69">
        <v>2</v>
      </c>
      <c r="J328" s="69">
        <v>3</v>
      </c>
      <c r="K328" s="69">
        <v>6.1</v>
      </c>
      <c r="L328" s="69">
        <v>229</v>
      </c>
      <c r="M328" s="69">
        <v>215</v>
      </c>
      <c r="N328" s="127">
        <f>100*(L328*(I328+J328+K328)+L329*(I329+J329+K329))/(F328*1000)</f>
        <v>3.5351875</v>
      </c>
    </row>
    <row r="329" spans="1:14" ht="12">
      <c r="A329" s="179"/>
      <c r="B329" s="118"/>
      <c r="C329" s="183"/>
      <c r="D329" s="31" t="s">
        <v>20</v>
      </c>
      <c r="E329" s="179"/>
      <c r="F329" s="31"/>
      <c r="G329" s="32" t="s">
        <v>15</v>
      </c>
      <c r="H329" s="32" t="s">
        <v>16</v>
      </c>
      <c r="I329" s="69">
        <v>2</v>
      </c>
      <c r="J329" s="69">
        <v>5</v>
      </c>
      <c r="K329" s="69">
        <v>6.6</v>
      </c>
      <c r="L329" s="69">
        <v>229</v>
      </c>
      <c r="M329" s="69">
        <v>215</v>
      </c>
      <c r="N329" s="33"/>
    </row>
    <row r="330" spans="1:14" ht="12.75">
      <c r="A330" s="177" t="s">
        <v>177</v>
      </c>
      <c r="B330" s="5" t="s">
        <v>83</v>
      </c>
      <c r="C330" s="177">
        <v>152</v>
      </c>
      <c r="D330" s="39" t="s">
        <v>27</v>
      </c>
      <c r="E330" s="177" t="s">
        <v>228</v>
      </c>
      <c r="F330" s="39">
        <v>100</v>
      </c>
      <c r="G330" s="32" t="s">
        <v>15</v>
      </c>
      <c r="H330" s="32" t="s">
        <v>16</v>
      </c>
      <c r="I330" s="69">
        <v>3.7</v>
      </c>
      <c r="J330" s="69">
        <v>2.4</v>
      </c>
      <c r="K330" s="69">
        <v>0.8</v>
      </c>
      <c r="L330" s="69">
        <v>227</v>
      </c>
      <c r="M330" s="69">
        <v>217</v>
      </c>
      <c r="N330" s="127">
        <f>100*(L330*(I330+J330+K330)+L331*(I331+J331+K331)+L332*(I332+J332+K332))/(F330*1000)</f>
        <v>4.835100000000001</v>
      </c>
    </row>
    <row r="331" spans="1:14" ht="12">
      <c r="A331" s="178"/>
      <c r="B331" s="5"/>
      <c r="C331" s="178"/>
      <c r="D331" s="31" t="s">
        <v>20</v>
      </c>
      <c r="E331" s="178"/>
      <c r="F331" s="31"/>
      <c r="G331" s="32" t="s">
        <v>15</v>
      </c>
      <c r="H331" s="32" t="s">
        <v>16</v>
      </c>
      <c r="I331" s="69">
        <v>7.5</v>
      </c>
      <c r="J331" s="69">
        <v>4.9</v>
      </c>
      <c r="K331" s="69">
        <v>1.7</v>
      </c>
      <c r="L331" s="69">
        <v>227</v>
      </c>
      <c r="M331" s="69">
        <v>217</v>
      </c>
      <c r="N331" s="33"/>
    </row>
    <row r="332" spans="1:14" ht="12">
      <c r="A332" s="178"/>
      <c r="B332" s="5"/>
      <c r="C332" s="179"/>
      <c r="D332" s="31" t="s">
        <v>22</v>
      </c>
      <c r="E332" s="179"/>
      <c r="F332" s="31"/>
      <c r="G332" s="32" t="s">
        <v>15</v>
      </c>
      <c r="H332" s="32" t="s">
        <v>16</v>
      </c>
      <c r="I332" s="69">
        <v>0.1</v>
      </c>
      <c r="J332" s="69">
        <v>0.1</v>
      </c>
      <c r="K332" s="69">
        <v>0.1</v>
      </c>
      <c r="L332" s="69">
        <v>227</v>
      </c>
      <c r="M332" s="69">
        <v>218</v>
      </c>
      <c r="N332" s="33"/>
    </row>
    <row r="333" spans="1:14" ht="12.75">
      <c r="A333" s="178"/>
      <c r="B333" s="5"/>
      <c r="C333" s="177">
        <v>153</v>
      </c>
      <c r="D333" s="31" t="s">
        <v>32</v>
      </c>
      <c r="E333" s="177" t="s">
        <v>228</v>
      </c>
      <c r="F333" s="31">
        <v>100</v>
      </c>
      <c r="G333" s="32" t="s">
        <v>15</v>
      </c>
      <c r="H333" s="32" t="s">
        <v>16</v>
      </c>
      <c r="I333" s="70">
        <v>8.5</v>
      </c>
      <c r="J333" s="70">
        <v>14.1</v>
      </c>
      <c r="K333" s="70">
        <v>6.8</v>
      </c>
      <c r="L333" s="69">
        <v>231</v>
      </c>
      <c r="M333" s="69">
        <v>218</v>
      </c>
      <c r="N333" s="127">
        <f>100*(L333*(I333+J333+K333)+L334*(I334+J334+K334)+L335*(I335+J335+K335))/(F333*1000)</f>
        <v>11.526</v>
      </c>
    </row>
    <row r="334" spans="1:14" ht="12">
      <c r="A334" s="178"/>
      <c r="B334" s="5"/>
      <c r="C334" s="178"/>
      <c r="D334" s="31" t="s">
        <v>20</v>
      </c>
      <c r="E334" s="178"/>
      <c r="F334" s="31"/>
      <c r="G334" s="32" t="s">
        <v>15</v>
      </c>
      <c r="H334" s="32" t="s">
        <v>16</v>
      </c>
      <c r="I334" s="70">
        <v>4.9</v>
      </c>
      <c r="J334" s="70">
        <v>3.3</v>
      </c>
      <c r="K334" s="70">
        <v>8.4</v>
      </c>
      <c r="L334" s="69">
        <v>231</v>
      </c>
      <c r="M334" s="69">
        <v>218</v>
      </c>
      <c r="N334" s="33"/>
    </row>
    <row r="335" spans="1:14" ht="12">
      <c r="A335" s="179"/>
      <c r="B335" s="5"/>
      <c r="C335" s="179"/>
      <c r="D335" s="31" t="s">
        <v>22</v>
      </c>
      <c r="E335" s="179"/>
      <c r="F335" s="31"/>
      <c r="G335" s="32" t="s">
        <v>15</v>
      </c>
      <c r="H335" s="32" t="s">
        <v>16</v>
      </c>
      <c r="I335" s="70">
        <v>0</v>
      </c>
      <c r="J335" s="70">
        <v>2</v>
      </c>
      <c r="K335" s="70">
        <v>2</v>
      </c>
      <c r="L335" s="69">
        <v>225</v>
      </c>
      <c r="M335" s="69">
        <v>216</v>
      </c>
      <c r="N335" s="33"/>
    </row>
    <row r="336" spans="1:14" ht="12.75">
      <c r="A336" s="177" t="s">
        <v>169</v>
      </c>
      <c r="B336" s="174" t="s">
        <v>122</v>
      </c>
      <c r="C336" s="177">
        <v>154</v>
      </c>
      <c r="D336" s="39" t="s">
        <v>27</v>
      </c>
      <c r="E336" s="177" t="s">
        <v>230</v>
      </c>
      <c r="F336" s="39">
        <v>160</v>
      </c>
      <c r="G336" s="32" t="s">
        <v>15</v>
      </c>
      <c r="H336" s="32" t="s">
        <v>16</v>
      </c>
      <c r="I336" s="70">
        <v>0</v>
      </c>
      <c r="J336" s="70">
        <v>4</v>
      </c>
      <c r="K336" s="70">
        <v>0</v>
      </c>
      <c r="L336" s="69">
        <v>224</v>
      </c>
      <c r="M336" s="69">
        <v>220</v>
      </c>
      <c r="N336" s="127">
        <f>100*(L336*(I336+J336+K336)+L337*(I337+J337+K337))/(F336*1000)</f>
        <v>0.7025</v>
      </c>
    </row>
    <row r="337" spans="1:14" ht="12.75">
      <c r="A337" s="179"/>
      <c r="B337" s="176"/>
      <c r="C337" s="190"/>
      <c r="D337" s="31" t="s">
        <v>20</v>
      </c>
      <c r="E337" s="179"/>
      <c r="F337" s="31"/>
      <c r="G337" s="32" t="s">
        <v>15</v>
      </c>
      <c r="H337" s="32" t="s">
        <v>16</v>
      </c>
      <c r="I337" s="69">
        <v>0</v>
      </c>
      <c r="J337" s="69">
        <v>1</v>
      </c>
      <c r="K337" s="69">
        <v>0</v>
      </c>
      <c r="L337" s="69">
        <v>228</v>
      </c>
      <c r="M337" s="69">
        <v>225</v>
      </c>
      <c r="N337" s="127"/>
    </row>
    <row r="338" spans="1:14" ht="12.75">
      <c r="A338" s="177" t="s">
        <v>177</v>
      </c>
      <c r="B338" s="5" t="s">
        <v>140</v>
      </c>
      <c r="C338" s="177">
        <v>155</v>
      </c>
      <c r="D338" s="39" t="s">
        <v>32</v>
      </c>
      <c r="E338" s="177" t="s">
        <v>228</v>
      </c>
      <c r="F338" s="39">
        <v>160</v>
      </c>
      <c r="G338" s="32" t="s">
        <v>15</v>
      </c>
      <c r="H338" s="32" t="s">
        <v>16</v>
      </c>
      <c r="I338" s="70">
        <v>21</v>
      </c>
      <c r="J338" s="70">
        <v>22</v>
      </c>
      <c r="K338" s="70">
        <v>21</v>
      </c>
      <c r="L338" s="69">
        <v>230</v>
      </c>
      <c r="M338" s="69">
        <v>215</v>
      </c>
      <c r="N338" s="127">
        <f>100*(L338*(I338+J338+K338)+L339*(I339+J339+K339)+L340*(I340+J340+K340))/(F338*1000)</f>
        <v>42.350625</v>
      </c>
    </row>
    <row r="339" spans="1:14" ht="12">
      <c r="A339" s="178"/>
      <c r="B339" s="5"/>
      <c r="C339" s="178"/>
      <c r="D339" s="31" t="s">
        <v>20</v>
      </c>
      <c r="E339" s="178"/>
      <c r="F339" s="31"/>
      <c r="G339" s="32" t="s">
        <v>15</v>
      </c>
      <c r="H339" s="32" t="s">
        <v>16</v>
      </c>
      <c r="I339" s="69">
        <v>14</v>
      </c>
      <c r="J339" s="69">
        <v>17</v>
      </c>
      <c r="K339" s="69">
        <v>19</v>
      </c>
      <c r="L339" s="69">
        <v>230</v>
      </c>
      <c r="M339" s="69">
        <v>214</v>
      </c>
      <c r="N339" s="33"/>
    </row>
    <row r="340" spans="1:14" ht="13.5" customHeight="1">
      <c r="A340" s="178"/>
      <c r="B340" s="5"/>
      <c r="C340" s="178"/>
      <c r="D340" s="31" t="s">
        <v>22</v>
      </c>
      <c r="E340" s="179"/>
      <c r="F340" s="31"/>
      <c r="G340" s="32" t="s">
        <v>15</v>
      </c>
      <c r="H340" s="32" t="s">
        <v>16</v>
      </c>
      <c r="I340" s="78">
        <v>61</v>
      </c>
      <c r="J340" s="78">
        <v>61</v>
      </c>
      <c r="K340" s="78">
        <v>61</v>
      </c>
      <c r="L340" s="69">
        <v>227</v>
      </c>
      <c r="M340" s="69">
        <v>214</v>
      </c>
      <c r="N340" s="33"/>
    </row>
    <row r="341" spans="1:14" ht="13.5" customHeight="1">
      <c r="A341" s="178"/>
      <c r="B341" s="5"/>
      <c r="C341" s="177">
        <v>156</v>
      </c>
      <c r="D341" s="43" t="s">
        <v>27</v>
      </c>
      <c r="E341" s="177" t="s">
        <v>228</v>
      </c>
      <c r="F341" s="43">
        <v>160</v>
      </c>
      <c r="G341" s="32" t="s">
        <v>15</v>
      </c>
      <c r="H341" s="32" t="s">
        <v>16</v>
      </c>
      <c r="I341" s="70">
        <v>1</v>
      </c>
      <c r="J341" s="70">
        <v>0</v>
      </c>
      <c r="K341" s="70">
        <v>2</v>
      </c>
      <c r="L341" s="69">
        <v>231</v>
      </c>
      <c r="M341" s="69">
        <v>220</v>
      </c>
      <c r="N341" s="127">
        <f>100*(L341*(I341+J341+K341)+L342*(I342+J342+K342))/(F341*1000)</f>
        <v>6.901875</v>
      </c>
    </row>
    <row r="342" spans="1:14" ht="21.75" customHeight="1" thickBot="1">
      <c r="A342" s="179"/>
      <c r="B342" s="5"/>
      <c r="C342" s="178"/>
      <c r="D342" s="31" t="s">
        <v>20</v>
      </c>
      <c r="E342" s="186"/>
      <c r="F342" s="31"/>
      <c r="G342" s="32" t="s">
        <v>15</v>
      </c>
      <c r="H342" s="32" t="s">
        <v>16</v>
      </c>
      <c r="I342" s="69">
        <v>14</v>
      </c>
      <c r="J342" s="69">
        <v>17</v>
      </c>
      <c r="K342" s="69">
        <v>14</v>
      </c>
      <c r="L342" s="69">
        <v>230</v>
      </c>
      <c r="M342" s="69">
        <v>226</v>
      </c>
      <c r="N342" s="33"/>
    </row>
    <row r="343" spans="1:14" ht="24.75" customHeight="1" thickBot="1">
      <c r="A343" s="29"/>
      <c r="B343" s="63"/>
      <c r="C343" s="59"/>
      <c r="D343" s="60" t="s">
        <v>24</v>
      </c>
      <c r="E343" s="60"/>
      <c r="F343" s="60"/>
      <c r="G343" s="60"/>
      <c r="H343" s="60"/>
      <c r="I343" s="60"/>
      <c r="J343" s="60"/>
      <c r="K343" s="60"/>
      <c r="L343" s="60"/>
      <c r="M343" s="60"/>
      <c r="N343" s="61"/>
    </row>
    <row r="344" spans="2:14" ht="24" customHeight="1" thickBot="1">
      <c r="B344" s="58"/>
      <c r="C344" s="62"/>
      <c r="D344" s="63"/>
      <c r="E344" s="63"/>
      <c r="F344" s="63"/>
      <c r="G344" s="63"/>
      <c r="H344" s="63"/>
      <c r="I344" s="62"/>
      <c r="J344" s="62"/>
      <c r="K344" s="62"/>
      <c r="L344" s="62"/>
      <c r="M344" s="62"/>
      <c r="N344" s="63"/>
    </row>
    <row r="345" spans="2:14" ht="12.75" thickBot="1">
      <c r="B345" s="58"/>
      <c r="C345" s="64" t="s">
        <v>89</v>
      </c>
      <c r="D345" s="63"/>
      <c r="E345" s="63"/>
      <c r="F345" s="63"/>
      <c r="G345" s="63"/>
      <c r="H345" s="63"/>
      <c r="I345" s="62"/>
      <c r="J345" s="62"/>
      <c r="K345" s="62"/>
      <c r="L345" s="63"/>
      <c r="M345" s="63"/>
      <c r="N345" s="63"/>
    </row>
  </sheetData>
  <sheetProtection/>
  <mergeCells count="299">
    <mergeCell ref="E338:E340"/>
    <mergeCell ref="E341:E342"/>
    <mergeCell ref="E322:E323"/>
    <mergeCell ref="E324:E325"/>
    <mergeCell ref="E328:E329"/>
    <mergeCell ref="E330:E332"/>
    <mergeCell ref="E333:E335"/>
    <mergeCell ref="E336:E337"/>
    <mergeCell ref="E309:E310"/>
    <mergeCell ref="E311:E312"/>
    <mergeCell ref="E313:E314"/>
    <mergeCell ref="E315:E316"/>
    <mergeCell ref="E318:E319"/>
    <mergeCell ref="E320:E321"/>
    <mergeCell ref="E292:E293"/>
    <mergeCell ref="E294:E295"/>
    <mergeCell ref="E298:E300"/>
    <mergeCell ref="E302:E303"/>
    <mergeCell ref="E305:E306"/>
    <mergeCell ref="E307:E308"/>
    <mergeCell ref="E274:E275"/>
    <mergeCell ref="E276:E278"/>
    <mergeCell ref="E281:E283"/>
    <mergeCell ref="E285:E286"/>
    <mergeCell ref="E287:E288"/>
    <mergeCell ref="E289:E291"/>
    <mergeCell ref="E259:E260"/>
    <mergeCell ref="E261:E262"/>
    <mergeCell ref="E263:E264"/>
    <mergeCell ref="E265:E267"/>
    <mergeCell ref="E269:E270"/>
    <mergeCell ref="E272:E273"/>
    <mergeCell ref="E237:E239"/>
    <mergeCell ref="E240:E242"/>
    <mergeCell ref="E243:E245"/>
    <mergeCell ref="E246:E248"/>
    <mergeCell ref="E249:E250"/>
    <mergeCell ref="E255:E258"/>
    <mergeCell ref="E223:E224"/>
    <mergeCell ref="E225:E227"/>
    <mergeCell ref="E228:E229"/>
    <mergeCell ref="E230:E231"/>
    <mergeCell ref="E232:E233"/>
    <mergeCell ref="E234:E236"/>
    <mergeCell ref="E208:E210"/>
    <mergeCell ref="E211:E212"/>
    <mergeCell ref="E213:E214"/>
    <mergeCell ref="E215:E216"/>
    <mergeCell ref="E217:E218"/>
    <mergeCell ref="E220:E222"/>
    <mergeCell ref="E184:E185"/>
    <mergeCell ref="E190:E191"/>
    <mergeCell ref="E192:E193"/>
    <mergeCell ref="E194:E195"/>
    <mergeCell ref="E196:E198"/>
    <mergeCell ref="E296:E297"/>
    <mergeCell ref="E199:E200"/>
    <mergeCell ref="E201:E202"/>
    <mergeCell ref="E203:E205"/>
    <mergeCell ref="E206:E207"/>
    <mergeCell ref="E169:E170"/>
    <mergeCell ref="E171:E172"/>
    <mergeCell ref="E173:E175"/>
    <mergeCell ref="E176:E177"/>
    <mergeCell ref="E179:E180"/>
    <mergeCell ref="E181:E182"/>
    <mergeCell ref="E153:E155"/>
    <mergeCell ref="E156:E157"/>
    <mergeCell ref="E158:E159"/>
    <mergeCell ref="E161:E162"/>
    <mergeCell ref="E164:E165"/>
    <mergeCell ref="E166:E168"/>
    <mergeCell ref="E136:E138"/>
    <mergeCell ref="E139:E140"/>
    <mergeCell ref="E143:E144"/>
    <mergeCell ref="E145:E147"/>
    <mergeCell ref="E148:E149"/>
    <mergeCell ref="E150:E152"/>
    <mergeCell ref="E118:E119"/>
    <mergeCell ref="E120:E121"/>
    <mergeCell ref="E122:E123"/>
    <mergeCell ref="E126:E127"/>
    <mergeCell ref="E131:E132"/>
    <mergeCell ref="E133:E135"/>
    <mergeCell ref="E96:E98"/>
    <mergeCell ref="E101:E103"/>
    <mergeCell ref="E107:E109"/>
    <mergeCell ref="E110:E112"/>
    <mergeCell ref="E114:E115"/>
    <mergeCell ref="E116:E117"/>
    <mergeCell ref="E80:E82"/>
    <mergeCell ref="E84:E86"/>
    <mergeCell ref="E87:E88"/>
    <mergeCell ref="E89:E91"/>
    <mergeCell ref="E92:E93"/>
    <mergeCell ref="E94:E95"/>
    <mergeCell ref="E63:E64"/>
    <mergeCell ref="E65:E67"/>
    <mergeCell ref="E68:E71"/>
    <mergeCell ref="E72:E74"/>
    <mergeCell ref="E75:E76"/>
    <mergeCell ref="E77:E79"/>
    <mergeCell ref="E31:E33"/>
    <mergeCell ref="E34:E35"/>
    <mergeCell ref="E36:E39"/>
    <mergeCell ref="E40:E41"/>
    <mergeCell ref="E43:E45"/>
    <mergeCell ref="E46:E48"/>
    <mergeCell ref="A336:A337"/>
    <mergeCell ref="A338:A342"/>
    <mergeCell ref="E9:E10"/>
    <mergeCell ref="E12:E14"/>
    <mergeCell ref="E15:E17"/>
    <mergeCell ref="E18:E20"/>
    <mergeCell ref="E21:E23"/>
    <mergeCell ref="E24:E25"/>
    <mergeCell ref="E26:E27"/>
    <mergeCell ref="E28:E30"/>
    <mergeCell ref="A305:A314"/>
    <mergeCell ref="A315:A321"/>
    <mergeCell ref="A322:A323"/>
    <mergeCell ref="A324:A327"/>
    <mergeCell ref="A328:A329"/>
    <mergeCell ref="A330:A335"/>
    <mergeCell ref="A276:A283"/>
    <mergeCell ref="A285:A288"/>
    <mergeCell ref="A289:A291"/>
    <mergeCell ref="A292:A297"/>
    <mergeCell ref="A298:A301"/>
    <mergeCell ref="A302:A303"/>
    <mergeCell ref="A240:A242"/>
    <mergeCell ref="A243:A250"/>
    <mergeCell ref="A251:A254"/>
    <mergeCell ref="A255:A264"/>
    <mergeCell ref="A265:A273"/>
    <mergeCell ref="A274:A275"/>
    <mergeCell ref="A190:A191"/>
    <mergeCell ref="A192:A193"/>
    <mergeCell ref="A194:A205"/>
    <mergeCell ref="A206:A218"/>
    <mergeCell ref="A219:A231"/>
    <mergeCell ref="A232:A239"/>
    <mergeCell ref="A160:A162"/>
    <mergeCell ref="A163:A170"/>
    <mergeCell ref="A171:A175"/>
    <mergeCell ref="A176:A180"/>
    <mergeCell ref="A181:A182"/>
    <mergeCell ref="A184:A185"/>
    <mergeCell ref="A126:A127"/>
    <mergeCell ref="A129:A130"/>
    <mergeCell ref="A131:A140"/>
    <mergeCell ref="A143:A152"/>
    <mergeCell ref="A153:A155"/>
    <mergeCell ref="A156:A159"/>
    <mergeCell ref="A101:A103"/>
    <mergeCell ref="A104:A109"/>
    <mergeCell ref="A110:A115"/>
    <mergeCell ref="A116:A119"/>
    <mergeCell ref="A120:A123"/>
    <mergeCell ref="A124:A125"/>
    <mergeCell ref="A9:A10"/>
    <mergeCell ref="A11:A45"/>
    <mergeCell ref="A46:A79"/>
    <mergeCell ref="A80:A98"/>
    <mergeCell ref="A187:A189"/>
    <mergeCell ref="E49:E51"/>
    <mergeCell ref="E52:E54"/>
    <mergeCell ref="E56:E59"/>
    <mergeCell ref="E60:E62"/>
    <mergeCell ref="B124:B125"/>
    <mergeCell ref="C326:C327"/>
    <mergeCell ref="C294:C295"/>
    <mergeCell ref="B101:B103"/>
    <mergeCell ref="C313:C314"/>
    <mergeCell ref="B156:B159"/>
    <mergeCell ref="C309:C310"/>
    <mergeCell ref="C281:C283"/>
    <mergeCell ref="C269:C270"/>
    <mergeCell ref="C276:C278"/>
    <mergeCell ref="C232:C233"/>
    <mergeCell ref="C287:C288"/>
    <mergeCell ref="C272:C273"/>
    <mergeCell ref="C223:C224"/>
    <mergeCell ref="C336:C337"/>
    <mergeCell ref="C318:C319"/>
    <mergeCell ref="C320:C321"/>
    <mergeCell ref="C322:C323"/>
    <mergeCell ref="C324:C325"/>
    <mergeCell ref="C328:C329"/>
    <mergeCell ref="C311:C312"/>
    <mergeCell ref="C259:C260"/>
    <mergeCell ref="C208:C210"/>
    <mergeCell ref="C274:C275"/>
    <mergeCell ref="C263:C264"/>
    <mergeCell ref="C215:C216"/>
    <mergeCell ref="C211:C212"/>
    <mergeCell ref="C261:C262"/>
    <mergeCell ref="C240:C242"/>
    <mergeCell ref="C225:C227"/>
    <mergeCell ref="C243:C245"/>
    <mergeCell ref="C228:C229"/>
    <mergeCell ref="C230:C231"/>
    <mergeCell ref="C246:C248"/>
    <mergeCell ref="C114:C115"/>
    <mergeCell ref="C126:C127"/>
    <mergeCell ref="C148:C149"/>
    <mergeCell ref="C234:C236"/>
    <mergeCell ref="C213:C214"/>
    <mergeCell ref="C122:C123"/>
    <mergeCell ref="C139:C140"/>
    <mergeCell ref="C237:C239"/>
    <mergeCell ref="C296:C297"/>
    <mergeCell ref="C265:C267"/>
    <mergeCell ref="C201:C202"/>
    <mergeCell ref="C217:C218"/>
    <mergeCell ref="C150:C152"/>
    <mergeCell ref="C289:C290"/>
    <mergeCell ref="C292:C293"/>
    <mergeCell ref="C194:C195"/>
    <mergeCell ref="C164:C165"/>
    <mergeCell ref="C110:C112"/>
    <mergeCell ref="C145:C147"/>
    <mergeCell ref="C131:C132"/>
    <mergeCell ref="C133:C135"/>
    <mergeCell ref="C136:C138"/>
    <mergeCell ref="C116:C117"/>
    <mergeCell ref="C118:C119"/>
    <mergeCell ref="C120:C121"/>
    <mergeCell ref="C143:C144"/>
    <mergeCell ref="C56:C59"/>
    <mergeCell ref="C75:C76"/>
    <mergeCell ref="C84:C86"/>
    <mergeCell ref="C96:C98"/>
    <mergeCell ref="C107:C108"/>
    <mergeCell ref="C77:C79"/>
    <mergeCell ref="C80:C82"/>
    <mergeCell ref="C68:C71"/>
    <mergeCell ref="C87:C88"/>
    <mergeCell ref="C94:C95"/>
    <mergeCell ref="C46:C48"/>
    <mergeCell ref="C34:C35"/>
    <mergeCell ref="C40:C41"/>
    <mergeCell ref="C12:C14"/>
    <mergeCell ref="C15:C17"/>
    <mergeCell ref="C18:C20"/>
    <mergeCell ref="C28:C30"/>
    <mergeCell ref="C21:C23"/>
    <mergeCell ref="C24:C25"/>
    <mergeCell ref="C26:C27"/>
    <mergeCell ref="C305:C306"/>
    <mergeCell ref="C330:C332"/>
    <mergeCell ref="C256:C258"/>
    <mergeCell ref="C31:C33"/>
    <mergeCell ref="C49:C51"/>
    <mergeCell ref="C166:C168"/>
    <mergeCell ref="C158:C159"/>
    <mergeCell ref="C156:C157"/>
    <mergeCell ref="C220:C222"/>
    <mergeCell ref="C60:C62"/>
    <mergeCell ref="C63:C64"/>
    <mergeCell ref="C65:C67"/>
    <mergeCell ref="C72:C74"/>
    <mergeCell ref="C341:C342"/>
    <mergeCell ref="C333:C335"/>
    <mergeCell ref="C338:C340"/>
    <mergeCell ref="C285:C286"/>
    <mergeCell ref="C249:C250"/>
    <mergeCell ref="C307:C308"/>
    <mergeCell ref="C298:C300"/>
    <mergeCell ref="C192:C193"/>
    <mergeCell ref="B160:B162"/>
    <mergeCell ref="C206:C207"/>
    <mergeCell ref="C36:C39"/>
    <mergeCell ref="C43:C45"/>
    <mergeCell ref="C92:C93"/>
    <mergeCell ref="C89:C91"/>
    <mergeCell ref="C52:C54"/>
    <mergeCell ref="C203:C205"/>
    <mergeCell ref="C199:C200"/>
    <mergeCell ref="C196:C198"/>
    <mergeCell ref="C190:C191"/>
    <mergeCell ref="C176:C177"/>
    <mergeCell ref="C161:C162"/>
    <mergeCell ref="C169:C170"/>
    <mergeCell ref="C171:C172"/>
    <mergeCell ref="C181:C182"/>
    <mergeCell ref="C173:C175"/>
    <mergeCell ref="C184:C185"/>
    <mergeCell ref="C179:C180"/>
    <mergeCell ref="B302:B303"/>
    <mergeCell ref="B336:B337"/>
    <mergeCell ref="C101:C103"/>
    <mergeCell ref="B46:B79"/>
    <mergeCell ref="B13:B45"/>
    <mergeCell ref="B80:B98"/>
    <mergeCell ref="B190:B191"/>
    <mergeCell ref="B192:B193"/>
    <mergeCell ref="B240:B242"/>
    <mergeCell ref="C153:C155"/>
  </mergeCells>
  <printOptions horizontalCentered="1"/>
  <pageMargins left="0" right="0" top="0.2362204724409449" bottom="0" header="0.15748031496062992" footer="0.15748031496062992"/>
  <pageSetup horizontalDpi="600" verticalDpi="600" orientation="landscape" paperSize="9" scale="82" r:id="rId1"/>
  <rowBreaks count="7" manualBreakCount="7">
    <brk id="99" max="23" man="1"/>
    <brk id="142" max="23" man="1"/>
    <brk id="193" max="23" man="1"/>
    <brk id="242" max="23" man="1"/>
    <brk id="275" max="23" man="1"/>
    <brk id="304" max="23" man="1"/>
    <brk id="345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164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25.625" style="162" customWidth="1"/>
    <col min="2" max="2" width="19.375" style="134" customWidth="1"/>
    <col min="3" max="3" width="18.375" style="134" customWidth="1"/>
    <col min="4" max="4" width="13.125" style="134" customWidth="1"/>
    <col min="5" max="5" width="18.375" style="135" customWidth="1"/>
    <col min="6" max="6" width="14.25390625" style="135" customWidth="1"/>
    <col min="7" max="7" width="13.00390625" style="165" customWidth="1"/>
    <col min="8" max="16384" width="9.125" style="133" customWidth="1"/>
  </cols>
  <sheetData>
    <row r="3" spans="1:7" ht="12.75">
      <c r="A3" s="214" t="s">
        <v>301</v>
      </c>
      <c r="B3" s="214"/>
      <c r="C3" s="214"/>
      <c r="D3" s="214"/>
      <c r="E3" s="214"/>
      <c r="F3" s="214"/>
      <c r="G3" s="214"/>
    </row>
    <row r="5" spans="1:7" ht="12" customHeight="1">
      <c r="A5" s="220" t="s">
        <v>160</v>
      </c>
      <c r="B5" s="236" t="s">
        <v>286</v>
      </c>
      <c r="C5" s="237"/>
      <c r="D5" s="230" t="s">
        <v>233</v>
      </c>
      <c r="E5" s="230" t="s">
        <v>234</v>
      </c>
      <c r="F5" s="218" t="s">
        <v>231</v>
      </c>
      <c r="G5" s="233" t="s">
        <v>287</v>
      </c>
    </row>
    <row r="6" spans="1:7" ht="33" customHeight="1">
      <c r="A6" s="222"/>
      <c r="B6" s="238"/>
      <c r="C6" s="239"/>
      <c r="D6" s="231"/>
      <c r="E6" s="231"/>
      <c r="F6" s="219"/>
      <c r="G6" s="233"/>
    </row>
    <row r="7" spans="1:7" ht="12.75" customHeight="1">
      <c r="A7" s="220" t="s">
        <v>161</v>
      </c>
      <c r="B7" s="156" t="s">
        <v>232</v>
      </c>
      <c r="C7" s="137" t="s">
        <v>116</v>
      </c>
      <c r="D7" s="137" t="s">
        <v>179</v>
      </c>
      <c r="E7" s="136">
        <v>100</v>
      </c>
      <c r="F7" s="142"/>
      <c r="G7" s="166"/>
    </row>
    <row r="8" spans="1:7" ht="12" customHeight="1">
      <c r="A8" s="221"/>
      <c r="B8" s="157"/>
      <c r="C8" s="137" t="s">
        <v>115</v>
      </c>
      <c r="D8" s="137" t="s">
        <v>179</v>
      </c>
      <c r="E8" s="136">
        <v>160</v>
      </c>
      <c r="F8" s="142">
        <v>16.057624999999998</v>
      </c>
      <c r="G8" s="166">
        <f>ROUND((100-F8)/100*E8,1)</f>
        <v>134.3</v>
      </c>
    </row>
    <row r="9" spans="1:7" ht="12" customHeight="1">
      <c r="A9" s="221"/>
      <c r="B9" s="223"/>
      <c r="C9" s="137" t="s">
        <v>114</v>
      </c>
      <c r="D9" s="137" t="s">
        <v>179</v>
      </c>
      <c r="E9" s="136">
        <v>100</v>
      </c>
      <c r="F9" s="142">
        <v>26.0326</v>
      </c>
      <c r="G9" s="168">
        <f aca="true" t="shared" si="0" ref="G9:G72">ROUND((100-F9)/100*E9,1)</f>
        <v>74</v>
      </c>
    </row>
    <row r="10" spans="1:7" ht="12" customHeight="1">
      <c r="A10" s="221"/>
      <c r="B10" s="223"/>
      <c r="C10" s="137" t="s">
        <v>113</v>
      </c>
      <c r="D10" s="137" t="s">
        <v>179</v>
      </c>
      <c r="E10" s="136">
        <v>160</v>
      </c>
      <c r="F10" s="142">
        <v>30.713124999999994</v>
      </c>
      <c r="G10" s="166">
        <f t="shared" si="0"/>
        <v>110.9</v>
      </c>
    </row>
    <row r="11" spans="1:7" ht="12" customHeight="1">
      <c r="A11" s="221"/>
      <c r="B11" s="223"/>
      <c r="C11" s="137" t="s">
        <v>112</v>
      </c>
      <c r="D11" s="137" t="s">
        <v>179</v>
      </c>
      <c r="E11" s="136">
        <v>160</v>
      </c>
      <c r="F11" s="142">
        <v>11.585125</v>
      </c>
      <c r="G11" s="166">
        <f t="shared" si="0"/>
        <v>141.5</v>
      </c>
    </row>
    <row r="12" spans="1:7" ht="12" customHeight="1">
      <c r="A12" s="221"/>
      <c r="B12" s="223"/>
      <c r="C12" s="137" t="s">
        <v>111</v>
      </c>
      <c r="D12" s="137" t="s">
        <v>179</v>
      </c>
      <c r="E12" s="136">
        <v>250</v>
      </c>
      <c r="F12" s="142">
        <v>9.31688</v>
      </c>
      <c r="G12" s="166">
        <f t="shared" si="0"/>
        <v>226.7</v>
      </c>
    </row>
    <row r="13" spans="1:7" ht="12" customHeight="1">
      <c r="A13" s="221"/>
      <c r="B13" s="223"/>
      <c r="C13" s="137" t="s">
        <v>110</v>
      </c>
      <c r="D13" s="137" t="s">
        <v>179</v>
      </c>
      <c r="E13" s="136">
        <v>160</v>
      </c>
      <c r="F13" s="142">
        <v>12.657625000000003</v>
      </c>
      <c r="G13" s="166">
        <f t="shared" si="0"/>
        <v>139.7</v>
      </c>
    </row>
    <row r="14" spans="1:7" ht="12" customHeight="1">
      <c r="A14" s="221"/>
      <c r="B14" s="223"/>
      <c r="C14" s="137" t="s">
        <v>109</v>
      </c>
      <c r="D14" s="137" t="s">
        <v>179</v>
      </c>
      <c r="E14" s="136">
        <v>160</v>
      </c>
      <c r="F14" s="142">
        <v>27.053374999999996</v>
      </c>
      <c r="G14" s="166">
        <f t="shared" si="0"/>
        <v>116.7</v>
      </c>
    </row>
    <row r="15" spans="1:7" ht="12" customHeight="1">
      <c r="A15" s="221"/>
      <c r="B15" s="223"/>
      <c r="C15" s="137" t="s">
        <v>108</v>
      </c>
      <c r="D15" s="137" t="s">
        <v>179</v>
      </c>
      <c r="E15" s="136">
        <v>160</v>
      </c>
      <c r="F15" s="142">
        <v>17.705124999999995</v>
      </c>
      <c r="G15" s="166">
        <f t="shared" si="0"/>
        <v>131.7</v>
      </c>
    </row>
    <row r="16" spans="1:7" ht="12" customHeight="1">
      <c r="A16" s="221"/>
      <c r="B16" s="223"/>
      <c r="C16" s="137" t="s">
        <v>107</v>
      </c>
      <c r="D16" s="137" t="s">
        <v>179</v>
      </c>
      <c r="E16" s="136">
        <v>160</v>
      </c>
      <c r="F16" s="142">
        <v>9.036500000000002</v>
      </c>
      <c r="G16" s="166">
        <f t="shared" si="0"/>
        <v>145.5</v>
      </c>
    </row>
    <row r="17" spans="1:7" ht="12" customHeight="1">
      <c r="A17" s="221"/>
      <c r="B17" s="223"/>
      <c r="C17" s="137" t="s">
        <v>106</v>
      </c>
      <c r="D17" s="137" t="s">
        <v>179</v>
      </c>
      <c r="E17" s="136">
        <v>160</v>
      </c>
      <c r="F17" s="142">
        <v>34.4825625</v>
      </c>
      <c r="G17" s="166">
        <f t="shared" si="0"/>
        <v>104.8</v>
      </c>
    </row>
    <row r="18" spans="1:7" ht="12" customHeight="1">
      <c r="A18" s="221"/>
      <c r="B18" s="223"/>
      <c r="C18" s="137" t="s">
        <v>103</v>
      </c>
      <c r="D18" s="137" t="s">
        <v>179</v>
      </c>
      <c r="E18" s="136">
        <v>63</v>
      </c>
      <c r="F18" s="142">
        <v>31.131746031746033</v>
      </c>
      <c r="G18" s="166">
        <f t="shared" si="0"/>
        <v>43.4</v>
      </c>
    </row>
    <row r="19" spans="1:7" ht="12" customHeight="1">
      <c r="A19" s="221"/>
      <c r="B19" s="223"/>
      <c r="C19" s="137" t="s">
        <v>104</v>
      </c>
      <c r="D19" s="137" t="s">
        <v>179</v>
      </c>
      <c r="E19" s="136">
        <v>160</v>
      </c>
      <c r="F19" s="142">
        <v>0.6025</v>
      </c>
      <c r="G19" s="168">
        <f t="shared" si="0"/>
        <v>159</v>
      </c>
    </row>
    <row r="20" spans="1:7" ht="12" customHeight="1">
      <c r="A20" s="222"/>
      <c r="B20" s="224"/>
      <c r="C20" s="137" t="s">
        <v>105</v>
      </c>
      <c r="D20" s="137" t="s">
        <v>179</v>
      </c>
      <c r="E20" s="136">
        <v>160</v>
      </c>
      <c r="F20" s="142">
        <v>11.60475</v>
      </c>
      <c r="G20" s="166">
        <f t="shared" si="0"/>
        <v>141.4</v>
      </c>
    </row>
    <row r="21" spans="1:7" ht="12" customHeight="1">
      <c r="A21" s="215" t="s">
        <v>161</v>
      </c>
      <c r="B21" s="220" t="s">
        <v>235</v>
      </c>
      <c r="C21" s="137" t="s">
        <v>27</v>
      </c>
      <c r="D21" s="137" t="s">
        <v>179</v>
      </c>
      <c r="E21" s="136">
        <v>100</v>
      </c>
      <c r="F21" s="142">
        <v>17.148</v>
      </c>
      <c r="G21" s="166">
        <f t="shared" si="0"/>
        <v>82.9</v>
      </c>
    </row>
    <row r="22" spans="1:7" ht="12" customHeight="1">
      <c r="A22" s="216"/>
      <c r="B22" s="221"/>
      <c r="C22" s="137" t="s">
        <v>32</v>
      </c>
      <c r="D22" s="137" t="s">
        <v>179</v>
      </c>
      <c r="E22" s="136">
        <v>160</v>
      </c>
      <c r="F22" s="142">
        <v>21.915</v>
      </c>
      <c r="G22" s="166">
        <f t="shared" si="0"/>
        <v>124.9</v>
      </c>
    </row>
    <row r="23" spans="1:7" ht="12" customHeight="1">
      <c r="A23" s="216"/>
      <c r="B23" s="221"/>
      <c r="C23" s="137" t="s">
        <v>35</v>
      </c>
      <c r="D23" s="137" t="s">
        <v>179</v>
      </c>
      <c r="E23" s="136">
        <v>250</v>
      </c>
      <c r="F23" s="142">
        <v>12.63004</v>
      </c>
      <c r="G23" s="166">
        <f t="shared" si="0"/>
        <v>218.4</v>
      </c>
    </row>
    <row r="24" spans="1:7" ht="12" customHeight="1">
      <c r="A24" s="216"/>
      <c r="B24" s="221"/>
      <c r="C24" s="137" t="s">
        <v>38</v>
      </c>
      <c r="D24" s="137" t="s">
        <v>179</v>
      </c>
      <c r="E24" s="136">
        <v>160</v>
      </c>
      <c r="F24" s="142">
        <v>13.861125</v>
      </c>
      <c r="G24" s="166">
        <f t="shared" si="0"/>
        <v>137.8</v>
      </c>
    </row>
    <row r="25" spans="1:7" ht="12" customHeight="1">
      <c r="A25" s="216"/>
      <c r="B25" s="221"/>
      <c r="C25" s="137" t="s">
        <v>39</v>
      </c>
      <c r="D25" s="137" t="s">
        <v>179</v>
      </c>
      <c r="E25" s="136">
        <v>160</v>
      </c>
      <c r="F25" s="143">
        <v>34.984375</v>
      </c>
      <c r="G25" s="168">
        <f t="shared" si="0"/>
        <v>104</v>
      </c>
    </row>
    <row r="26" spans="1:7" ht="12" customHeight="1">
      <c r="A26" s="216"/>
      <c r="B26" s="221"/>
      <c r="C26" s="137" t="s">
        <v>117</v>
      </c>
      <c r="D26" s="137" t="s">
        <v>179</v>
      </c>
      <c r="E26" s="136">
        <v>250</v>
      </c>
      <c r="F26" s="142">
        <v>22.4736</v>
      </c>
      <c r="G26" s="166">
        <f t="shared" si="0"/>
        <v>193.8</v>
      </c>
    </row>
    <row r="27" spans="1:7" ht="12" customHeight="1">
      <c r="A27" s="216"/>
      <c r="B27" s="221"/>
      <c r="C27" s="137" t="s">
        <v>43</v>
      </c>
      <c r="D27" s="137" t="s">
        <v>179</v>
      </c>
      <c r="E27" s="136">
        <v>160</v>
      </c>
      <c r="F27" s="142">
        <v>11.9115625</v>
      </c>
      <c r="G27" s="166">
        <f t="shared" si="0"/>
        <v>140.9</v>
      </c>
    </row>
    <row r="28" spans="1:7" ht="12" customHeight="1">
      <c r="A28" s="216"/>
      <c r="B28" s="221"/>
      <c r="C28" s="137" t="s">
        <v>44</v>
      </c>
      <c r="D28" s="137" t="s">
        <v>179</v>
      </c>
      <c r="E28" s="136">
        <v>160</v>
      </c>
      <c r="F28" s="142">
        <v>34.03150000000001</v>
      </c>
      <c r="G28" s="166">
        <f t="shared" si="0"/>
        <v>105.5</v>
      </c>
    </row>
    <row r="29" spans="1:7" ht="12" customHeight="1">
      <c r="A29" s="216"/>
      <c r="B29" s="221"/>
      <c r="C29" s="137" t="s">
        <v>66</v>
      </c>
      <c r="D29" s="137" t="s">
        <v>179</v>
      </c>
      <c r="E29" s="136">
        <v>160</v>
      </c>
      <c r="F29" s="142">
        <v>45.82068749999999</v>
      </c>
      <c r="G29" s="166">
        <f t="shared" si="0"/>
        <v>86.7</v>
      </c>
    </row>
    <row r="30" spans="1:7" ht="12" customHeight="1">
      <c r="A30" s="216"/>
      <c r="B30" s="221"/>
      <c r="C30" s="137" t="s">
        <v>69</v>
      </c>
      <c r="D30" s="137" t="s">
        <v>179</v>
      </c>
      <c r="E30" s="136">
        <v>250</v>
      </c>
      <c r="F30" s="142">
        <v>33.09152</v>
      </c>
      <c r="G30" s="166">
        <f t="shared" si="0"/>
        <v>167.3</v>
      </c>
    </row>
    <row r="31" spans="1:7" ht="12" customHeight="1">
      <c r="A31" s="216"/>
      <c r="B31" s="221"/>
      <c r="C31" s="137" t="s">
        <v>110</v>
      </c>
      <c r="D31" s="137" t="s">
        <v>179</v>
      </c>
      <c r="E31" s="136">
        <v>160</v>
      </c>
      <c r="F31" s="142">
        <v>7.65</v>
      </c>
      <c r="G31" s="166">
        <f t="shared" si="0"/>
        <v>147.8</v>
      </c>
    </row>
    <row r="32" spans="1:7" ht="12" customHeight="1">
      <c r="A32" s="217"/>
      <c r="B32" s="222"/>
      <c r="C32" s="137" t="s">
        <v>0</v>
      </c>
      <c r="D32" s="137" t="s">
        <v>179</v>
      </c>
      <c r="E32" s="136">
        <v>160</v>
      </c>
      <c r="F32" s="142">
        <v>33.39</v>
      </c>
      <c r="G32" s="166">
        <f t="shared" si="0"/>
        <v>106.6</v>
      </c>
    </row>
    <row r="33" spans="1:7" ht="12" customHeight="1">
      <c r="A33" s="215" t="s">
        <v>163</v>
      </c>
      <c r="B33" s="232" t="s">
        <v>77</v>
      </c>
      <c r="C33" s="144" t="s">
        <v>27</v>
      </c>
      <c r="D33" s="137" t="s">
        <v>179</v>
      </c>
      <c r="E33" s="136">
        <v>160</v>
      </c>
      <c r="F33" s="142">
        <v>5.776875</v>
      </c>
      <c r="G33" s="166">
        <f t="shared" si="0"/>
        <v>150.8</v>
      </c>
    </row>
    <row r="34" spans="1:7" ht="12" customHeight="1">
      <c r="A34" s="217"/>
      <c r="B34" s="232"/>
      <c r="C34" s="144" t="s">
        <v>27</v>
      </c>
      <c r="D34" s="137" t="s">
        <v>179</v>
      </c>
      <c r="E34" s="136">
        <v>160</v>
      </c>
      <c r="F34" s="142">
        <v>14.384125</v>
      </c>
      <c r="G34" s="168">
        <f t="shared" si="0"/>
        <v>137</v>
      </c>
    </row>
    <row r="35" spans="1:7" ht="12" customHeight="1">
      <c r="A35" s="163" t="s">
        <v>163</v>
      </c>
      <c r="B35" s="154" t="s">
        <v>237</v>
      </c>
      <c r="C35" s="137" t="s">
        <v>27</v>
      </c>
      <c r="D35" s="137" t="s">
        <v>179</v>
      </c>
      <c r="E35" s="136">
        <v>160</v>
      </c>
      <c r="F35" s="142">
        <v>1.1213125</v>
      </c>
      <c r="G35" s="166">
        <f t="shared" si="0"/>
        <v>158.2</v>
      </c>
    </row>
    <row r="36" spans="1:7" ht="12" customHeight="1">
      <c r="A36" s="161" t="s">
        <v>163</v>
      </c>
      <c r="B36" s="144" t="s">
        <v>236</v>
      </c>
      <c r="C36" s="137" t="s">
        <v>151</v>
      </c>
      <c r="D36" s="137" t="s">
        <v>179</v>
      </c>
      <c r="E36" s="136">
        <v>160</v>
      </c>
      <c r="F36" s="142">
        <v>7.4115</v>
      </c>
      <c r="G36" s="166">
        <f t="shared" si="0"/>
        <v>148.1</v>
      </c>
    </row>
    <row r="37" spans="1:7" ht="12" customHeight="1">
      <c r="A37" s="215" t="s">
        <v>163</v>
      </c>
      <c r="B37" s="155" t="s">
        <v>119</v>
      </c>
      <c r="C37" s="137" t="s">
        <v>35</v>
      </c>
      <c r="D37" s="141" t="s">
        <v>181</v>
      </c>
      <c r="E37" s="136">
        <v>63</v>
      </c>
      <c r="F37" s="142">
        <v>24.555555555555557</v>
      </c>
      <c r="G37" s="166">
        <f t="shared" si="0"/>
        <v>47.5</v>
      </c>
    </row>
    <row r="38" spans="1:7" ht="12" customHeight="1">
      <c r="A38" s="216"/>
      <c r="B38" s="154"/>
      <c r="C38" s="137" t="s">
        <v>39</v>
      </c>
      <c r="D38" s="137" t="s">
        <v>182</v>
      </c>
      <c r="E38" s="136">
        <v>100</v>
      </c>
      <c r="F38" s="142">
        <v>1.904</v>
      </c>
      <c r="G38" s="166">
        <f t="shared" si="0"/>
        <v>98.1</v>
      </c>
    </row>
    <row r="39" spans="1:7" ht="12" customHeight="1">
      <c r="A39" s="217"/>
      <c r="B39" s="158"/>
      <c r="C39" s="137" t="s">
        <v>38</v>
      </c>
      <c r="D39" s="137" t="s">
        <v>183</v>
      </c>
      <c r="E39" s="136">
        <v>250</v>
      </c>
      <c r="F39" s="142">
        <v>3.4272</v>
      </c>
      <c r="G39" s="166">
        <f t="shared" si="0"/>
        <v>241.4</v>
      </c>
    </row>
    <row r="40" spans="1:7" ht="12" customHeight="1">
      <c r="A40" s="215" t="s">
        <v>163</v>
      </c>
      <c r="B40" s="155" t="s">
        <v>238</v>
      </c>
      <c r="C40" s="137" t="s">
        <v>27</v>
      </c>
      <c r="D40" s="141" t="s">
        <v>184</v>
      </c>
      <c r="E40" s="136">
        <v>100</v>
      </c>
      <c r="F40" s="142">
        <v>12.4155</v>
      </c>
      <c r="G40" s="166">
        <f t="shared" si="0"/>
        <v>87.6</v>
      </c>
    </row>
    <row r="41" spans="1:7" ht="12" customHeight="1">
      <c r="A41" s="217"/>
      <c r="B41" s="158"/>
      <c r="C41" s="137" t="s">
        <v>32</v>
      </c>
      <c r="D41" s="137" t="s">
        <v>184</v>
      </c>
      <c r="E41" s="136">
        <v>160</v>
      </c>
      <c r="F41" s="142">
        <v>9.953999999999999</v>
      </c>
      <c r="G41" s="166">
        <f t="shared" si="0"/>
        <v>144.1</v>
      </c>
    </row>
    <row r="42" spans="1:7" ht="14.25" customHeight="1">
      <c r="A42" s="215" t="s">
        <v>162</v>
      </c>
      <c r="B42" s="220" t="s">
        <v>239</v>
      </c>
      <c r="C42" s="137" t="s">
        <v>27</v>
      </c>
      <c r="D42" s="141" t="s">
        <v>180</v>
      </c>
      <c r="E42" s="136">
        <v>160</v>
      </c>
      <c r="F42" s="142">
        <v>23.025</v>
      </c>
      <c r="G42" s="166">
        <f t="shared" si="0"/>
        <v>123.2</v>
      </c>
    </row>
    <row r="43" spans="1:7" ht="12.75">
      <c r="A43" s="216"/>
      <c r="B43" s="221"/>
      <c r="C43" s="137" t="s">
        <v>35</v>
      </c>
      <c r="D43" s="137" t="s">
        <v>180</v>
      </c>
      <c r="E43" s="136">
        <v>250</v>
      </c>
      <c r="F43" s="142">
        <v>2.53692</v>
      </c>
      <c r="G43" s="166">
        <f t="shared" si="0"/>
        <v>243.7</v>
      </c>
    </row>
    <row r="44" spans="1:7" ht="12.75">
      <c r="A44" s="216"/>
      <c r="B44" s="221"/>
      <c r="C44" s="137" t="s">
        <v>36</v>
      </c>
      <c r="D44" s="141" t="s">
        <v>180</v>
      </c>
      <c r="E44" s="136">
        <v>160</v>
      </c>
      <c r="F44" s="142">
        <v>37.010875</v>
      </c>
      <c r="G44" s="166">
        <f t="shared" si="0"/>
        <v>100.8</v>
      </c>
    </row>
    <row r="45" spans="1:7" ht="12.75">
      <c r="A45" s="216"/>
      <c r="B45" s="221"/>
      <c r="C45" s="137" t="s">
        <v>40</v>
      </c>
      <c r="D45" s="141" t="s">
        <v>180</v>
      </c>
      <c r="E45" s="136">
        <v>100</v>
      </c>
      <c r="F45" s="142">
        <v>15.090599999999998</v>
      </c>
      <c r="G45" s="166">
        <f t="shared" si="0"/>
        <v>84.9</v>
      </c>
    </row>
    <row r="46" spans="1:7" ht="12.75">
      <c r="A46" s="216"/>
      <c r="B46" s="221"/>
      <c r="C46" s="137" t="s">
        <v>43</v>
      </c>
      <c r="D46" s="141" t="s">
        <v>180</v>
      </c>
      <c r="E46" s="136">
        <v>160</v>
      </c>
      <c r="F46" s="142">
        <v>29.61</v>
      </c>
      <c r="G46" s="166">
        <f t="shared" si="0"/>
        <v>112.6</v>
      </c>
    </row>
    <row r="47" spans="1:7" ht="12.75">
      <c r="A47" s="216"/>
      <c r="B47" s="221"/>
      <c r="C47" s="137" t="s">
        <v>45</v>
      </c>
      <c r="D47" s="141" t="s">
        <v>180</v>
      </c>
      <c r="E47" s="136">
        <v>160</v>
      </c>
      <c r="F47" s="142">
        <v>11.921500000000002</v>
      </c>
      <c r="G47" s="166">
        <f t="shared" si="0"/>
        <v>140.9</v>
      </c>
    </row>
    <row r="48" spans="1:7" ht="12.75">
      <c r="A48" s="216"/>
      <c r="B48" s="221"/>
      <c r="C48" s="138" t="s">
        <v>67</v>
      </c>
      <c r="D48" s="141" t="s">
        <v>180</v>
      </c>
      <c r="E48" s="139">
        <v>63</v>
      </c>
      <c r="F48" s="142">
        <v>15.792222222222222</v>
      </c>
      <c r="G48" s="166">
        <f t="shared" si="0"/>
        <v>53.1</v>
      </c>
    </row>
    <row r="49" spans="1:7" ht="12.75">
      <c r="A49" s="217"/>
      <c r="B49" s="222"/>
      <c r="C49" s="137" t="s">
        <v>68</v>
      </c>
      <c r="D49" s="141" t="s">
        <v>180</v>
      </c>
      <c r="E49" s="136">
        <v>160</v>
      </c>
      <c r="F49" s="142">
        <v>21.627375000000004</v>
      </c>
      <c r="G49" s="166">
        <f t="shared" si="0"/>
        <v>125.4</v>
      </c>
    </row>
    <row r="50" spans="1:7" ht="12.75">
      <c r="A50" s="161" t="s">
        <v>162</v>
      </c>
      <c r="B50" s="137" t="s">
        <v>240</v>
      </c>
      <c r="C50" s="137" t="s">
        <v>38</v>
      </c>
      <c r="D50" s="137" t="s">
        <v>180</v>
      </c>
      <c r="E50" s="136">
        <v>160</v>
      </c>
      <c r="F50" s="142">
        <v>9.72</v>
      </c>
      <c r="G50" s="166">
        <f t="shared" si="0"/>
        <v>144.4</v>
      </c>
    </row>
    <row r="51" spans="1:7" ht="13.5" customHeight="1">
      <c r="A51" s="215"/>
      <c r="B51" s="154" t="s">
        <v>241</v>
      </c>
      <c r="C51" s="137" t="s">
        <v>27</v>
      </c>
      <c r="D51" s="137" t="s">
        <v>179</v>
      </c>
      <c r="E51" s="136">
        <v>160</v>
      </c>
      <c r="F51" s="142">
        <v>4.058624999999999</v>
      </c>
      <c r="G51" s="166">
        <f t="shared" si="0"/>
        <v>153.5</v>
      </c>
    </row>
    <row r="52" spans="1:7" ht="13.5" customHeight="1">
      <c r="A52" s="216"/>
      <c r="B52" s="154" t="s">
        <v>118</v>
      </c>
      <c r="C52" s="137" t="s">
        <v>32</v>
      </c>
      <c r="D52" s="137" t="s">
        <v>179</v>
      </c>
      <c r="E52" s="136">
        <v>100</v>
      </c>
      <c r="F52" s="142">
        <v>17.0829</v>
      </c>
      <c r="G52" s="166">
        <f t="shared" si="0"/>
        <v>82.9</v>
      </c>
    </row>
    <row r="53" spans="1:7" ht="13.5" customHeight="1">
      <c r="A53" s="216"/>
      <c r="B53" s="154"/>
      <c r="C53" s="137" t="s">
        <v>35</v>
      </c>
      <c r="D53" s="137" t="s">
        <v>179</v>
      </c>
      <c r="E53" s="136">
        <v>100</v>
      </c>
      <c r="F53" s="142">
        <v>13.3994</v>
      </c>
      <c r="G53" s="166">
        <f t="shared" si="0"/>
        <v>86.6</v>
      </c>
    </row>
    <row r="54" spans="1:7" ht="13.5" customHeight="1">
      <c r="A54" s="216"/>
      <c r="B54" s="154"/>
      <c r="C54" s="141" t="s">
        <v>36</v>
      </c>
      <c r="D54" s="141" t="s">
        <v>179</v>
      </c>
      <c r="E54" s="145">
        <v>160</v>
      </c>
      <c r="F54" s="148">
        <v>23.95475</v>
      </c>
      <c r="G54" s="166">
        <f t="shared" si="0"/>
        <v>121.7</v>
      </c>
    </row>
    <row r="55" spans="1:7" ht="13.5" customHeight="1">
      <c r="A55" s="215" t="s">
        <v>162</v>
      </c>
      <c r="B55" s="156" t="s">
        <v>242</v>
      </c>
      <c r="C55" s="141" t="s">
        <v>27</v>
      </c>
      <c r="D55" s="141" t="s">
        <v>179</v>
      </c>
      <c r="E55" s="145">
        <v>63</v>
      </c>
      <c r="F55" s="142">
        <v>15.977142857142855</v>
      </c>
      <c r="G55" s="166">
        <f t="shared" si="0"/>
        <v>52.9</v>
      </c>
    </row>
    <row r="56" spans="1:7" ht="13.5" customHeight="1">
      <c r="A56" s="217"/>
      <c r="B56" s="158"/>
      <c r="C56" s="137" t="s">
        <v>36</v>
      </c>
      <c r="D56" s="137" t="s">
        <v>179</v>
      </c>
      <c r="E56" s="136">
        <v>63</v>
      </c>
      <c r="F56" s="142">
        <v>19.054285714285715</v>
      </c>
      <c r="G56" s="166">
        <f t="shared" si="0"/>
        <v>51</v>
      </c>
    </row>
    <row r="57" spans="1:7" ht="13.5" customHeight="1">
      <c r="A57" s="215" t="s">
        <v>164</v>
      </c>
      <c r="B57" s="155" t="s">
        <v>243</v>
      </c>
      <c r="C57" s="137" t="s">
        <v>32</v>
      </c>
      <c r="D57" s="141" t="s">
        <v>185</v>
      </c>
      <c r="E57" s="136">
        <v>100</v>
      </c>
      <c r="F57" s="142">
        <v>9.143799999999999</v>
      </c>
      <c r="G57" s="166">
        <f t="shared" si="0"/>
        <v>90.9</v>
      </c>
    </row>
    <row r="58" spans="1:7" ht="13.5" customHeight="1">
      <c r="A58" s="216"/>
      <c r="B58" s="154"/>
      <c r="C58" s="137" t="s">
        <v>35</v>
      </c>
      <c r="D58" s="141" t="s">
        <v>185</v>
      </c>
      <c r="E58" s="136">
        <v>250</v>
      </c>
      <c r="F58" s="142">
        <v>3.9551199999999995</v>
      </c>
      <c r="G58" s="166">
        <f t="shared" si="0"/>
        <v>240.1</v>
      </c>
    </row>
    <row r="59" spans="1:7" ht="13.5" customHeight="1">
      <c r="A59" s="215" t="s">
        <v>164</v>
      </c>
      <c r="B59" s="234" t="s">
        <v>244</v>
      </c>
      <c r="C59" s="137" t="s">
        <v>27</v>
      </c>
      <c r="D59" s="141" t="s">
        <v>186</v>
      </c>
      <c r="E59" s="145">
        <v>100</v>
      </c>
      <c r="F59" s="142">
        <v>0.3712000000000001</v>
      </c>
      <c r="G59" s="166">
        <f t="shared" si="0"/>
        <v>99.6</v>
      </c>
    </row>
    <row r="60" spans="1:7" ht="13.5" customHeight="1">
      <c r="A60" s="217"/>
      <c r="B60" s="235"/>
      <c r="C60" s="137" t="s">
        <v>32</v>
      </c>
      <c r="D60" s="141" t="s">
        <v>187</v>
      </c>
      <c r="E60" s="145">
        <v>63</v>
      </c>
      <c r="F60" s="142">
        <v>5.8920634920634924</v>
      </c>
      <c r="G60" s="166">
        <f t="shared" si="0"/>
        <v>59.3</v>
      </c>
    </row>
    <row r="61" spans="1:7" ht="12.75">
      <c r="A61" s="215" t="s">
        <v>245</v>
      </c>
      <c r="B61" s="137" t="s">
        <v>247</v>
      </c>
      <c r="C61" s="137" t="s">
        <v>27</v>
      </c>
      <c r="D61" s="137" t="s">
        <v>188</v>
      </c>
      <c r="E61" s="136">
        <v>160</v>
      </c>
      <c r="F61" s="142">
        <v>2.931875</v>
      </c>
      <c r="G61" s="166">
        <f t="shared" si="0"/>
        <v>155.3</v>
      </c>
    </row>
    <row r="62" spans="1:7" ht="12.75">
      <c r="A62" s="216"/>
      <c r="B62" s="137" t="s">
        <v>248</v>
      </c>
      <c r="C62" s="137" t="s">
        <v>32</v>
      </c>
      <c r="D62" s="137" t="s">
        <v>188</v>
      </c>
      <c r="E62" s="136">
        <v>160</v>
      </c>
      <c r="F62" s="142">
        <v>5.03775</v>
      </c>
      <c r="G62" s="166">
        <f t="shared" si="0"/>
        <v>151.9</v>
      </c>
    </row>
    <row r="63" spans="1:7" ht="12.75">
      <c r="A63" s="216"/>
      <c r="B63" s="137"/>
      <c r="C63" s="137" t="s">
        <v>35</v>
      </c>
      <c r="D63" s="137" t="s">
        <v>188</v>
      </c>
      <c r="E63" s="136">
        <v>100</v>
      </c>
      <c r="F63" s="142">
        <v>13.7687</v>
      </c>
      <c r="G63" s="166">
        <f t="shared" si="0"/>
        <v>86.2</v>
      </c>
    </row>
    <row r="64" spans="1:7" ht="12.75">
      <c r="A64" s="216"/>
      <c r="B64" s="137"/>
      <c r="C64" s="137" t="s">
        <v>36</v>
      </c>
      <c r="D64" s="137" t="s">
        <v>188</v>
      </c>
      <c r="E64" s="136">
        <v>100</v>
      </c>
      <c r="F64" s="142">
        <v>11.934</v>
      </c>
      <c r="G64" s="166">
        <f t="shared" si="0"/>
        <v>88.1</v>
      </c>
    </row>
    <row r="65" spans="1:7" ht="12.75">
      <c r="A65" s="216"/>
      <c r="B65" s="159" t="s">
        <v>246</v>
      </c>
      <c r="C65" s="138" t="s">
        <v>136</v>
      </c>
      <c r="D65" s="138" t="s">
        <v>189</v>
      </c>
      <c r="E65" s="139">
        <v>40</v>
      </c>
      <c r="F65" s="140">
        <v>0.702</v>
      </c>
      <c r="G65" s="166">
        <f t="shared" si="0"/>
        <v>39.7</v>
      </c>
    </row>
    <row r="66" spans="1:7" ht="12.75">
      <c r="A66" s="217"/>
      <c r="B66" s="144" t="s">
        <v>249</v>
      </c>
      <c r="C66" s="138" t="s">
        <v>149</v>
      </c>
      <c r="D66" s="138" t="s">
        <v>190</v>
      </c>
      <c r="E66" s="139">
        <v>63</v>
      </c>
      <c r="F66" s="142">
        <v>0.5904761904761905</v>
      </c>
      <c r="G66" s="166">
        <f t="shared" si="0"/>
        <v>62.6</v>
      </c>
    </row>
    <row r="67" spans="1:7" ht="12.75">
      <c r="A67" s="215" t="s">
        <v>166</v>
      </c>
      <c r="B67" s="141" t="s">
        <v>250</v>
      </c>
      <c r="C67" s="138" t="s">
        <v>27</v>
      </c>
      <c r="D67" s="141" t="s">
        <v>191</v>
      </c>
      <c r="E67" s="139">
        <v>100</v>
      </c>
      <c r="F67" s="142">
        <v>8.332299999999998</v>
      </c>
      <c r="G67" s="166">
        <f t="shared" si="0"/>
        <v>91.7</v>
      </c>
    </row>
    <row r="68" spans="1:7" ht="12.75">
      <c r="A68" s="216"/>
      <c r="B68" s="146"/>
      <c r="C68" s="138" t="s">
        <v>32</v>
      </c>
      <c r="D68" s="141" t="s">
        <v>191</v>
      </c>
      <c r="E68" s="139">
        <v>160</v>
      </c>
      <c r="F68" s="142">
        <v>12.8081875</v>
      </c>
      <c r="G68" s="166">
        <f t="shared" si="0"/>
        <v>139.5</v>
      </c>
    </row>
    <row r="69" spans="1:7" ht="12.75">
      <c r="A69" s="216"/>
      <c r="B69" s="146"/>
      <c r="C69" s="138" t="s">
        <v>35</v>
      </c>
      <c r="D69" s="141" t="s">
        <v>191</v>
      </c>
      <c r="E69" s="139">
        <v>100</v>
      </c>
      <c r="F69" s="142">
        <v>12.9762</v>
      </c>
      <c r="G69" s="166">
        <f t="shared" si="0"/>
        <v>87</v>
      </c>
    </row>
    <row r="70" spans="1:7" ht="12.75">
      <c r="A70" s="216"/>
      <c r="B70" s="138"/>
      <c r="C70" s="138" t="s">
        <v>36</v>
      </c>
      <c r="D70" s="141" t="s">
        <v>191</v>
      </c>
      <c r="E70" s="139">
        <v>160</v>
      </c>
      <c r="F70" s="142">
        <v>25.370187500000004</v>
      </c>
      <c r="G70" s="166">
        <f t="shared" si="0"/>
        <v>119.4</v>
      </c>
    </row>
    <row r="71" spans="1:7" ht="12.75">
      <c r="A71" s="216"/>
      <c r="B71" s="154" t="s">
        <v>251</v>
      </c>
      <c r="C71" s="138" t="s">
        <v>27</v>
      </c>
      <c r="D71" s="141" t="s">
        <v>192</v>
      </c>
      <c r="E71" s="139">
        <v>160</v>
      </c>
      <c r="F71" s="142">
        <v>5.8066249999999995</v>
      </c>
      <c r="G71" s="166">
        <f t="shared" si="0"/>
        <v>150.7</v>
      </c>
    </row>
    <row r="72" spans="1:7" ht="12.75">
      <c r="A72" s="216"/>
      <c r="B72" s="242" t="s">
        <v>252</v>
      </c>
      <c r="C72" s="144" t="s">
        <v>35</v>
      </c>
      <c r="D72" s="141" t="s">
        <v>193</v>
      </c>
      <c r="E72" s="136">
        <v>100</v>
      </c>
      <c r="F72" s="142">
        <v>4.6098</v>
      </c>
      <c r="G72" s="166">
        <f t="shared" si="0"/>
        <v>95.4</v>
      </c>
    </row>
    <row r="73" spans="1:7" ht="12.75">
      <c r="A73" s="216"/>
      <c r="B73" s="242"/>
      <c r="C73" s="170" t="s">
        <v>32</v>
      </c>
      <c r="D73" s="141" t="s">
        <v>193</v>
      </c>
      <c r="E73" s="147">
        <v>160</v>
      </c>
      <c r="F73" s="148">
        <v>3.3115</v>
      </c>
      <c r="G73" s="166">
        <f aca="true" t="shared" si="1" ref="G73:G135">ROUND((100-F73)/100*E73,1)</f>
        <v>154.7</v>
      </c>
    </row>
    <row r="74" spans="1:7" s="151" customFormat="1" ht="12.75">
      <c r="A74" s="225" t="s">
        <v>167</v>
      </c>
      <c r="B74" s="240" t="s">
        <v>253</v>
      </c>
      <c r="C74" s="149" t="s">
        <v>46</v>
      </c>
      <c r="D74" s="149" t="s">
        <v>194</v>
      </c>
      <c r="E74" s="150">
        <v>100</v>
      </c>
      <c r="F74" s="142">
        <v>10.763</v>
      </c>
      <c r="G74" s="166">
        <f t="shared" si="1"/>
        <v>89.2</v>
      </c>
    </row>
    <row r="75" spans="1:7" s="151" customFormat="1" ht="12.75" customHeight="1">
      <c r="A75" s="226"/>
      <c r="B75" s="241"/>
      <c r="C75" s="152" t="s">
        <v>32</v>
      </c>
      <c r="D75" s="149" t="s">
        <v>194</v>
      </c>
      <c r="E75" s="150">
        <v>100</v>
      </c>
      <c r="F75" s="142">
        <v>1.904</v>
      </c>
      <c r="G75" s="166">
        <f t="shared" si="1"/>
        <v>98.1</v>
      </c>
    </row>
    <row r="76" spans="1:7" ht="12.75">
      <c r="A76" s="215" t="s">
        <v>254</v>
      </c>
      <c r="B76" s="146" t="s">
        <v>256</v>
      </c>
      <c r="C76" s="138" t="s">
        <v>27</v>
      </c>
      <c r="D76" s="138" t="s">
        <v>195</v>
      </c>
      <c r="E76" s="139">
        <v>100</v>
      </c>
      <c r="F76" s="140">
        <v>7.912</v>
      </c>
      <c r="G76" s="166">
        <f t="shared" si="1"/>
        <v>92.1</v>
      </c>
    </row>
    <row r="77" spans="1:7" ht="12.75">
      <c r="A77" s="216"/>
      <c r="B77" s="146" t="s">
        <v>255</v>
      </c>
      <c r="C77" s="137" t="s">
        <v>32</v>
      </c>
      <c r="D77" s="141" t="s">
        <v>195</v>
      </c>
      <c r="E77" s="136">
        <v>100</v>
      </c>
      <c r="F77" s="142">
        <v>28.487</v>
      </c>
      <c r="G77" s="166">
        <f t="shared" si="1"/>
        <v>71.5</v>
      </c>
    </row>
    <row r="78" spans="1:7" ht="12.75">
      <c r="A78" s="216"/>
      <c r="B78" s="146"/>
      <c r="C78" s="137" t="s">
        <v>35</v>
      </c>
      <c r="D78" s="141" t="s">
        <v>195</v>
      </c>
      <c r="E78" s="136">
        <v>160</v>
      </c>
      <c r="F78" s="142">
        <v>12.723125</v>
      </c>
      <c r="G78" s="166">
        <f t="shared" si="1"/>
        <v>139.6</v>
      </c>
    </row>
    <row r="79" spans="1:7" ht="12.75">
      <c r="A79" s="216"/>
      <c r="B79" s="138"/>
      <c r="C79" s="137" t="s">
        <v>36</v>
      </c>
      <c r="D79" s="141" t="s">
        <v>195</v>
      </c>
      <c r="E79" s="136">
        <v>100</v>
      </c>
      <c r="F79" s="142">
        <v>12.0032</v>
      </c>
      <c r="G79" s="166">
        <f t="shared" si="1"/>
        <v>88</v>
      </c>
    </row>
    <row r="80" spans="1:7" ht="12.75">
      <c r="A80" s="216"/>
      <c r="B80" s="141" t="s">
        <v>257</v>
      </c>
      <c r="C80" s="138" t="s">
        <v>27</v>
      </c>
      <c r="D80" s="141" t="s">
        <v>195</v>
      </c>
      <c r="E80" s="139">
        <v>160</v>
      </c>
      <c r="F80" s="142">
        <v>3.705</v>
      </c>
      <c r="G80" s="166">
        <f t="shared" si="1"/>
        <v>154.1</v>
      </c>
    </row>
    <row r="81" spans="1:7" ht="12.75">
      <c r="A81" s="216"/>
      <c r="B81" s="138"/>
      <c r="C81" s="137" t="s">
        <v>32</v>
      </c>
      <c r="D81" s="141" t="s">
        <v>195</v>
      </c>
      <c r="E81" s="136">
        <v>160</v>
      </c>
      <c r="F81" s="142">
        <v>11.072249999999999</v>
      </c>
      <c r="G81" s="166">
        <f t="shared" si="1"/>
        <v>142.3</v>
      </c>
    </row>
    <row r="82" spans="1:7" ht="12.75">
      <c r="A82" s="216"/>
      <c r="B82" s="141" t="s">
        <v>258</v>
      </c>
      <c r="C82" s="138" t="s">
        <v>27</v>
      </c>
      <c r="D82" s="141" t="s">
        <v>195</v>
      </c>
      <c r="E82" s="139">
        <v>100</v>
      </c>
      <c r="F82" s="142">
        <v>6.303400000000001</v>
      </c>
      <c r="G82" s="166">
        <f t="shared" si="1"/>
        <v>93.7</v>
      </c>
    </row>
    <row r="83" spans="1:7" ht="12.75">
      <c r="A83" s="216"/>
      <c r="B83" s="146"/>
      <c r="C83" s="137" t="s">
        <v>32</v>
      </c>
      <c r="D83" s="137" t="s">
        <v>195</v>
      </c>
      <c r="E83" s="136">
        <v>100</v>
      </c>
      <c r="F83" s="142">
        <v>8.246699999999999</v>
      </c>
      <c r="G83" s="166">
        <f t="shared" si="1"/>
        <v>91.8</v>
      </c>
    </row>
    <row r="84" spans="1:7" ht="12.75">
      <c r="A84" s="216"/>
      <c r="B84" s="138"/>
      <c r="C84" s="137" t="s">
        <v>35</v>
      </c>
      <c r="D84" s="141" t="s">
        <v>195</v>
      </c>
      <c r="E84" s="136">
        <v>100</v>
      </c>
      <c r="F84" s="142">
        <v>9.086</v>
      </c>
      <c r="G84" s="166">
        <f t="shared" si="1"/>
        <v>90.9</v>
      </c>
    </row>
    <row r="85" spans="1:7" ht="12.75">
      <c r="A85" s="216"/>
      <c r="B85" s="154" t="s">
        <v>243</v>
      </c>
      <c r="C85" s="137" t="s">
        <v>35</v>
      </c>
      <c r="D85" s="141" t="s">
        <v>195</v>
      </c>
      <c r="E85" s="136">
        <v>100</v>
      </c>
      <c r="F85" s="142">
        <v>7.6146</v>
      </c>
      <c r="G85" s="166">
        <f t="shared" si="1"/>
        <v>92.4</v>
      </c>
    </row>
    <row r="86" spans="1:7" ht="12.75">
      <c r="A86" s="216"/>
      <c r="B86" s="160" t="s">
        <v>259</v>
      </c>
      <c r="C86" s="137" t="s">
        <v>27</v>
      </c>
      <c r="D86" s="137" t="s">
        <v>195</v>
      </c>
      <c r="E86" s="136">
        <v>100</v>
      </c>
      <c r="F86" s="142">
        <v>0.096</v>
      </c>
      <c r="G86" s="166">
        <f t="shared" si="1"/>
        <v>99.9</v>
      </c>
    </row>
    <row r="87" spans="1:7" ht="12.75">
      <c r="A87" s="216"/>
      <c r="B87" s="154" t="s">
        <v>260</v>
      </c>
      <c r="C87" s="138" t="s">
        <v>27</v>
      </c>
      <c r="D87" s="141" t="s">
        <v>196</v>
      </c>
      <c r="E87" s="139">
        <v>100</v>
      </c>
      <c r="F87" s="142">
        <v>8.5106</v>
      </c>
      <c r="G87" s="166">
        <f t="shared" si="1"/>
        <v>91.5</v>
      </c>
    </row>
    <row r="88" spans="1:7" ht="12.75">
      <c r="A88" s="216"/>
      <c r="B88" s="215" t="s">
        <v>261</v>
      </c>
      <c r="C88" s="137" t="s">
        <v>27</v>
      </c>
      <c r="D88" s="137" t="s">
        <v>198</v>
      </c>
      <c r="E88" s="136">
        <v>40</v>
      </c>
      <c r="F88" s="142">
        <v>3.1725</v>
      </c>
      <c r="G88" s="166">
        <f t="shared" si="1"/>
        <v>38.7</v>
      </c>
    </row>
    <row r="89" spans="1:7" ht="12.75">
      <c r="A89" s="216"/>
      <c r="B89" s="216"/>
      <c r="C89" s="137" t="s">
        <v>27</v>
      </c>
      <c r="D89" s="137" t="s">
        <v>195</v>
      </c>
      <c r="E89" s="136">
        <v>40</v>
      </c>
      <c r="F89" s="142">
        <v>1.86</v>
      </c>
      <c r="G89" s="166">
        <f t="shared" si="1"/>
        <v>39.3</v>
      </c>
    </row>
    <row r="90" spans="1:7" ht="15.75" customHeight="1">
      <c r="A90" s="217"/>
      <c r="B90" s="217"/>
      <c r="C90" s="138" t="s">
        <v>32</v>
      </c>
      <c r="D90" s="138" t="s">
        <v>195</v>
      </c>
      <c r="E90" s="139">
        <v>100</v>
      </c>
      <c r="F90" s="142">
        <v>2.916</v>
      </c>
      <c r="G90" s="166">
        <f t="shared" si="1"/>
        <v>97.1</v>
      </c>
    </row>
    <row r="91" spans="1:7" ht="12.75">
      <c r="A91" s="215" t="s">
        <v>169</v>
      </c>
      <c r="B91" s="141" t="s">
        <v>262</v>
      </c>
      <c r="C91" s="138" t="s">
        <v>27</v>
      </c>
      <c r="D91" s="141" t="s">
        <v>201</v>
      </c>
      <c r="E91" s="139">
        <v>100</v>
      </c>
      <c r="F91" s="142">
        <v>4.501</v>
      </c>
      <c r="G91" s="166">
        <f t="shared" si="1"/>
        <v>95.5</v>
      </c>
    </row>
    <row r="92" spans="1:7" ht="12.75">
      <c r="A92" s="217"/>
      <c r="B92" s="137" t="s">
        <v>253</v>
      </c>
      <c r="C92" s="138" t="s">
        <v>27</v>
      </c>
      <c r="D92" s="141" t="s">
        <v>200</v>
      </c>
      <c r="E92" s="139">
        <v>63</v>
      </c>
      <c r="F92" s="142">
        <v>7.217936507936507</v>
      </c>
      <c r="G92" s="166">
        <f t="shared" si="1"/>
        <v>58.5</v>
      </c>
    </row>
    <row r="93" spans="1:7" ht="12.75">
      <c r="A93" s="215" t="s">
        <v>170</v>
      </c>
      <c r="B93" s="141" t="s">
        <v>263</v>
      </c>
      <c r="C93" s="138" t="s">
        <v>27</v>
      </c>
      <c r="D93" s="137" t="s">
        <v>138</v>
      </c>
      <c r="E93" s="139">
        <v>160</v>
      </c>
      <c r="F93" s="142">
        <v>13.22625</v>
      </c>
      <c r="G93" s="166">
        <f t="shared" si="1"/>
        <v>138.8</v>
      </c>
    </row>
    <row r="94" spans="1:7" ht="12.75">
      <c r="A94" s="216"/>
      <c r="B94" s="146"/>
      <c r="C94" s="137" t="s">
        <v>35</v>
      </c>
      <c r="D94" s="137" t="s">
        <v>138</v>
      </c>
      <c r="E94" s="136">
        <v>160</v>
      </c>
      <c r="F94" s="142">
        <v>11.84625</v>
      </c>
      <c r="G94" s="166">
        <f t="shared" si="1"/>
        <v>141</v>
      </c>
    </row>
    <row r="95" spans="1:7" ht="12.75">
      <c r="A95" s="216"/>
      <c r="B95" s="146"/>
      <c r="C95" s="137" t="s">
        <v>36</v>
      </c>
      <c r="D95" s="137" t="s">
        <v>138</v>
      </c>
      <c r="E95" s="136">
        <v>100</v>
      </c>
      <c r="F95" s="142">
        <v>15.37</v>
      </c>
      <c r="G95" s="166">
        <f t="shared" si="1"/>
        <v>84.6</v>
      </c>
    </row>
    <row r="96" spans="1:7" ht="12.75">
      <c r="A96" s="216"/>
      <c r="B96" s="146"/>
      <c r="C96" s="137" t="s">
        <v>38</v>
      </c>
      <c r="D96" s="137" t="s">
        <v>138</v>
      </c>
      <c r="E96" s="136">
        <v>160</v>
      </c>
      <c r="F96" s="142">
        <v>13.90625</v>
      </c>
      <c r="G96" s="166">
        <f t="shared" si="1"/>
        <v>137.8</v>
      </c>
    </row>
    <row r="97" spans="1:7" ht="12.75">
      <c r="A97" s="216"/>
      <c r="B97" s="138"/>
      <c r="C97" s="137" t="s">
        <v>39</v>
      </c>
      <c r="D97" s="137" t="s">
        <v>138</v>
      </c>
      <c r="E97" s="136">
        <v>100</v>
      </c>
      <c r="F97" s="142">
        <v>11.1007</v>
      </c>
      <c r="G97" s="166">
        <f t="shared" si="1"/>
        <v>88.9</v>
      </c>
    </row>
    <row r="98" spans="1:7" ht="12.75">
      <c r="A98" s="216"/>
      <c r="B98" s="154" t="s">
        <v>264</v>
      </c>
      <c r="C98" s="138" t="s">
        <v>27</v>
      </c>
      <c r="D98" s="137" t="s">
        <v>202</v>
      </c>
      <c r="E98" s="139">
        <v>100</v>
      </c>
      <c r="F98" s="142">
        <v>10.209</v>
      </c>
      <c r="G98" s="166">
        <f t="shared" si="1"/>
        <v>89.8</v>
      </c>
    </row>
    <row r="99" spans="1:7" ht="12.75">
      <c r="A99" s="216"/>
      <c r="B99" s="154"/>
      <c r="C99" s="137" t="s">
        <v>32</v>
      </c>
      <c r="D99" s="137" t="s">
        <v>202</v>
      </c>
      <c r="E99" s="136">
        <v>100</v>
      </c>
      <c r="F99" s="142">
        <v>13.247</v>
      </c>
      <c r="G99" s="166">
        <f t="shared" si="1"/>
        <v>86.8</v>
      </c>
    </row>
    <row r="100" spans="1:7" ht="12.75">
      <c r="A100" s="216"/>
      <c r="B100" s="154"/>
      <c r="C100" s="138" t="s">
        <v>35</v>
      </c>
      <c r="D100" s="137" t="s">
        <v>202</v>
      </c>
      <c r="E100" s="139">
        <v>160</v>
      </c>
      <c r="F100" s="142">
        <v>9.236875</v>
      </c>
      <c r="G100" s="166">
        <f t="shared" si="1"/>
        <v>145.2</v>
      </c>
    </row>
    <row r="101" spans="1:7" ht="12.75">
      <c r="A101" s="216"/>
      <c r="B101" s="154"/>
      <c r="C101" s="137" t="s">
        <v>36</v>
      </c>
      <c r="D101" s="137" t="s">
        <v>202</v>
      </c>
      <c r="E101" s="136">
        <v>100</v>
      </c>
      <c r="F101" s="142">
        <v>18.954</v>
      </c>
      <c r="G101" s="166">
        <f t="shared" si="1"/>
        <v>81</v>
      </c>
    </row>
    <row r="102" spans="1:7" ht="12.75">
      <c r="A102" s="216"/>
      <c r="B102" s="154"/>
      <c r="C102" s="138" t="s">
        <v>38</v>
      </c>
      <c r="D102" s="137" t="s">
        <v>202</v>
      </c>
      <c r="E102" s="139">
        <v>160</v>
      </c>
      <c r="F102" s="142">
        <v>14.045625</v>
      </c>
      <c r="G102" s="166">
        <f t="shared" si="1"/>
        <v>137.5</v>
      </c>
    </row>
    <row r="103" spans="1:7" ht="12.75">
      <c r="A103" s="216"/>
      <c r="B103" s="154"/>
      <c r="C103" s="138" t="s">
        <v>39</v>
      </c>
      <c r="D103" s="137" t="s">
        <v>202</v>
      </c>
      <c r="E103" s="139">
        <v>100</v>
      </c>
      <c r="F103" s="142">
        <v>12.71</v>
      </c>
      <c r="G103" s="166">
        <f t="shared" si="1"/>
        <v>87.3</v>
      </c>
    </row>
    <row r="104" spans="1:7" ht="12.75">
      <c r="A104" s="216"/>
      <c r="B104" s="141" t="s">
        <v>267</v>
      </c>
      <c r="C104" s="144" t="s">
        <v>35</v>
      </c>
      <c r="D104" s="137" t="s">
        <v>203</v>
      </c>
      <c r="E104" s="136">
        <v>160</v>
      </c>
      <c r="F104" s="142">
        <v>53.25</v>
      </c>
      <c r="G104" s="166">
        <f t="shared" si="1"/>
        <v>74.8</v>
      </c>
    </row>
    <row r="105" spans="1:7" ht="12.75" customHeight="1">
      <c r="A105" s="216"/>
      <c r="B105" s="146"/>
      <c r="C105" s="144" t="s">
        <v>36</v>
      </c>
      <c r="D105" s="137" t="s">
        <v>203</v>
      </c>
      <c r="E105" s="136">
        <v>250</v>
      </c>
      <c r="F105" s="142">
        <v>13.92</v>
      </c>
      <c r="G105" s="166">
        <f t="shared" si="1"/>
        <v>215.2</v>
      </c>
    </row>
    <row r="106" spans="1:7" ht="12.75" customHeight="1">
      <c r="A106" s="216"/>
      <c r="B106" s="146"/>
      <c r="C106" s="144" t="s">
        <v>288</v>
      </c>
      <c r="D106" s="137" t="s">
        <v>203</v>
      </c>
      <c r="E106" s="136">
        <v>100</v>
      </c>
      <c r="F106" s="142">
        <v>15.624</v>
      </c>
      <c r="G106" s="166">
        <f t="shared" si="1"/>
        <v>84.4</v>
      </c>
    </row>
    <row r="107" spans="1:7" ht="12.75" customHeight="1">
      <c r="A107" s="216"/>
      <c r="B107" s="146"/>
      <c r="C107" s="144" t="s">
        <v>289</v>
      </c>
      <c r="D107" s="137" t="s">
        <v>203</v>
      </c>
      <c r="E107" s="136">
        <v>100</v>
      </c>
      <c r="F107" s="142">
        <v>36.207</v>
      </c>
      <c r="G107" s="166">
        <f t="shared" si="1"/>
        <v>63.8</v>
      </c>
    </row>
    <row r="108" spans="1:7" ht="12.75" customHeight="1">
      <c r="A108" s="216"/>
      <c r="B108" s="146"/>
      <c r="C108" s="144" t="s">
        <v>290</v>
      </c>
      <c r="D108" s="137" t="s">
        <v>203</v>
      </c>
      <c r="E108" s="136">
        <v>160</v>
      </c>
      <c r="F108" s="142">
        <v>8.883125</v>
      </c>
      <c r="G108" s="166">
        <f t="shared" si="1"/>
        <v>145.8</v>
      </c>
    </row>
    <row r="109" spans="1:7" ht="12.75" customHeight="1">
      <c r="A109" s="217"/>
      <c r="B109" s="138"/>
      <c r="C109" s="144" t="s">
        <v>291</v>
      </c>
      <c r="D109" s="137" t="s">
        <v>203</v>
      </c>
      <c r="E109" s="136">
        <v>160</v>
      </c>
      <c r="F109" s="142">
        <v>16.59</v>
      </c>
      <c r="G109" s="166">
        <f t="shared" si="1"/>
        <v>133.5</v>
      </c>
    </row>
    <row r="110" spans="1:7" ht="12.75">
      <c r="A110" s="215" t="s">
        <v>171</v>
      </c>
      <c r="B110" s="154" t="s">
        <v>250</v>
      </c>
      <c r="C110" s="164" t="s">
        <v>292</v>
      </c>
      <c r="D110" s="146" t="s">
        <v>204</v>
      </c>
      <c r="E110" s="139">
        <v>250</v>
      </c>
      <c r="F110" s="140">
        <v>8.5168</v>
      </c>
      <c r="G110" s="166">
        <f t="shared" si="1"/>
        <v>228.7</v>
      </c>
    </row>
    <row r="111" spans="1:7" ht="12.75" customHeight="1">
      <c r="A111" s="216"/>
      <c r="B111" s="154"/>
      <c r="C111" s="164" t="s">
        <v>293</v>
      </c>
      <c r="D111" s="141" t="s">
        <v>204</v>
      </c>
      <c r="E111" s="136">
        <v>160</v>
      </c>
      <c r="F111" s="142">
        <v>14.6760625</v>
      </c>
      <c r="G111" s="166">
        <f t="shared" si="1"/>
        <v>136.5</v>
      </c>
    </row>
    <row r="112" spans="1:7" ht="12" customHeight="1">
      <c r="A112" s="217"/>
      <c r="B112" s="154"/>
      <c r="C112" s="164" t="s">
        <v>294</v>
      </c>
      <c r="D112" s="141" t="s">
        <v>204</v>
      </c>
      <c r="E112" s="136">
        <v>160</v>
      </c>
      <c r="F112" s="142">
        <v>16.41875</v>
      </c>
      <c r="G112" s="166">
        <f t="shared" si="1"/>
        <v>133.7</v>
      </c>
    </row>
    <row r="113" spans="1:7" ht="12.75">
      <c r="A113" s="215" t="s">
        <v>172</v>
      </c>
      <c r="B113" s="155" t="s">
        <v>253</v>
      </c>
      <c r="C113" s="144" t="s">
        <v>295</v>
      </c>
      <c r="D113" s="141" t="s">
        <v>205</v>
      </c>
      <c r="E113" s="136">
        <v>250</v>
      </c>
      <c r="F113" s="142">
        <v>23.7328</v>
      </c>
      <c r="G113" s="166">
        <f t="shared" si="1"/>
        <v>190.7</v>
      </c>
    </row>
    <row r="114" spans="1:7" ht="12.75">
      <c r="A114" s="216"/>
      <c r="B114" s="227" t="s">
        <v>250</v>
      </c>
      <c r="C114" s="144" t="s">
        <v>296</v>
      </c>
      <c r="D114" s="141" t="s">
        <v>205</v>
      </c>
      <c r="E114" s="139">
        <v>100</v>
      </c>
      <c r="F114" s="142">
        <v>23.233</v>
      </c>
      <c r="G114" s="166">
        <f t="shared" si="1"/>
        <v>76.8</v>
      </c>
    </row>
    <row r="115" spans="1:7" ht="12.75" customHeight="1">
      <c r="A115" s="216"/>
      <c r="B115" s="228"/>
      <c r="C115" s="144" t="s">
        <v>297</v>
      </c>
      <c r="D115" s="141" t="s">
        <v>205</v>
      </c>
      <c r="E115" s="136">
        <v>160</v>
      </c>
      <c r="F115" s="142">
        <v>14.859375</v>
      </c>
      <c r="G115" s="166">
        <f t="shared" si="1"/>
        <v>136.2</v>
      </c>
    </row>
    <row r="116" spans="1:7" ht="12.75">
      <c r="A116" s="216"/>
      <c r="B116" s="229"/>
      <c r="C116" s="144" t="s">
        <v>265</v>
      </c>
      <c r="D116" s="141" t="s">
        <v>205</v>
      </c>
      <c r="E116" s="136">
        <v>100</v>
      </c>
      <c r="F116" s="142">
        <v>6.016</v>
      </c>
      <c r="G116" s="168">
        <f t="shared" si="1"/>
        <v>94</v>
      </c>
    </row>
    <row r="117" spans="1:7" ht="12.75">
      <c r="A117" s="216"/>
      <c r="B117" s="215" t="s">
        <v>268</v>
      </c>
      <c r="C117" s="144" t="s">
        <v>298</v>
      </c>
      <c r="D117" s="137" t="s">
        <v>205</v>
      </c>
      <c r="E117" s="136">
        <v>100</v>
      </c>
      <c r="F117" s="142">
        <v>1.862</v>
      </c>
      <c r="G117" s="166">
        <f t="shared" si="1"/>
        <v>98.1</v>
      </c>
    </row>
    <row r="118" spans="1:7" ht="12.75" customHeight="1">
      <c r="A118" s="216"/>
      <c r="B118" s="216"/>
      <c r="C118" s="144" t="s">
        <v>299</v>
      </c>
      <c r="D118" s="137" t="s">
        <v>206</v>
      </c>
      <c r="E118" s="136">
        <v>160</v>
      </c>
      <c r="F118" s="142">
        <v>0.5403125</v>
      </c>
      <c r="G118" s="166">
        <f t="shared" si="1"/>
        <v>159.1</v>
      </c>
    </row>
    <row r="119" spans="1:7" ht="12.75" customHeight="1">
      <c r="A119" s="216"/>
      <c r="B119" s="216"/>
      <c r="C119" s="144" t="s">
        <v>266</v>
      </c>
      <c r="D119" s="137" t="s">
        <v>206</v>
      </c>
      <c r="E119" s="136">
        <v>63</v>
      </c>
      <c r="F119" s="142">
        <v>24.6</v>
      </c>
      <c r="G119" s="166">
        <f t="shared" si="1"/>
        <v>47.5</v>
      </c>
    </row>
    <row r="120" spans="1:7" ht="10.5" customHeight="1">
      <c r="A120" s="217"/>
      <c r="B120" s="217"/>
      <c r="C120" s="144" t="s">
        <v>300</v>
      </c>
      <c r="D120" s="141" t="s">
        <v>207</v>
      </c>
      <c r="E120" s="145">
        <v>63</v>
      </c>
      <c r="F120" s="142">
        <v>4.571428571428571</v>
      </c>
      <c r="G120" s="166">
        <f t="shared" si="1"/>
        <v>60.1</v>
      </c>
    </row>
    <row r="121" spans="1:7" ht="12" customHeight="1">
      <c r="A121" s="171" t="s">
        <v>173</v>
      </c>
      <c r="B121" s="141" t="s">
        <v>250</v>
      </c>
      <c r="C121" s="138" t="s">
        <v>27</v>
      </c>
      <c r="D121" s="141" t="s">
        <v>208</v>
      </c>
      <c r="E121" s="136">
        <v>160</v>
      </c>
      <c r="F121" s="148">
        <v>7.359375</v>
      </c>
      <c r="G121" s="166">
        <f t="shared" si="1"/>
        <v>148.2</v>
      </c>
    </row>
    <row r="122" spans="1:7" ht="12.75">
      <c r="A122" s="172"/>
      <c r="B122" s="146"/>
      <c r="C122" s="137" t="s">
        <v>32</v>
      </c>
      <c r="D122" s="141" t="s">
        <v>208</v>
      </c>
      <c r="E122" s="139">
        <v>160</v>
      </c>
      <c r="F122" s="142">
        <v>14.597</v>
      </c>
      <c r="G122" s="166">
        <f t="shared" si="1"/>
        <v>136.6</v>
      </c>
    </row>
    <row r="123" spans="1:7" ht="12.75">
      <c r="A123" s="172"/>
      <c r="B123" s="146"/>
      <c r="C123" s="137" t="s">
        <v>35</v>
      </c>
      <c r="D123" s="141" t="s">
        <v>208</v>
      </c>
      <c r="E123" s="139">
        <v>100</v>
      </c>
      <c r="F123" s="142">
        <v>0.7316</v>
      </c>
      <c r="G123" s="166">
        <f t="shared" si="1"/>
        <v>99.3</v>
      </c>
    </row>
    <row r="124" spans="1:7" ht="12.75">
      <c r="A124" s="172"/>
      <c r="B124" s="138"/>
      <c r="C124" s="137" t="s">
        <v>36</v>
      </c>
      <c r="D124" s="141" t="s">
        <v>208</v>
      </c>
      <c r="E124" s="139">
        <v>160</v>
      </c>
      <c r="F124" s="142">
        <v>7.2768125</v>
      </c>
      <c r="G124" s="166">
        <f t="shared" si="1"/>
        <v>148.4</v>
      </c>
    </row>
    <row r="125" spans="1:7" ht="12.75">
      <c r="A125" s="172"/>
      <c r="B125" s="154" t="s">
        <v>269</v>
      </c>
      <c r="C125" s="138" t="s">
        <v>27</v>
      </c>
      <c r="D125" s="141" t="s">
        <v>209</v>
      </c>
      <c r="E125" s="139">
        <v>100</v>
      </c>
      <c r="F125" s="142">
        <v>2.3853000000000004</v>
      </c>
      <c r="G125" s="166">
        <f t="shared" si="1"/>
        <v>97.6</v>
      </c>
    </row>
    <row r="126" spans="1:7" ht="12.75">
      <c r="A126" s="172"/>
      <c r="C126" s="137" t="s">
        <v>32</v>
      </c>
      <c r="D126" s="138" t="s">
        <v>210</v>
      </c>
      <c r="E126" s="139">
        <v>100</v>
      </c>
      <c r="F126" s="142">
        <v>3.1964000000000006</v>
      </c>
      <c r="G126" s="166">
        <f t="shared" si="1"/>
        <v>96.8</v>
      </c>
    </row>
    <row r="127" spans="1:7" ht="12.75">
      <c r="A127" s="172"/>
      <c r="C127" s="137" t="s">
        <v>35</v>
      </c>
      <c r="D127" s="141" t="s">
        <v>211</v>
      </c>
      <c r="E127" s="139">
        <v>160</v>
      </c>
      <c r="F127" s="142">
        <v>7.1509375</v>
      </c>
      <c r="G127" s="166">
        <f t="shared" si="1"/>
        <v>148.6</v>
      </c>
    </row>
    <row r="128" spans="1:7" ht="12.75">
      <c r="A128" s="172"/>
      <c r="B128" s="154"/>
      <c r="C128" s="137" t="s">
        <v>36</v>
      </c>
      <c r="D128" s="138" t="s">
        <v>211</v>
      </c>
      <c r="E128" s="139">
        <v>63</v>
      </c>
      <c r="F128" s="142">
        <v>0.03841269841269842</v>
      </c>
      <c r="G128" s="166">
        <f t="shared" si="1"/>
        <v>63</v>
      </c>
    </row>
    <row r="129" spans="1:7" ht="12.75">
      <c r="A129" s="172"/>
      <c r="B129" s="154"/>
      <c r="C129" s="164" t="s">
        <v>38</v>
      </c>
      <c r="D129" s="164" t="s">
        <v>212</v>
      </c>
      <c r="E129" s="136">
        <v>63</v>
      </c>
      <c r="F129" s="142">
        <v>25.18555555555556</v>
      </c>
      <c r="G129" s="166">
        <f t="shared" si="1"/>
        <v>47.1</v>
      </c>
    </row>
    <row r="130" spans="1:7" ht="12.75">
      <c r="A130" s="173"/>
      <c r="B130" s="137" t="s">
        <v>270</v>
      </c>
      <c r="C130" s="164" t="s">
        <v>27</v>
      </c>
      <c r="D130" s="164" t="s">
        <v>99</v>
      </c>
      <c r="E130" s="136">
        <v>100</v>
      </c>
      <c r="F130" s="142">
        <v>4.1064</v>
      </c>
      <c r="G130" s="166">
        <f t="shared" si="1"/>
        <v>95.9</v>
      </c>
    </row>
    <row r="131" spans="1:7" ht="12.75">
      <c r="A131" s="215" t="s">
        <v>174</v>
      </c>
      <c r="B131" s="154" t="s">
        <v>260</v>
      </c>
      <c r="C131" s="164" t="s">
        <v>35</v>
      </c>
      <c r="D131" s="164" t="s">
        <v>213</v>
      </c>
      <c r="E131" s="136">
        <v>160</v>
      </c>
      <c r="F131" s="142">
        <v>33.960874999999994</v>
      </c>
      <c r="G131" s="166">
        <f t="shared" si="1"/>
        <v>105.7</v>
      </c>
    </row>
    <row r="132" spans="1:7" ht="12.75">
      <c r="A132" s="216"/>
      <c r="C132" s="164" t="s">
        <v>32</v>
      </c>
      <c r="D132" s="164" t="s">
        <v>213</v>
      </c>
      <c r="E132" s="136">
        <v>100</v>
      </c>
      <c r="F132" s="142">
        <v>6.49</v>
      </c>
      <c r="G132" s="166">
        <f t="shared" si="1"/>
        <v>93.5</v>
      </c>
    </row>
    <row r="133" spans="1:7" ht="12.75">
      <c r="A133" s="216"/>
      <c r="B133" s="154"/>
      <c r="C133" s="164" t="s">
        <v>38</v>
      </c>
      <c r="D133" s="164" t="s">
        <v>213</v>
      </c>
      <c r="E133" s="136">
        <v>100</v>
      </c>
      <c r="F133" s="142">
        <v>12.349</v>
      </c>
      <c r="G133" s="166">
        <f t="shared" si="1"/>
        <v>87.7</v>
      </c>
    </row>
    <row r="134" spans="1:7" ht="12" customHeight="1">
      <c r="A134" s="216"/>
      <c r="B134" s="154"/>
      <c r="C134" s="164" t="s">
        <v>39</v>
      </c>
      <c r="D134" s="164" t="s">
        <v>213</v>
      </c>
      <c r="E134" s="136">
        <v>160</v>
      </c>
      <c r="F134" s="142">
        <v>7.867562500000002</v>
      </c>
      <c r="G134" s="166">
        <f t="shared" si="1"/>
        <v>147.4</v>
      </c>
    </row>
    <row r="135" spans="1:7" ht="12.75">
      <c r="A135" s="216"/>
      <c r="B135" s="137" t="s">
        <v>271</v>
      </c>
      <c r="C135" s="164" t="s">
        <v>216</v>
      </c>
      <c r="D135" s="164" t="s">
        <v>217</v>
      </c>
      <c r="E135" s="136">
        <v>100</v>
      </c>
      <c r="F135" s="142">
        <v>1.2473999999999998</v>
      </c>
      <c r="G135" s="166">
        <f t="shared" si="1"/>
        <v>98.8</v>
      </c>
    </row>
    <row r="136" spans="1:7" ht="12.75">
      <c r="A136" s="216"/>
      <c r="B136" s="154" t="s">
        <v>272</v>
      </c>
      <c r="C136" s="164" t="s">
        <v>27</v>
      </c>
      <c r="D136" s="164" t="s">
        <v>218</v>
      </c>
      <c r="E136" s="136">
        <v>160</v>
      </c>
      <c r="F136" s="142">
        <v>7.960625</v>
      </c>
      <c r="G136" s="166">
        <f aca="true" t="shared" si="2" ref="G136:G163">ROUND((100-F136)/100*E136,1)</f>
        <v>147.3</v>
      </c>
    </row>
    <row r="137" spans="1:7" ht="12.75">
      <c r="A137" s="217"/>
      <c r="B137" s="154"/>
      <c r="C137" s="164" t="s">
        <v>32</v>
      </c>
      <c r="D137" s="164" t="s">
        <v>218</v>
      </c>
      <c r="E137" s="136">
        <v>160</v>
      </c>
      <c r="F137" s="142">
        <v>16.9074375</v>
      </c>
      <c r="G137" s="166">
        <f t="shared" si="2"/>
        <v>132.9</v>
      </c>
    </row>
    <row r="138" spans="1:7" ht="12.75">
      <c r="A138" s="215" t="s">
        <v>175</v>
      </c>
      <c r="B138" s="137" t="s">
        <v>273</v>
      </c>
      <c r="C138" s="164" t="s">
        <v>144</v>
      </c>
      <c r="D138" s="164" t="s">
        <v>219</v>
      </c>
      <c r="E138" s="136">
        <v>160</v>
      </c>
      <c r="F138" s="142">
        <v>4.529375</v>
      </c>
      <c r="G138" s="166">
        <f t="shared" si="2"/>
        <v>152.8</v>
      </c>
    </row>
    <row r="139" spans="1:7" ht="12.75">
      <c r="A139" s="216"/>
      <c r="B139" s="154"/>
      <c r="C139" s="164" t="s">
        <v>27</v>
      </c>
      <c r="D139" s="164" t="s">
        <v>220</v>
      </c>
      <c r="E139" s="169">
        <v>100</v>
      </c>
      <c r="F139" s="142">
        <v>10.8814</v>
      </c>
      <c r="G139" s="166">
        <f t="shared" si="2"/>
        <v>89.1</v>
      </c>
    </row>
    <row r="140" spans="1:7" ht="12.75">
      <c r="A140" s="216"/>
      <c r="B140" s="154" t="s">
        <v>250</v>
      </c>
      <c r="C140" s="164" t="s">
        <v>32</v>
      </c>
      <c r="D140" s="164" t="s">
        <v>220</v>
      </c>
      <c r="E140" s="136">
        <v>100</v>
      </c>
      <c r="F140" s="142">
        <v>35.059</v>
      </c>
      <c r="G140" s="166">
        <f t="shared" si="2"/>
        <v>64.9</v>
      </c>
    </row>
    <row r="141" spans="1:7" ht="12.75">
      <c r="A141" s="216"/>
      <c r="B141" s="154"/>
      <c r="C141" s="164" t="s">
        <v>35</v>
      </c>
      <c r="D141" s="164" t="s">
        <v>220</v>
      </c>
      <c r="E141" s="136">
        <v>250</v>
      </c>
      <c r="F141" s="142">
        <v>4.9106</v>
      </c>
      <c r="G141" s="166">
        <f t="shared" si="2"/>
        <v>237.7</v>
      </c>
    </row>
    <row r="142" spans="1:7" ht="13.5" customHeight="1">
      <c r="A142" s="216"/>
      <c r="B142" s="141" t="s">
        <v>274</v>
      </c>
      <c r="C142" s="164" t="s">
        <v>27</v>
      </c>
      <c r="D142" s="164" t="s">
        <v>221</v>
      </c>
      <c r="E142" s="136">
        <v>160</v>
      </c>
      <c r="F142" s="142">
        <v>1.475</v>
      </c>
      <c r="G142" s="166">
        <f t="shared" si="2"/>
        <v>157.6</v>
      </c>
    </row>
    <row r="143" spans="1:7" ht="12.75">
      <c r="A143" s="216"/>
      <c r="B143" s="154"/>
      <c r="C143" s="164" t="s">
        <v>103</v>
      </c>
      <c r="D143" s="164" t="s">
        <v>221</v>
      </c>
      <c r="E143" s="136">
        <v>250</v>
      </c>
      <c r="F143" s="142">
        <v>1.316</v>
      </c>
      <c r="G143" s="166">
        <f t="shared" si="2"/>
        <v>246.7</v>
      </c>
    </row>
    <row r="144" spans="1:7" ht="12.75">
      <c r="A144" s="216"/>
      <c r="B144" s="155" t="s">
        <v>275</v>
      </c>
      <c r="C144" s="164" t="s">
        <v>27</v>
      </c>
      <c r="D144" s="164" t="s">
        <v>220</v>
      </c>
      <c r="E144" s="136">
        <v>63</v>
      </c>
      <c r="F144" s="142">
        <v>12.511111111111111</v>
      </c>
      <c r="G144" s="166">
        <f t="shared" si="2"/>
        <v>55.1</v>
      </c>
    </row>
    <row r="145" spans="1:7" ht="12.75">
      <c r="A145" s="217"/>
      <c r="B145" s="156" t="s">
        <v>73</v>
      </c>
      <c r="C145" s="164" t="s">
        <v>27</v>
      </c>
      <c r="D145" s="164" t="s">
        <v>222</v>
      </c>
      <c r="E145" s="136">
        <v>63</v>
      </c>
      <c r="F145" s="142">
        <v>0.38412698412698415</v>
      </c>
      <c r="G145" s="166">
        <f t="shared" si="2"/>
        <v>62.8</v>
      </c>
    </row>
    <row r="146" spans="1:7" ht="12.75">
      <c r="A146" s="215" t="s">
        <v>176</v>
      </c>
      <c r="B146" s="141" t="s">
        <v>277</v>
      </c>
      <c r="C146" s="164" t="s">
        <v>32</v>
      </c>
      <c r="D146" s="164" t="s">
        <v>223</v>
      </c>
      <c r="E146" s="136">
        <v>160</v>
      </c>
      <c r="F146" s="142">
        <v>6.261875</v>
      </c>
      <c r="G146" s="168">
        <f t="shared" si="2"/>
        <v>150</v>
      </c>
    </row>
    <row r="147" spans="1:7" ht="12.75">
      <c r="A147" s="216"/>
      <c r="B147" s="146"/>
      <c r="C147" s="164" t="s">
        <v>35</v>
      </c>
      <c r="D147" s="164" t="s">
        <v>223</v>
      </c>
      <c r="E147" s="136">
        <v>160</v>
      </c>
      <c r="F147" s="142">
        <v>4.0569375</v>
      </c>
      <c r="G147" s="166">
        <f t="shared" si="2"/>
        <v>153.5</v>
      </c>
    </row>
    <row r="148" spans="1:7" ht="12.75">
      <c r="A148" s="216"/>
      <c r="B148" s="146"/>
      <c r="C148" s="164" t="s">
        <v>36</v>
      </c>
      <c r="D148" s="164" t="s">
        <v>223</v>
      </c>
      <c r="E148" s="136">
        <v>63</v>
      </c>
      <c r="F148" s="142">
        <v>11.76095238095238</v>
      </c>
      <c r="G148" s="166">
        <f t="shared" si="2"/>
        <v>55.6</v>
      </c>
    </row>
    <row r="149" spans="1:7" ht="12.75">
      <c r="A149" s="216"/>
      <c r="B149" s="146"/>
      <c r="C149" s="164" t="s">
        <v>154</v>
      </c>
      <c r="D149" s="164" t="s">
        <v>223</v>
      </c>
      <c r="E149" s="136">
        <v>100</v>
      </c>
      <c r="F149" s="142">
        <v>10.8978</v>
      </c>
      <c r="G149" s="166">
        <f t="shared" si="2"/>
        <v>89.1</v>
      </c>
    </row>
    <row r="150" spans="1:7" ht="12.75">
      <c r="A150" s="216"/>
      <c r="B150" s="138"/>
      <c r="C150" s="164" t="s">
        <v>281</v>
      </c>
      <c r="D150" s="164" t="s">
        <v>223</v>
      </c>
      <c r="E150" s="136">
        <v>160</v>
      </c>
      <c r="F150" s="142">
        <v>7.38875</v>
      </c>
      <c r="G150" s="166">
        <f t="shared" si="2"/>
        <v>148.2</v>
      </c>
    </row>
    <row r="151" spans="1:7" ht="12.75">
      <c r="A151" s="216"/>
      <c r="B151" s="141"/>
      <c r="C151" s="164" t="s">
        <v>280</v>
      </c>
      <c r="D151" s="164" t="s">
        <v>223</v>
      </c>
      <c r="E151" s="136">
        <v>160</v>
      </c>
      <c r="F151" s="142">
        <v>1.55475</v>
      </c>
      <c r="G151" s="166">
        <f t="shared" si="2"/>
        <v>157.5</v>
      </c>
    </row>
    <row r="152" spans="1:7" ht="12.75">
      <c r="A152" s="216"/>
      <c r="B152" s="146"/>
      <c r="C152" s="164" t="s">
        <v>279</v>
      </c>
      <c r="D152" s="164" t="s">
        <v>224</v>
      </c>
      <c r="E152" s="136">
        <v>100</v>
      </c>
      <c r="F152" s="142">
        <v>0.07259999999999998</v>
      </c>
      <c r="G152" s="166">
        <f t="shared" si="2"/>
        <v>99.9</v>
      </c>
    </row>
    <row r="153" spans="1:7" ht="12.75">
      <c r="A153" s="216"/>
      <c r="B153" s="146" t="s">
        <v>282</v>
      </c>
      <c r="C153" s="164" t="s">
        <v>278</v>
      </c>
      <c r="D153" s="164" t="s">
        <v>225</v>
      </c>
      <c r="E153" s="136">
        <v>160</v>
      </c>
      <c r="F153" s="142">
        <v>4.15375</v>
      </c>
      <c r="G153" s="166">
        <f t="shared" si="2"/>
        <v>153.4</v>
      </c>
    </row>
    <row r="154" spans="1:7" ht="12.75">
      <c r="A154" s="216"/>
      <c r="B154" s="138"/>
      <c r="C154" s="164" t="s">
        <v>35</v>
      </c>
      <c r="D154" s="164" t="s">
        <v>226</v>
      </c>
      <c r="E154" s="136">
        <v>100</v>
      </c>
      <c r="F154" s="142">
        <v>7.774</v>
      </c>
      <c r="G154" s="166">
        <f t="shared" si="2"/>
        <v>92.2</v>
      </c>
    </row>
    <row r="155" spans="1:7" ht="12.75">
      <c r="A155" s="217"/>
      <c r="B155" s="137" t="s">
        <v>283</v>
      </c>
      <c r="C155" s="164" t="s">
        <v>27</v>
      </c>
      <c r="D155" s="164" t="s">
        <v>227</v>
      </c>
      <c r="E155" s="136">
        <v>100</v>
      </c>
      <c r="F155" s="142">
        <v>3.087</v>
      </c>
      <c r="G155" s="166">
        <f t="shared" si="2"/>
        <v>96.9</v>
      </c>
    </row>
    <row r="156" spans="1:7" ht="12.75">
      <c r="A156" s="215" t="s">
        <v>177</v>
      </c>
      <c r="B156" s="154"/>
      <c r="C156" s="164" t="s">
        <v>32</v>
      </c>
      <c r="D156" s="164" t="s">
        <v>228</v>
      </c>
      <c r="E156" s="136">
        <v>100</v>
      </c>
      <c r="F156" s="142">
        <v>13.001400000000002</v>
      </c>
      <c r="G156" s="168">
        <f t="shared" si="2"/>
        <v>87</v>
      </c>
    </row>
    <row r="157" spans="1:7" ht="12.75">
      <c r="A157" s="216"/>
      <c r="B157" s="154" t="s">
        <v>284</v>
      </c>
      <c r="C157" s="164" t="s">
        <v>35</v>
      </c>
      <c r="D157" s="164" t="s">
        <v>228</v>
      </c>
      <c r="E157" s="136">
        <v>100</v>
      </c>
      <c r="F157" s="142">
        <v>8.28</v>
      </c>
      <c r="G157" s="166">
        <f t="shared" si="2"/>
        <v>91.7</v>
      </c>
    </row>
    <row r="158" spans="1:7" ht="12.75">
      <c r="A158" s="216"/>
      <c r="B158" s="155" t="s">
        <v>84</v>
      </c>
      <c r="C158" s="164" t="s">
        <v>27</v>
      </c>
      <c r="D158" s="164" t="s">
        <v>229</v>
      </c>
      <c r="E158" s="136">
        <v>160</v>
      </c>
      <c r="F158" s="142">
        <v>3.5351875</v>
      </c>
      <c r="G158" s="166">
        <f t="shared" si="2"/>
        <v>154.3</v>
      </c>
    </row>
    <row r="159" spans="1:7" ht="12.75">
      <c r="A159" s="216"/>
      <c r="B159" s="141" t="s">
        <v>250</v>
      </c>
      <c r="C159" s="164" t="s">
        <v>27</v>
      </c>
      <c r="D159" s="164" t="s">
        <v>228</v>
      </c>
      <c r="E159" s="136">
        <v>100</v>
      </c>
      <c r="F159" s="142">
        <v>4.835100000000001</v>
      </c>
      <c r="G159" s="166">
        <f t="shared" si="2"/>
        <v>95.2</v>
      </c>
    </row>
    <row r="160" spans="1:7" ht="12.75">
      <c r="A160" s="216"/>
      <c r="B160" s="138"/>
      <c r="C160" s="164" t="s">
        <v>32</v>
      </c>
      <c r="D160" s="164" t="s">
        <v>228</v>
      </c>
      <c r="E160" s="136">
        <v>100</v>
      </c>
      <c r="F160" s="142">
        <v>11.526</v>
      </c>
      <c r="G160" s="166">
        <f t="shared" si="2"/>
        <v>88.5</v>
      </c>
    </row>
    <row r="161" spans="1:7" ht="12.75">
      <c r="A161" s="216"/>
      <c r="B161" s="154" t="s">
        <v>243</v>
      </c>
      <c r="C161" s="164" t="s">
        <v>32</v>
      </c>
      <c r="D161" s="164" t="s">
        <v>228</v>
      </c>
      <c r="E161" s="136">
        <v>160</v>
      </c>
      <c r="F161" s="142">
        <v>42.350625</v>
      </c>
      <c r="G161" s="166">
        <f t="shared" si="2"/>
        <v>92.2</v>
      </c>
    </row>
    <row r="162" spans="1:7" ht="13.5" customHeight="1">
      <c r="A162" s="216"/>
      <c r="B162" s="154"/>
      <c r="C162" s="164" t="s">
        <v>27</v>
      </c>
      <c r="D162" s="164" t="s">
        <v>228</v>
      </c>
      <c r="E162" s="136">
        <v>160</v>
      </c>
      <c r="F162" s="142">
        <v>6.901875</v>
      </c>
      <c r="G162" s="166">
        <f t="shared" si="2"/>
        <v>149</v>
      </c>
    </row>
    <row r="163" spans="1:7" ht="12.75">
      <c r="A163" s="161" t="s">
        <v>169</v>
      </c>
      <c r="B163" s="144" t="s">
        <v>285</v>
      </c>
      <c r="C163" s="164" t="s">
        <v>27</v>
      </c>
      <c r="D163" s="164" t="s">
        <v>230</v>
      </c>
      <c r="E163" s="136">
        <v>160</v>
      </c>
      <c r="F163" s="142">
        <v>0.7025</v>
      </c>
      <c r="G163" s="166">
        <f t="shared" si="2"/>
        <v>158.9</v>
      </c>
    </row>
    <row r="164" spans="2:7" ht="12.75">
      <c r="B164" s="154"/>
      <c r="C164" s="154"/>
      <c r="D164" s="154"/>
      <c r="E164" s="153"/>
      <c r="F164" s="153"/>
      <c r="G164" s="167"/>
    </row>
  </sheetData>
  <sheetProtection/>
  <mergeCells count="39">
    <mergeCell ref="G5:G6"/>
    <mergeCell ref="B59:B60"/>
    <mergeCell ref="A61:A66"/>
    <mergeCell ref="A67:A73"/>
    <mergeCell ref="A76:A90"/>
    <mergeCell ref="B88:B90"/>
    <mergeCell ref="B5:C6"/>
    <mergeCell ref="D5:D6"/>
    <mergeCell ref="B74:B75"/>
    <mergeCell ref="B72:B73"/>
    <mergeCell ref="B117:B120"/>
    <mergeCell ref="B114:B116"/>
    <mergeCell ref="E5:E6"/>
    <mergeCell ref="A33:A34"/>
    <mergeCell ref="B33:B34"/>
    <mergeCell ref="A37:A39"/>
    <mergeCell ref="A40:A41"/>
    <mergeCell ref="A55:A56"/>
    <mergeCell ref="A51:A54"/>
    <mergeCell ref="B9:B20"/>
    <mergeCell ref="A138:A145"/>
    <mergeCell ref="A146:A155"/>
    <mergeCell ref="A110:A112"/>
    <mergeCell ref="A93:A109"/>
    <mergeCell ref="A156:A162"/>
    <mergeCell ref="A74:A75"/>
    <mergeCell ref="A91:A92"/>
    <mergeCell ref="A131:A137"/>
    <mergeCell ref="A113:A120"/>
    <mergeCell ref="A3:G3"/>
    <mergeCell ref="A57:A58"/>
    <mergeCell ref="A59:A60"/>
    <mergeCell ref="F5:F6"/>
    <mergeCell ref="A42:A49"/>
    <mergeCell ref="B42:B49"/>
    <mergeCell ref="A21:A32"/>
    <mergeCell ref="B21:B32"/>
    <mergeCell ref="A5:A6"/>
    <mergeCell ref="A7:A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OKarabuhina</dc:creator>
  <cp:keywords/>
  <dc:description>на основании расчётов тех.потерь для экпертизы Фирмой "Казэнегргоналадка"в мае 2004 года</dc:description>
  <cp:lastModifiedBy>Валерий М. Угай</cp:lastModifiedBy>
  <cp:lastPrinted>2019-08-05T11:31:38Z</cp:lastPrinted>
  <dcterms:created xsi:type="dcterms:W3CDTF">2004-03-11T05:48:01Z</dcterms:created>
  <dcterms:modified xsi:type="dcterms:W3CDTF">2020-06-30T05:59:25Z</dcterms:modified>
  <cp:category/>
  <cp:version/>
  <cp:contentType/>
  <cp:contentStatus/>
</cp:coreProperties>
</file>