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450" windowWidth="15480" windowHeight="7875" tabRatio="569" activeTab="1"/>
  </bookViews>
  <sheets>
    <sheet name="Жит" sheetId="1" r:id="rId1"/>
    <sheet name="на сайт" sheetId="2" r:id="rId2"/>
  </sheets>
  <definedNames>
    <definedName name="_xlnm.Print_Area" localSheetId="0">'Жит'!$A$1:$L$281</definedName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<sst xmlns="http://schemas.openxmlformats.org/spreadsheetml/2006/main" count="522" uniqueCount="226">
  <si>
    <t xml:space="preserve">          Житикаринский РЭС</t>
  </si>
  <si>
    <t xml:space="preserve">          Расчет технических потерь в сетях 0,4кВ</t>
  </si>
  <si>
    <t xml:space="preserve">  Наименование</t>
  </si>
  <si>
    <t>№пп</t>
  </si>
  <si>
    <t xml:space="preserve">   Iа,</t>
  </si>
  <si>
    <t xml:space="preserve">   Ib,</t>
  </si>
  <si>
    <t xml:space="preserve">    Ic,</t>
  </si>
  <si>
    <t xml:space="preserve">   Uн,</t>
  </si>
  <si>
    <r>
      <t xml:space="preserve">  U</t>
    </r>
    <r>
      <rPr>
        <sz val="9"/>
        <rFont val="Arial"/>
        <family val="2"/>
      </rPr>
      <t>к1,</t>
    </r>
  </si>
  <si>
    <t xml:space="preserve">      ВЛ-10кВ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</si>
  <si>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</si>
  <si>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</si>
  <si>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</si>
  <si>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</si>
  <si>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</si>
  <si>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№101-01    ф1</t>
  </si>
  <si>
    <t>№101-10    ф1</t>
  </si>
  <si>
    <t xml:space="preserve">                 ф2</t>
  </si>
  <si>
    <t xml:space="preserve">                 ф3</t>
  </si>
  <si>
    <t>№101-12    ф1</t>
  </si>
  <si>
    <t>№101-19    ф1</t>
  </si>
  <si>
    <t>№101-14    ф1</t>
  </si>
  <si>
    <t>№101-02    ф1</t>
  </si>
  <si>
    <t>№101-36    ф1</t>
  </si>
  <si>
    <t xml:space="preserve">                 ф4</t>
  </si>
  <si>
    <t>№202-01    ф1</t>
  </si>
  <si>
    <t>№202-03    ф1</t>
  </si>
  <si>
    <t>№515-15    ф1</t>
  </si>
  <si>
    <t>№515-07    ф1</t>
  </si>
  <si>
    <t>№515-03    ф1</t>
  </si>
  <si>
    <t>№515-17    ф1</t>
  </si>
  <si>
    <t>№515-20    ф1</t>
  </si>
  <si>
    <t>№208-05    ф1</t>
  </si>
  <si>
    <t>№208-16    ф1</t>
  </si>
  <si>
    <t>№208-06    ф1</t>
  </si>
  <si>
    <t>№208-03    ф1</t>
  </si>
  <si>
    <t>№208-04    ф1</t>
  </si>
  <si>
    <t>№104-07    ф1</t>
  </si>
  <si>
    <t>№104-06    ф1</t>
  </si>
  <si>
    <t>№104-10    ф1</t>
  </si>
  <si>
    <t>№404-30    ф1</t>
  </si>
  <si>
    <t>№411-20    ф1</t>
  </si>
  <si>
    <t>№411-23    ф1</t>
  </si>
  <si>
    <t>№411-14   ф1</t>
  </si>
  <si>
    <t>№205-16    ф1</t>
  </si>
  <si>
    <t>№205-17    ф1</t>
  </si>
  <si>
    <t>№205-21    ф1</t>
  </si>
  <si>
    <t>№205-13    ф1</t>
  </si>
  <si>
    <t>№102-06    ф1</t>
  </si>
  <si>
    <t>№102-08    ф1</t>
  </si>
  <si>
    <t>№102-10    ф1</t>
  </si>
  <si>
    <t>№102-23    ф1</t>
  </si>
  <si>
    <t>№102-04    ф1</t>
  </si>
  <si>
    <t>№207-14    ф1</t>
  </si>
  <si>
    <t>№207-09    ф1</t>
  </si>
  <si>
    <t>№207-07    ф1</t>
  </si>
  <si>
    <t>№207-15    ф1</t>
  </si>
  <si>
    <t>№207-16    ф1</t>
  </si>
  <si>
    <t>№201-07    ф1</t>
  </si>
  <si>
    <t>№201-06    ф1</t>
  </si>
  <si>
    <t>№201-03    ф1</t>
  </si>
  <si>
    <t>№201-04    ф1</t>
  </si>
  <si>
    <t>№201-05    ф1</t>
  </si>
  <si>
    <t>№201-02    ф1</t>
  </si>
  <si>
    <t>№201-01    ф1</t>
  </si>
  <si>
    <t xml:space="preserve">                 ф6</t>
  </si>
  <si>
    <t>№ 314-02  ф1</t>
  </si>
  <si>
    <t>№ 314-05  ф1</t>
  </si>
  <si>
    <t>№ 314-04  ф1</t>
  </si>
  <si>
    <t>№ 513-05    ф1</t>
  </si>
  <si>
    <t>№ 513-03    ф1</t>
  </si>
  <si>
    <t>№ 513-01    ф1</t>
  </si>
  <si>
    <t>№512-03    ф1</t>
  </si>
  <si>
    <t>№512-04    ф1</t>
  </si>
  <si>
    <t>№512-15    ф1</t>
  </si>
  <si>
    <t>№103-15    ф1</t>
  </si>
  <si>
    <t>№103-05    ф1</t>
  </si>
  <si>
    <t>№103-10    ф1</t>
  </si>
  <si>
    <t>№103-17    ф1</t>
  </si>
  <si>
    <t>№103-19    ф1</t>
  </si>
  <si>
    <t>№103-02    ф1</t>
  </si>
  <si>
    <t>№103-06    ф1</t>
  </si>
  <si>
    <t>Относительные потери в линиях РЭС, %</t>
  </si>
  <si>
    <t>Пригородная-Пригородная</t>
  </si>
  <si>
    <t>Комсомольская-Ц/У</t>
  </si>
  <si>
    <t>Волгоградская-Султан</t>
  </si>
  <si>
    <t>Волгоградская-Промзона</t>
  </si>
  <si>
    <t>Волгоградская-Ц/У</t>
  </si>
  <si>
    <t>№208-09    ф1</t>
  </si>
  <si>
    <t>Глебовка-подхоз Асбест</t>
  </si>
  <si>
    <t>Тургеневка-Базы</t>
  </si>
  <si>
    <t>Кусакан-Кусакан</t>
  </si>
  <si>
    <t>Тохтарово-Максимовка</t>
  </si>
  <si>
    <t>№512-01А  ф1</t>
  </si>
  <si>
    <t>Тохтарово-Комплекс</t>
  </si>
  <si>
    <t>№512-33    ф1</t>
  </si>
  <si>
    <t>Тохтарово-Промзона</t>
  </si>
  <si>
    <t>№512-47    ф1</t>
  </si>
  <si>
    <t>Чайковская-Ц/У</t>
  </si>
  <si>
    <t>Забеловка-Промзона</t>
  </si>
  <si>
    <t>Забеловка-Машдвор</t>
  </si>
  <si>
    <t>№101-30    ф1</t>
  </si>
  <si>
    <t>Забеловка-Забеловка</t>
  </si>
  <si>
    <t>№101-13    ф1</t>
  </si>
  <si>
    <t>№101-11    ф1</t>
  </si>
  <si>
    <t>№101-09    ф1</t>
  </si>
  <si>
    <t>Мюктыколь-Культбыт</t>
  </si>
  <si>
    <t>Мюктыколь-Торговый Центр</t>
  </si>
  <si>
    <t>Мюктыколь-Скважина</t>
  </si>
  <si>
    <t>Прогресс-Культбыт</t>
  </si>
  <si>
    <t>Прогресс-МТМ</t>
  </si>
  <si>
    <t>Забеловка-Пригородный</t>
  </si>
  <si>
    <t>№101-05    ф1</t>
  </si>
  <si>
    <t>№202-05    ф1</t>
  </si>
  <si>
    <t>№411-03    ф1</t>
  </si>
  <si>
    <t>Шевченовка-Ц/У</t>
  </si>
  <si>
    <t>Шевченовка-Промзона</t>
  </si>
  <si>
    <t>Шевченовка-Культбыт</t>
  </si>
  <si>
    <t>Шевченовка-Водозабор</t>
  </si>
  <si>
    <t>№411-28   ф1</t>
  </si>
  <si>
    <t>№404-29    ф1</t>
  </si>
  <si>
    <t>Милютинка-Ц/У</t>
  </si>
  <si>
    <t>№103-04    ф1</t>
  </si>
  <si>
    <t>№ 103-12    ф1</t>
  </si>
  <si>
    <t>Милютинка-Подкачка</t>
  </si>
  <si>
    <t>№103-01    ф1</t>
  </si>
  <si>
    <t>№103-36    ф1</t>
  </si>
  <si>
    <t>№ 103-14    ф1</t>
  </si>
  <si>
    <t>№ 103-20   ф1</t>
  </si>
  <si>
    <t>Милютинка-Отд.3</t>
  </si>
  <si>
    <t>№ 103-30   ф1</t>
  </si>
  <si>
    <t>№ 103-31   ф1</t>
  </si>
  <si>
    <t>Степная-Промзона</t>
  </si>
  <si>
    <t>№ 314-12    ф1</t>
  </si>
  <si>
    <t>№ 314-02а  ф1</t>
  </si>
  <si>
    <t>№ 314-16    ф1</t>
  </si>
  <si>
    <t>Дзержинская-Отд.1</t>
  </si>
  <si>
    <t>Дзержинская-Отд.2</t>
  </si>
  <si>
    <t>Дзержинская-Водозабор</t>
  </si>
  <si>
    <t>№515-11    ф1</t>
  </si>
  <si>
    <t>№515-21    ф1</t>
  </si>
  <si>
    <t>Степная-Животноводство</t>
  </si>
  <si>
    <t>№ 314-35 ф1</t>
  </si>
  <si>
    <t>Красноармейская-Ц/У</t>
  </si>
  <si>
    <t>№ 513-04    ф1</t>
  </si>
  <si>
    <t>Красноармейская-Кам.карьер</t>
  </si>
  <si>
    <t>№513-29    ф1</t>
  </si>
  <si>
    <t>№513-22    ф1</t>
  </si>
  <si>
    <t>Красноармейская-Отд.1</t>
  </si>
  <si>
    <t>№513-13    ф1</t>
  </si>
  <si>
    <t>№513-14    ф1</t>
  </si>
  <si>
    <t>№513-06  ф1</t>
  </si>
  <si>
    <t>№513-15   ф1</t>
  </si>
  <si>
    <t>Красноармейская-Промзона</t>
  </si>
  <si>
    <t>№513-10    ф1</t>
  </si>
  <si>
    <t>№513-11    ф1</t>
  </si>
  <si>
    <t>№103-09   ф1</t>
  </si>
  <si>
    <t>№103-09а   ф1</t>
  </si>
  <si>
    <t>№ 103-03   ф1</t>
  </si>
  <si>
    <t>№101-24    ф1</t>
  </si>
  <si>
    <t>№206-10    ф1</t>
  </si>
  <si>
    <t>№206-20    ф1</t>
  </si>
  <si>
    <t>Кундыбай-Кундыбай</t>
  </si>
  <si>
    <t>№205-31    ф1</t>
  </si>
  <si>
    <t>№104-02    ф1</t>
  </si>
  <si>
    <t>Дзержинская-Ц\У</t>
  </si>
  <si>
    <t>Забеловка-Полив</t>
  </si>
  <si>
    <r>
      <t>№102-21</t>
    </r>
    <r>
      <rPr>
        <sz val="9"/>
        <rFont val="Arial Cyr"/>
        <family val="0"/>
      </rPr>
      <t xml:space="preserve">    ф1</t>
    </r>
  </si>
  <si>
    <t>0,01</t>
  </si>
  <si>
    <t>ф2</t>
  </si>
  <si>
    <t>№ 102-11   ф1</t>
  </si>
  <si>
    <t>№515-08   ф1</t>
  </si>
  <si>
    <t>№515-16    ф1</t>
  </si>
  <si>
    <t>№ 314-22  ф1</t>
  </si>
  <si>
    <t>Степная-Ц\У</t>
  </si>
  <si>
    <t>№513-24    ф1</t>
  </si>
  <si>
    <t>№411-05    ф1</t>
  </si>
  <si>
    <t>№104-04    ф1</t>
  </si>
  <si>
    <t>№309-01    ф1</t>
  </si>
  <si>
    <t>№309-19   ф1</t>
  </si>
  <si>
    <t>Хозрет-Ц/У</t>
  </si>
  <si>
    <t>Хозрет-МТМ</t>
  </si>
  <si>
    <t>№208-20   ф1</t>
  </si>
  <si>
    <t>№208-21    ф1</t>
  </si>
  <si>
    <t xml:space="preserve">                 ф5</t>
  </si>
  <si>
    <t>№ КТП, фидера</t>
  </si>
  <si>
    <t>Ном-ная мощность силового транс-ра, кВА</t>
  </si>
  <si>
    <t>№ 201-08   ф1</t>
  </si>
  <si>
    <t xml:space="preserve">                   ф2</t>
  </si>
  <si>
    <t>№513-12    ф1</t>
  </si>
  <si>
    <t>Тохтарово-Ц/У</t>
  </si>
  <si>
    <t>00,1</t>
  </si>
  <si>
    <t>№411-02    ф1</t>
  </si>
  <si>
    <t>№ 314-32 ф1</t>
  </si>
  <si>
    <t>№ 314-17  ф1</t>
  </si>
  <si>
    <t>№ 314-19  ф1</t>
  </si>
  <si>
    <t>№ 314-14  ф1</t>
  </si>
  <si>
    <t>чайковская- пром.зона</t>
  </si>
  <si>
    <t>64</t>
  </si>
  <si>
    <t>Забеловка</t>
  </si>
  <si>
    <t>Наименование ПС</t>
  </si>
  <si>
    <t>Наименование населеного пункта</t>
  </si>
  <si>
    <t>Ном-ная мощность силового транс-ра кВА</t>
  </si>
  <si>
    <t>Коэффицент загрузки</t>
  </si>
  <si>
    <t>Глебовка</t>
  </si>
  <si>
    <t>Дзержинская</t>
  </si>
  <si>
    <t>Прогресс</t>
  </si>
  <si>
    <t>Кусакан</t>
  </si>
  <si>
    <t>Хозрет</t>
  </si>
  <si>
    <t>Шевченовко</t>
  </si>
  <si>
    <t>Комсомольская</t>
  </si>
  <si>
    <t>Мюктыколь</t>
  </si>
  <si>
    <t>Кундыбай</t>
  </si>
  <si>
    <t>Чайковская</t>
  </si>
  <si>
    <t>Волгоградская</t>
  </si>
  <si>
    <t>Пригородная</t>
  </si>
  <si>
    <t>Степная</t>
  </si>
  <si>
    <t>Красноармейская</t>
  </si>
  <si>
    <t>Тохтарово</t>
  </si>
  <si>
    <t>Милютинка</t>
  </si>
  <si>
    <t>Тургеневка</t>
  </si>
  <si>
    <t xml:space="preserve"> Наименование фидер 10кВ ТП, КТП</t>
  </si>
  <si>
    <t>Чайковская- пром.зона</t>
  </si>
  <si>
    <t>№102-21    ф1</t>
  </si>
  <si>
    <t>Свободная мощность, кВА</t>
  </si>
  <si>
    <t xml:space="preserve">  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</si>
</sst>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3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#,##0.00000"/>
    <numFmt numFmtId="182" formatCode="0.0"/>
    <numFmt numFmtId="183" formatCode="0.000"/>
    <numFmt numFmtId="184" formatCode="#,##0.0"/>
    <numFmt numFmtId="185" formatCode="0.0000"/>
    <numFmt numFmtId="186" formatCode="0.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 Cyr"/>
      <family val="2"/>
    </font>
    <font>
      <sz val="10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b/>
      <sz val="9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2" fontId="2" fillId="33" borderId="29" xfId="0" applyNumberFormat="1" applyFont="1" applyFill="1" applyBorder="1" applyAlignment="1">
      <alignment vertical="center"/>
    </xf>
    <xf numFmtId="182" fontId="2" fillId="33" borderId="29" xfId="0" applyNumberFormat="1" applyFont="1" applyFill="1" applyBorder="1" applyAlignment="1">
      <alignment vertical="center"/>
    </xf>
    <xf numFmtId="182" fontId="2" fillId="33" borderId="29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82" fontId="2" fillId="33" borderId="32" xfId="0" applyNumberFormat="1" applyFont="1" applyFill="1" applyBorder="1" applyAlignment="1">
      <alignment vertical="center"/>
    </xf>
    <xf numFmtId="49" fontId="2" fillId="33" borderId="29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2" fontId="2" fillId="33" borderId="29" xfId="0" applyNumberFormat="1" applyFont="1" applyFill="1" applyBorder="1" applyAlignment="1">
      <alignment horizontal="center" vertical="center"/>
    </xf>
    <xf numFmtId="1" fontId="2" fillId="33" borderId="29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2" fontId="2" fillId="33" borderId="28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2" fontId="2" fillId="33" borderId="35" xfId="0" applyNumberFormat="1" applyFont="1" applyFill="1" applyBorder="1" applyAlignment="1">
      <alignment vertical="center"/>
    </xf>
    <xf numFmtId="2" fontId="2" fillId="33" borderId="36" xfId="0" applyNumberFormat="1" applyFont="1" applyFill="1" applyBorder="1" applyAlignment="1">
      <alignment vertical="center"/>
    </xf>
    <xf numFmtId="2" fontId="2" fillId="33" borderId="37" xfId="0" applyNumberFormat="1" applyFont="1" applyFill="1" applyBorder="1" applyAlignment="1">
      <alignment/>
    </xf>
    <xf numFmtId="2" fontId="2" fillId="33" borderId="29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2" fontId="2" fillId="33" borderId="38" xfId="0" applyNumberFormat="1" applyFont="1" applyFill="1" applyBorder="1" applyAlignment="1">
      <alignment/>
    </xf>
    <xf numFmtId="2" fontId="2" fillId="33" borderId="32" xfId="0" applyNumberFormat="1" applyFont="1" applyFill="1" applyBorder="1" applyAlignment="1">
      <alignment horizontal="center"/>
    </xf>
    <xf numFmtId="182" fontId="2" fillId="33" borderId="38" xfId="0" applyNumberFormat="1" applyFont="1" applyFill="1" applyBorder="1" applyAlignment="1">
      <alignment horizontal="center"/>
    </xf>
    <xf numFmtId="2" fontId="2" fillId="33" borderId="38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vertical="center"/>
    </xf>
    <xf numFmtId="2" fontId="2" fillId="33" borderId="29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82" fontId="6" fillId="0" borderId="29" xfId="0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50" fillId="34" borderId="16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4" xfId="0" applyFont="1" applyFill="1" applyBorder="1" applyAlignment="1">
      <alignment vertical="center"/>
    </xf>
    <xf numFmtId="0" fontId="49" fillId="34" borderId="0" xfId="0" applyFont="1" applyFill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0" fontId="11" fillId="33" borderId="0" xfId="0" applyFont="1" applyFill="1" applyAlignment="1">
      <alignment vertical="center"/>
    </xf>
    <xf numFmtId="182" fontId="12" fillId="0" borderId="29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vertical="center"/>
    </xf>
    <xf numFmtId="0" fontId="12" fillId="33" borderId="2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2" fillId="0" borderId="29" xfId="0" applyFont="1" applyFill="1" applyBorder="1" applyAlignment="1">
      <alignment horizontal="left" vertical="center"/>
    </xf>
    <xf numFmtId="0" fontId="51" fillId="0" borderId="29" xfId="0" applyFont="1" applyFill="1" applyBorder="1" applyAlignment="1">
      <alignment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182" fontId="12" fillId="0" borderId="29" xfId="0" applyNumberFormat="1" applyFont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4"/>
  <sheetViews>
    <sheetView zoomScale="110" zoomScaleNormal="110" zoomScalePageLayoutView="0" workbookViewId="0" topLeftCell="A1">
      <pane xSplit="4" ySplit="5" topLeftCell="E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24" sqref="P24"/>
    </sheetView>
  </sheetViews>
  <sheetFormatPr defaultColWidth="9.00390625" defaultRowHeight="12.75"/>
  <cols>
    <col min="1" max="1" width="16.25390625" style="1" hidden="1" customWidth="1"/>
    <col min="2" max="2" width="26.00390625" style="1" customWidth="1"/>
    <col min="3" max="3" width="4.125" style="2" customWidth="1"/>
    <col min="4" max="4" width="16.375" style="1" customWidth="1"/>
    <col min="5" max="5" width="9.125" style="77" customWidth="1"/>
    <col min="6" max="6" width="5.75390625" style="1" customWidth="1"/>
    <col min="7" max="7" width="5.625" style="1" customWidth="1"/>
    <col min="8" max="8" width="5.375" style="1" customWidth="1"/>
    <col min="9" max="9" width="5.625" style="1" customWidth="1"/>
    <col min="10" max="10" width="5.25390625" style="1" customWidth="1"/>
    <col min="11" max="11" width="11.25390625" style="1" customWidth="1"/>
    <col min="12" max="16384" width="9.125" style="1" customWidth="1"/>
  </cols>
  <sheetData>
    <row r="1" spans="4:5" ht="12.75">
      <c r="D1" s="3" t="s">
        <v>0</v>
      </c>
      <c r="E1" s="75"/>
    </row>
    <row r="2" spans="1:8" ht="12.75">
      <c r="A2" s="4"/>
      <c r="B2" s="4"/>
      <c r="D2" s="5" t="s">
        <v>1</v>
      </c>
      <c r="E2" s="76"/>
      <c r="F2" s="5"/>
      <c r="G2" s="5"/>
      <c r="H2" s="5"/>
    </row>
    <row r="3" ht="12.75" thickBot="1"/>
    <row r="4" spans="1:10" ht="16.5" customHeight="1">
      <c r="A4" s="9" t="s">
        <v>2</v>
      </c>
      <c r="B4" s="9" t="s">
        <v>2</v>
      </c>
      <c r="C4" s="10" t="s">
        <v>3</v>
      </c>
      <c r="D4" s="130" t="s">
        <v>185</v>
      </c>
      <c r="E4" s="128" t="s">
        <v>186</v>
      </c>
      <c r="F4" s="11" t="s">
        <v>4</v>
      </c>
      <c r="G4" s="12" t="s">
        <v>5</v>
      </c>
      <c r="H4" s="11" t="s">
        <v>6</v>
      </c>
      <c r="I4" s="11" t="s">
        <v>7</v>
      </c>
      <c r="J4" s="41" t="s">
        <v>8</v>
      </c>
    </row>
    <row r="5" spans="1:10" ht="45.75" customHeight="1" thickBot="1">
      <c r="A5" s="13" t="s">
        <v>9</v>
      </c>
      <c r="B5" s="14"/>
      <c r="C5" s="15"/>
      <c r="D5" s="131"/>
      <c r="E5" s="129"/>
      <c r="F5" s="16" t="s">
        <v>10</v>
      </c>
      <c r="G5" s="8" t="s">
        <v>11</v>
      </c>
      <c r="H5" s="16" t="s">
        <v>12</v>
      </c>
      <c r="I5" s="16" t="s">
        <v>13</v>
      </c>
      <c r="J5" s="41" t="s">
        <v>14</v>
      </c>
    </row>
    <row r="6" spans="1:11" ht="12.75">
      <c r="A6" s="13"/>
      <c r="B6" s="28" t="s">
        <v>99</v>
      </c>
      <c r="C6" s="18">
        <v>1</v>
      </c>
      <c r="D6" s="43" t="s">
        <v>15</v>
      </c>
      <c r="E6" s="34">
        <v>400</v>
      </c>
      <c r="F6" s="44">
        <v>0.1</v>
      </c>
      <c r="G6" s="44">
        <v>0</v>
      </c>
      <c r="H6" s="45">
        <v>4.3</v>
      </c>
      <c r="I6" s="7">
        <v>243</v>
      </c>
      <c r="J6" s="54">
        <v>239</v>
      </c>
      <c r="K6" s="82">
        <f>100*(I6*(F6+G6+H6))/(E6*1000)</f>
        <v>0.2673</v>
      </c>
    </row>
    <row r="7" spans="1:12" ht="12.75">
      <c r="A7" s="13"/>
      <c r="B7" s="13"/>
      <c r="C7" s="132">
        <v>2</v>
      </c>
      <c r="D7" s="41" t="s">
        <v>22</v>
      </c>
      <c r="E7" s="125">
        <v>400</v>
      </c>
      <c r="F7" s="52" t="s">
        <v>168</v>
      </c>
      <c r="G7" s="41">
        <v>0.01</v>
      </c>
      <c r="H7" s="41">
        <v>0.01</v>
      </c>
      <c r="I7" s="46">
        <v>245</v>
      </c>
      <c r="J7" s="46">
        <v>235</v>
      </c>
      <c r="K7" s="82">
        <f>100*(I7*(F7+G7+H7)+I8*(F8+G8+H8)+I9*(F9+G9+H9))/(E7*1000)</f>
        <v>1.6134375</v>
      </c>
      <c r="L7" s="33"/>
    </row>
    <row r="8" spans="1:17" ht="12.75">
      <c r="A8" s="13"/>
      <c r="B8" s="13"/>
      <c r="C8" s="134"/>
      <c r="D8" s="41" t="s">
        <v>17</v>
      </c>
      <c r="E8" s="126"/>
      <c r="F8" s="41">
        <v>2.7</v>
      </c>
      <c r="G8" s="41">
        <v>7.2</v>
      </c>
      <c r="H8" s="41">
        <v>0.3</v>
      </c>
      <c r="I8" s="46">
        <v>237</v>
      </c>
      <c r="J8" s="46">
        <v>234</v>
      </c>
      <c r="K8" s="82"/>
      <c r="N8" s="33"/>
      <c r="O8" s="33"/>
      <c r="P8" s="33"/>
      <c r="Q8" s="33"/>
    </row>
    <row r="9" spans="1:10" ht="12">
      <c r="A9" s="13"/>
      <c r="C9" s="133"/>
      <c r="D9" s="41" t="s">
        <v>18</v>
      </c>
      <c r="E9" s="127"/>
      <c r="F9" s="41">
        <v>3.5</v>
      </c>
      <c r="G9" s="48">
        <v>9.5</v>
      </c>
      <c r="H9" s="41">
        <v>4</v>
      </c>
      <c r="I9" s="46">
        <v>237</v>
      </c>
      <c r="J9" s="46">
        <v>231</v>
      </c>
    </row>
    <row r="10" spans="1:11" s="33" customFormat="1" ht="12.75">
      <c r="A10" s="38"/>
      <c r="B10" s="39" t="s">
        <v>166</v>
      </c>
      <c r="C10" s="19">
        <v>3</v>
      </c>
      <c r="D10" s="41" t="s">
        <v>20</v>
      </c>
      <c r="E10" s="78">
        <v>100</v>
      </c>
      <c r="F10" s="41">
        <v>3.4</v>
      </c>
      <c r="G10" s="41">
        <v>1.7</v>
      </c>
      <c r="H10" s="41">
        <v>4.2</v>
      </c>
      <c r="I10" s="46">
        <v>252</v>
      </c>
      <c r="J10" s="46">
        <v>230</v>
      </c>
      <c r="K10" s="82">
        <f>100*(I10*(F10+G10+H10))/(E10*1000)</f>
        <v>2.3436000000000003</v>
      </c>
    </row>
    <row r="11" spans="1:12" ht="12.75">
      <c r="A11" s="13"/>
      <c r="B11" s="28" t="s">
        <v>100</v>
      </c>
      <c r="C11" s="19">
        <v>4</v>
      </c>
      <c r="D11" s="41" t="s">
        <v>101</v>
      </c>
      <c r="E11" s="78">
        <v>100</v>
      </c>
      <c r="F11" s="47">
        <v>0.01</v>
      </c>
      <c r="G11" s="47">
        <v>0.01</v>
      </c>
      <c r="H11" s="47">
        <v>0.01</v>
      </c>
      <c r="I11" s="46">
        <v>239</v>
      </c>
      <c r="J11" s="46">
        <v>234</v>
      </c>
      <c r="K11" s="82">
        <f>100*(I11*(F11+G11+H11))/(E11*1000)</f>
        <v>0.00717</v>
      </c>
      <c r="L11" s="33"/>
    </row>
    <row r="12" spans="1:11" s="33" customFormat="1" ht="12.75">
      <c r="A12" s="38"/>
      <c r="B12" s="39" t="s">
        <v>102</v>
      </c>
      <c r="C12" s="132">
        <v>5</v>
      </c>
      <c r="D12" s="41" t="s">
        <v>23</v>
      </c>
      <c r="E12" s="125">
        <v>160</v>
      </c>
      <c r="F12" s="41">
        <v>2</v>
      </c>
      <c r="G12" s="41">
        <v>0.7</v>
      </c>
      <c r="H12" s="41">
        <v>3.8</v>
      </c>
      <c r="I12" s="46">
        <v>246</v>
      </c>
      <c r="J12" s="46">
        <v>241</v>
      </c>
      <c r="K12" s="82">
        <f>100*(I12*(F12+G12+H12)+I13*(F13+G13+H13))/(E12*1000)</f>
        <v>3.459375</v>
      </c>
    </row>
    <row r="13" spans="1:10" s="33" customFormat="1" ht="12">
      <c r="A13" s="38"/>
      <c r="B13" s="38"/>
      <c r="C13" s="133"/>
      <c r="D13" s="41" t="s">
        <v>17</v>
      </c>
      <c r="E13" s="127"/>
      <c r="F13" s="41">
        <v>2.3</v>
      </c>
      <c r="G13" s="48">
        <v>10</v>
      </c>
      <c r="H13" s="41">
        <v>3.7</v>
      </c>
      <c r="I13" s="46">
        <v>246</v>
      </c>
      <c r="J13" s="46">
        <v>235</v>
      </c>
    </row>
    <row r="14" spans="1:11" s="33" customFormat="1" ht="12.75">
      <c r="A14" s="38"/>
      <c r="B14" s="38"/>
      <c r="C14" s="132">
        <v>6</v>
      </c>
      <c r="D14" s="41" t="s">
        <v>21</v>
      </c>
      <c r="E14" s="125">
        <v>160</v>
      </c>
      <c r="F14" s="48">
        <v>8.8</v>
      </c>
      <c r="G14" s="41">
        <v>1.5</v>
      </c>
      <c r="H14" s="48">
        <v>2.6</v>
      </c>
      <c r="I14" s="46">
        <v>244</v>
      </c>
      <c r="J14" s="46">
        <v>230</v>
      </c>
      <c r="K14" s="82">
        <f>100*(I14*(F14+G14+H14)+I15*(F15+G15+H15))/(E14*1000)</f>
        <v>3.9804025000000003</v>
      </c>
    </row>
    <row r="15" spans="1:10" s="33" customFormat="1" ht="12">
      <c r="A15" s="38"/>
      <c r="B15" s="38"/>
      <c r="C15" s="133"/>
      <c r="D15" s="41" t="s">
        <v>17</v>
      </c>
      <c r="E15" s="127"/>
      <c r="F15" s="47">
        <v>1</v>
      </c>
      <c r="G15" s="48">
        <v>12.2</v>
      </c>
      <c r="H15" s="41">
        <v>0.001</v>
      </c>
      <c r="I15" s="46">
        <v>244</v>
      </c>
      <c r="J15" s="46">
        <v>228</v>
      </c>
    </row>
    <row r="16" spans="1:11" ht="12.75">
      <c r="A16" s="13"/>
      <c r="B16" s="13"/>
      <c r="C16" s="19">
        <v>7</v>
      </c>
      <c r="D16" s="41" t="s">
        <v>103</v>
      </c>
      <c r="E16" s="78">
        <v>100</v>
      </c>
      <c r="F16" s="41">
        <v>5.8</v>
      </c>
      <c r="G16" s="41">
        <v>2</v>
      </c>
      <c r="H16" s="41">
        <v>2.9</v>
      </c>
      <c r="I16" s="46">
        <v>245</v>
      </c>
      <c r="J16" s="46">
        <v>229</v>
      </c>
      <c r="K16" s="82">
        <f>100*(I16*(F16+G16+H16))/(E16*1000)</f>
        <v>2.6215</v>
      </c>
    </row>
    <row r="17" spans="1:11" ht="12.75">
      <c r="A17" s="13"/>
      <c r="B17" s="38"/>
      <c r="C17" s="132">
        <v>8</v>
      </c>
      <c r="D17" s="41" t="s">
        <v>19</v>
      </c>
      <c r="E17" s="125">
        <v>160</v>
      </c>
      <c r="F17" s="41">
        <v>3.7</v>
      </c>
      <c r="G17" s="41">
        <v>2.7</v>
      </c>
      <c r="H17" s="41">
        <v>3</v>
      </c>
      <c r="I17" s="46">
        <v>244</v>
      </c>
      <c r="J17" s="46">
        <v>240</v>
      </c>
      <c r="K17" s="82">
        <f>100*(I17*(F17+G17+H17)+I18*(F18+G18+H18))/(E17*1000)</f>
        <v>3.2635000000000005</v>
      </c>
    </row>
    <row r="18" spans="1:10" ht="12">
      <c r="A18" s="13"/>
      <c r="B18" s="38"/>
      <c r="C18" s="133"/>
      <c r="D18" s="46" t="s">
        <v>169</v>
      </c>
      <c r="E18" s="127"/>
      <c r="F18" s="41">
        <v>1.9</v>
      </c>
      <c r="G18" s="41">
        <v>1.3</v>
      </c>
      <c r="H18" s="41">
        <v>8.8</v>
      </c>
      <c r="I18" s="46">
        <v>244</v>
      </c>
      <c r="J18" s="46">
        <v>230</v>
      </c>
    </row>
    <row r="19" spans="1:11" ht="12.75">
      <c r="A19" s="13"/>
      <c r="B19" s="38"/>
      <c r="C19" s="132">
        <v>9</v>
      </c>
      <c r="D19" s="41" t="s">
        <v>104</v>
      </c>
      <c r="E19" s="125">
        <v>100</v>
      </c>
      <c r="F19" s="41">
        <v>5.4</v>
      </c>
      <c r="G19" s="41">
        <v>6.6</v>
      </c>
      <c r="H19" s="47">
        <v>4.9</v>
      </c>
      <c r="I19" s="46">
        <v>240</v>
      </c>
      <c r="J19" s="46">
        <v>230</v>
      </c>
      <c r="K19" s="82">
        <f>100*(I19*(F19+G19+H19)+I20*(F20+G20+H20)+I21*(F21+G21+H21))/(E19*1000)</f>
        <v>7.4364</v>
      </c>
    </row>
    <row r="20" spans="1:10" ht="12">
      <c r="A20" s="13"/>
      <c r="B20" s="38"/>
      <c r="C20" s="134"/>
      <c r="D20" s="41" t="s">
        <v>17</v>
      </c>
      <c r="E20" s="126"/>
      <c r="F20" s="41">
        <v>3.6</v>
      </c>
      <c r="G20" s="41">
        <v>1</v>
      </c>
      <c r="H20" s="41">
        <v>3.5</v>
      </c>
      <c r="I20" s="46">
        <v>236</v>
      </c>
      <c r="J20" s="46">
        <v>233</v>
      </c>
    </row>
    <row r="21" spans="1:10" ht="12">
      <c r="A21" s="13"/>
      <c r="B21" s="38"/>
      <c r="C21" s="134"/>
      <c r="D21" s="41" t="s">
        <v>18</v>
      </c>
      <c r="E21" s="127"/>
      <c r="F21" s="47">
        <v>0.01</v>
      </c>
      <c r="G21" s="48">
        <v>6.1</v>
      </c>
      <c r="H21" s="41">
        <v>0.01</v>
      </c>
      <c r="I21" s="46">
        <v>240</v>
      </c>
      <c r="J21" s="46">
        <v>237</v>
      </c>
    </row>
    <row r="22" spans="1:11" ht="12.75">
      <c r="A22" s="13"/>
      <c r="B22" s="13"/>
      <c r="C22" s="132">
        <v>10</v>
      </c>
      <c r="D22" s="41" t="s">
        <v>16</v>
      </c>
      <c r="E22" s="125">
        <v>160</v>
      </c>
      <c r="F22" s="41">
        <v>1</v>
      </c>
      <c r="G22" s="41">
        <v>2.7</v>
      </c>
      <c r="H22" s="41">
        <v>5.5</v>
      </c>
      <c r="I22" s="46">
        <v>245</v>
      </c>
      <c r="J22" s="46">
        <v>237</v>
      </c>
      <c r="K22" s="82">
        <f>100*(I22*(F22+G22+H22)+I23*(F23+G23+H23)+I24*(F24+G24+H24))/(E22*1000)</f>
        <v>5.159562499999999</v>
      </c>
    </row>
    <row r="23" spans="1:10" ht="12">
      <c r="A23" s="13"/>
      <c r="B23" s="13"/>
      <c r="C23" s="134"/>
      <c r="D23" s="41" t="s">
        <v>17</v>
      </c>
      <c r="E23" s="126"/>
      <c r="F23" s="41">
        <v>4.2</v>
      </c>
      <c r="G23" s="48">
        <v>4.6</v>
      </c>
      <c r="H23" s="41">
        <v>9.7</v>
      </c>
      <c r="I23" s="46">
        <v>245</v>
      </c>
      <c r="J23" s="46">
        <v>240</v>
      </c>
    </row>
    <row r="24" spans="1:10" ht="12">
      <c r="A24" s="13"/>
      <c r="B24" s="13"/>
      <c r="C24" s="133"/>
      <c r="D24" s="41" t="s">
        <v>18</v>
      </c>
      <c r="E24" s="127"/>
      <c r="F24" s="41">
        <v>0.01</v>
      </c>
      <c r="G24" s="47">
        <v>6.1</v>
      </c>
      <c r="H24" s="47">
        <v>0.01</v>
      </c>
      <c r="I24" s="46">
        <v>240</v>
      </c>
      <c r="J24" s="46">
        <v>237</v>
      </c>
    </row>
    <row r="25" spans="1:11" ht="12.75">
      <c r="A25" s="13"/>
      <c r="B25" s="13"/>
      <c r="C25" s="50">
        <v>11</v>
      </c>
      <c r="D25" s="41" t="s">
        <v>105</v>
      </c>
      <c r="E25" s="78">
        <v>100</v>
      </c>
      <c r="F25" s="48">
        <v>4.6</v>
      </c>
      <c r="G25" s="48">
        <v>14.1</v>
      </c>
      <c r="H25" s="48">
        <v>12</v>
      </c>
      <c r="I25" s="46">
        <v>243</v>
      </c>
      <c r="J25" s="46">
        <v>227</v>
      </c>
      <c r="K25" s="82">
        <f>100*(I25*(F25+G25+H25))/(E25*1000)</f>
        <v>7.4601</v>
      </c>
    </row>
    <row r="26" spans="1:11" ht="12.75">
      <c r="A26" s="13"/>
      <c r="B26" s="28" t="s">
        <v>111</v>
      </c>
      <c r="C26" s="132">
        <v>12</v>
      </c>
      <c r="D26" s="41" t="s">
        <v>159</v>
      </c>
      <c r="E26" s="125">
        <v>160</v>
      </c>
      <c r="F26" s="41">
        <v>2.5</v>
      </c>
      <c r="G26" s="41">
        <v>6.2</v>
      </c>
      <c r="H26" s="41">
        <v>0.1</v>
      </c>
      <c r="I26" s="46">
        <v>243</v>
      </c>
      <c r="J26" s="46">
        <v>240</v>
      </c>
      <c r="K26" s="82">
        <f>100*(I26*(F26+G26+H26)+I27*(F27+G27+H27))/(E26*1000)</f>
        <v>3.2122500000000005</v>
      </c>
    </row>
    <row r="27" spans="1:10" ht="12">
      <c r="A27" s="13"/>
      <c r="B27" s="13"/>
      <c r="C27" s="133"/>
      <c r="D27" s="41" t="s">
        <v>17</v>
      </c>
      <c r="E27" s="127"/>
      <c r="F27" s="41">
        <v>5.5</v>
      </c>
      <c r="G27" s="41">
        <v>1.6</v>
      </c>
      <c r="H27" s="41">
        <v>5.2</v>
      </c>
      <c r="I27" s="46">
        <v>244</v>
      </c>
      <c r="J27" s="46">
        <v>236</v>
      </c>
    </row>
    <row r="28" spans="1:11" ht="12.75">
      <c r="A28" s="13"/>
      <c r="B28" s="13"/>
      <c r="C28" s="132">
        <v>13</v>
      </c>
      <c r="D28" s="41" t="s">
        <v>112</v>
      </c>
      <c r="E28" s="125">
        <v>100</v>
      </c>
      <c r="F28" s="41">
        <v>3.2</v>
      </c>
      <c r="G28" s="41">
        <v>2.1</v>
      </c>
      <c r="H28" s="41">
        <v>4.6</v>
      </c>
      <c r="I28" s="46">
        <v>244</v>
      </c>
      <c r="J28" s="46">
        <v>240</v>
      </c>
      <c r="K28" s="82">
        <f>100*(I28*(F28+G28+H28)+I29*(F29+G29+H29))/(E28*1000)</f>
        <v>2.83528</v>
      </c>
    </row>
    <row r="29" spans="1:10" ht="15" customHeight="1">
      <c r="A29" s="13"/>
      <c r="B29" s="13"/>
      <c r="C29" s="133"/>
      <c r="D29" s="41" t="s">
        <v>17</v>
      </c>
      <c r="E29" s="127"/>
      <c r="F29" s="47">
        <v>0.01</v>
      </c>
      <c r="G29" s="47">
        <v>1.7</v>
      </c>
      <c r="H29" s="48">
        <v>0.01</v>
      </c>
      <c r="I29" s="46">
        <v>244</v>
      </c>
      <c r="J29" s="46">
        <v>236</v>
      </c>
    </row>
    <row r="30" spans="1:12" ht="18" customHeight="1">
      <c r="A30" s="13"/>
      <c r="B30" s="28" t="s">
        <v>89</v>
      </c>
      <c r="C30" s="132">
        <v>14</v>
      </c>
      <c r="D30" s="41" t="s">
        <v>25</v>
      </c>
      <c r="E30" s="125">
        <v>250</v>
      </c>
      <c r="F30" s="47">
        <v>13.1</v>
      </c>
      <c r="G30" s="47">
        <v>11.7</v>
      </c>
      <c r="H30" s="47">
        <v>26.7</v>
      </c>
      <c r="I30" s="46">
        <v>240</v>
      </c>
      <c r="J30" s="46">
        <v>235</v>
      </c>
      <c r="K30" s="82">
        <f>100*(I30*(F30+G30+H30)+I31*(F31+G31+H31)+I32*(F32+G32+H32))/(E30*1000)</f>
        <v>8.4676</v>
      </c>
      <c r="L30" s="2"/>
    </row>
    <row r="31" spans="1:10" ht="12">
      <c r="A31" s="13"/>
      <c r="B31" s="13"/>
      <c r="C31" s="134"/>
      <c r="D31" s="41" t="s">
        <v>17</v>
      </c>
      <c r="E31" s="126"/>
      <c r="F31" s="47">
        <v>11.2</v>
      </c>
      <c r="G31" s="48">
        <v>1.5</v>
      </c>
      <c r="H31" s="47">
        <v>1.1</v>
      </c>
      <c r="I31" s="46">
        <v>230</v>
      </c>
      <c r="J31" s="46">
        <v>220</v>
      </c>
    </row>
    <row r="32" spans="1:10" ht="12">
      <c r="A32" s="13"/>
      <c r="B32" s="13"/>
      <c r="C32" s="133"/>
      <c r="D32" s="41" t="s">
        <v>18</v>
      </c>
      <c r="E32" s="127"/>
      <c r="F32" s="48">
        <v>6</v>
      </c>
      <c r="G32" s="48">
        <v>9.9</v>
      </c>
      <c r="H32" s="48">
        <v>8.6</v>
      </c>
      <c r="I32" s="46">
        <v>230</v>
      </c>
      <c r="J32" s="46">
        <v>225</v>
      </c>
    </row>
    <row r="33" spans="1:12" ht="14.25" customHeight="1">
      <c r="A33" s="13"/>
      <c r="B33" s="13"/>
      <c r="C33" s="42">
        <v>15</v>
      </c>
      <c r="D33" s="41" t="s">
        <v>26</v>
      </c>
      <c r="E33" s="78">
        <v>160</v>
      </c>
      <c r="F33" s="41">
        <v>1</v>
      </c>
      <c r="G33" s="41">
        <v>0.79</v>
      </c>
      <c r="H33" s="41">
        <v>0.1</v>
      </c>
      <c r="I33" s="46">
        <v>247</v>
      </c>
      <c r="J33" s="46">
        <v>247</v>
      </c>
      <c r="K33" s="82">
        <f>100*(I33*(F33+G33+H33))/(E33*1000)</f>
        <v>0.29176875</v>
      </c>
      <c r="L33" s="32"/>
    </row>
    <row r="34" spans="1:12" ht="12.75">
      <c r="A34" s="13"/>
      <c r="B34" s="13"/>
      <c r="C34" s="50">
        <v>16</v>
      </c>
      <c r="D34" s="41" t="s">
        <v>113</v>
      </c>
      <c r="E34" s="78">
        <v>25</v>
      </c>
      <c r="F34" s="41">
        <v>0.3</v>
      </c>
      <c r="G34" s="47">
        <v>0.1</v>
      </c>
      <c r="H34" s="47">
        <v>0.1</v>
      </c>
      <c r="I34" s="46">
        <v>220</v>
      </c>
      <c r="J34" s="46">
        <v>220</v>
      </c>
      <c r="K34" s="82">
        <f>100*(I34*(F34+G34+H34))/(E34*1000)</f>
        <v>0.44</v>
      </c>
      <c r="L34" s="33"/>
    </row>
    <row r="35" spans="1:11" ht="12.75">
      <c r="A35" s="13"/>
      <c r="B35" s="28" t="s">
        <v>165</v>
      </c>
      <c r="C35" s="132">
        <v>17</v>
      </c>
      <c r="D35" s="41" t="s">
        <v>30</v>
      </c>
      <c r="E35" s="125">
        <v>100</v>
      </c>
      <c r="F35" s="41">
        <v>2.15</v>
      </c>
      <c r="G35" s="47">
        <v>0</v>
      </c>
      <c r="H35" s="47">
        <v>0</v>
      </c>
      <c r="I35" s="46">
        <v>235</v>
      </c>
      <c r="J35" s="46">
        <v>230</v>
      </c>
      <c r="K35" s="82">
        <f>100*(I35*(F35+G35+H35)+I36*(F36+G36+H36)+I37*(F37+G37+H37))/(E35*1000)</f>
        <v>8.194450000000002</v>
      </c>
    </row>
    <row r="36" spans="1:10" ht="12">
      <c r="A36" s="13"/>
      <c r="B36" s="13"/>
      <c r="C36" s="134"/>
      <c r="D36" s="41" t="s">
        <v>17</v>
      </c>
      <c r="E36" s="126"/>
      <c r="F36" s="41">
        <v>0</v>
      </c>
      <c r="G36" s="48">
        <v>9.55</v>
      </c>
      <c r="H36" s="47">
        <v>14.18</v>
      </c>
      <c r="I36" s="46">
        <v>235</v>
      </c>
      <c r="J36" s="46">
        <v>230</v>
      </c>
    </row>
    <row r="37" spans="1:10" ht="12">
      <c r="A37" s="13"/>
      <c r="B37" s="13"/>
      <c r="C37" s="133"/>
      <c r="D37" s="41" t="s">
        <v>18</v>
      </c>
      <c r="E37" s="127"/>
      <c r="F37" s="41">
        <v>0.24</v>
      </c>
      <c r="G37" s="41">
        <v>2.4</v>
      </c>
      <c r="H37" s="41">
        <v>6.35</v>
      </c>
      <c r="I37" s="46">
        <v>235</v>
      </c>
      <c r="J37" s="46">
        <v>220</v>
      </c>
    </row>
    <row r="38" spans="1:11" ht="12.75">
      <c r="A38" s="13"/>
      <c r="B38" s="13"/>
      <c r="C38" s="19">
        <v>18</v>
      </c>
      <c r="D38" s="41" t="s">
        <v>27</v>
      </c>
      <c r="E38" s="35">
        <v>160</v>
      </c>
      <c r="F38" s="41">
        <v>3.42</v>
      </c>
      <c r="G38" s="41">
        <v>8.41</v>
      </c>
      <c r="H38" s="47">
        <v>5.99</v>
      </c>
      <c r="I38" s="46">
        <v>241</v>
      </c>
      <c r="J38" s="46">
        <v>236</v>
      </c>
      <c r="K38" s="82">
        <f>100*(I38*(F38+G38+H38))/(E38*1000)</f>
        <v>2.6841375</v>
      </c>
    </row>
    <row r="39" spans="1:11" ht="12.75">
      <c r="A39" s="13"/>
      <c r="B39" s="13"/>
      <c r="C39" s="132">
        <v>19</v>
      </c>
      <c r="D39" s="41" t="s">
        <v>31</v>
      </c>
      <c r="E39" s="125">
        <v>40</v>
      </c>
      <c r="F39" s="41">
        <v>2.96</v>
      </c>
      <c r="G39" s="48">
        <v>0.13</v>
      </c>
      <c r="H39" s="41">
        <v>2.47</v>
      </c>
      <c r="I39" s="46">
        <v>236</v>
      </c>
      <c r="J39" s="46">
        <v>234</v>
      </c>
      <c r="K39" s="82">
        <f>100*(I39*(F39+G39+H39)+I40*(F40+G40+H40)+I41*(F41+G41+H41))/(E39*1000)</f>
        <v>42.99515</v>
      </c>
    </row>
    <row r="40" spans="1:10" ht="12">
      <c r="A40" s="13"/>
      <c r="B40" s="13"/>
      <c r="C40" s="134"/>
      <c r="D40" s="41" t="s">
        <v>17</v>
      </c>
      <c r="E40" s="126"/>
      <c r="F40" s="41">
        <v>20.1</v>
      </c>
      <c r="G40" s="47">
        <v>20.6</v>
      </c>
      <c r="H40" s="47">
        <v>22.6</v>
      </c>
      <c r="I40" s="46">
        <v>236</v>
      </c>
      <c r="J40" s="46">
        <v>234</v>
      </c>
    </row>
    <row r="41" spans="1:10" ht="12" customHeight="1">
      <c r="A41" s="13"/>
      <c r="B41" s="13"/>
      <c r="C41" s="133"/>
      <c r="D41" s="41" t="s">
        <v>18</v>
      </c>
      <c r="E41" s="127"/>
      <c r="F41" s="47">
        <v>1.4</v>
      </c>
      <c r="G41" s="48">
        <v>2.6</v>
      </c>
      <c r="H41" s="47">
        <v>0.1</v>
      </c>
      <c r="I41" s="46">
        <v>231</v>
      </c>
      <c r="J41" s="46">
        <v>239</v>
      </c>
    </row>
    <row r="42" spans="1:11" ht="12.75">
      <c r="A42" s="13"/>
      <c r="B42" s="28" t="s">
        <v>136</v>
      </c>
      <c r="C42" s="19">
        <v>20</v>
      </c>
      <c r="D42" s="41" t="s">
        <v>28</v>
      </c>
      <c r="E42" s="78">
        <v>63</v>
      </c>
      <c r="F42" s="41">
        <v>0.1</v>
      </c>
      <c r="G42" s="47">
        <v>0.4</v>
      </c>
      <c r="H42" s="47">
        <v>0.07</v>
      </c>
      <c r="I42" s="46">
        <v>234</v>
      </c>
      <c r="J42" s="46">
        <v>230</v>
      </c>
      <c r="K42" s="82">
        <f>100*(I42*(F42+G42+H42))/(E42*1000)</f>
        <v>0.21171428571428574</v>
      </c>
    </row>
    <row r="43" spans="1:11" ht="12.75">
      <c r="A43" s="13"/>
      <c r="B43" s="28" t="s">
        <v>137</v>
      </c>
      <c r="C43" s="19">
        <v>21</v>
      </c>
      <c r="D43" s="41" t="s">
        <v>171</v>
      </c>
      <c r="E43" s="78">
        <v>100</v>
      </c>
      <c r="F43" s="41">
        <v>50</v>
      </c>
      <c r="G43" s="47">
        <v>74</v>
      </c>
      <c r="H43" s="41">
        <v>7.13</v>
      </c>
      <c r="I43" s="46">
        <v>231</v>
      </c>
      <c r="J43" s="46">
        <v>230</v>
      </c>
      <c r="K43" s="82">
        <f>100*(I43*(F43+G43+H43))/(E43*1000)</f>
        <v>30.29103</v>
      </c>
    </row>
    <row r="44" spans="1:11" ht="12.75">
      <c r="A44" s="13"/>
      <c r="C44" s="19">
        <v>22</v>
      </c>
      <c r="D44" s="41" t="s">
        <v>29</v>
      </c>
      <c r="E44" s="78">
        <v>160</v>
      </c>
      <c r="F44" s="41">
        <v>0.01</v>
      </c>
      <c r="G44" s="41">
        <v>0.02</v>
      </c>
      <c r="H44" s="41">
        <v>0.01</v>
      </c>
      <c r="I44" s="46">
        <v>229</v>
      </c>
      <c r="J44" s="46">
        <v>228</v>
      </c>
      <c r="K44" s="82">
        <f>100*(I44*(F44+G44+H44))/(E44*1000)</f>
        <v>0.005725</v>
      </c>
    </row>
    <row r="45" spans="1:11" ht="12.75">
      <c r="A45" s="13"/>
      <c r="B45" s="28" t="s">
        <v>138</v>
      </c>
      <c r="C45" s="132">
        <v>23</v>
      </c>
      <c r="D45" s="41" t="s">
        <v>139</v>
      </c>
      <c r="E45" s="125">
        <v>100</v>
      </c>
      <c r="F45" s="41">
        <v>16.45</v>
      </c>
      <c r="G45" s="41">
        <v>8.15</v>
      </c>
      <c r="H45" s="41">
        <v>8.75</v>
      </c>
      <c r="I45" s="46">
        <v>236</v>
      </c>
      <c r="J45" s="46">
        <v>234</v>
      </c>
      <c r="K45" s="82">
        <f>100*(I45*(F45+G45+H45)+I46*(F46+G46+H46))/(E45*1000)</f>
        <v>8.39452</v>
      </c>
    </row>
    <row r="46" spans="1:10" ht="12">
      <c r="A46" s="13"/>
      <c r="C46" s="134"/>
      <c r="D46" s="41" t="s">
        <v>17</v>
      </c>
      <c r="E46" s="126"/>
      <c r="F46" s="41">
        <v>0.09</v>
      </c>
      <c r="G46" s="41">
        <v>2.09</v>
      </c>
      <c r="H46" s="48">
        <v>0.04</v>
      </c>
      <c r="I46" s="46">
        <v>236</v>
      </c>
      <c r="J46" s="46">
        <v>234</v>
      </c>
    </row>
    <row r="47" spans="1:11" ht="12.75">
      <c r="A47" s="13"/>
      <c r="B47" s="13"/>
      <c r="C47" s="132">
        <v>24</v>
      </c>
      <c r="D47" s="41" t="s">
        <v>140</v>
      </c>
      <c r="E47" s="125">
        <v>160</v>
      </c>
      <c r="F47" s="41">
        <v>14.63</v>
      </c>
      <c r="G47" s="41">
        <v>1.07</v>
      </c>
      <c r="H47" s="41">
        <v>57</v>
      </c>
      <c r="I47" s="46">
        <v>235</v>
      </c>
      <c r="J47" s="46">
        <v>220</v>
      </c>
      <c r="K47" s="82">
        <f>100*(I47*(F47+G47+H47)+I48*(F48+G48+H48))/(E47*1000)</f>
        <v>15.39103125</v>
      </c>
    </row>
    <row r="48" spans="1:10" ht="12">
      <c r="A48" s="13"/>
      <c r="B48" s="13"/>
      <c r="C48" s="133"/>
      <c r="D48" s="41" t="s">
        <v>17</v>
      </c>
      <c r="E48" s="127"/>
      <c r="F48" s="41">
        <v>16</v>
      </c>
      <c r="G48" s="41">
        <v>16.09</v>
      </c>
      <c r="H48" s="47">
        <v>0</v>
      </c>
      <c r="I48" s="46">
        <v>235</v>
      </c>
      <c r="J48" s="46">
        <v>235</v>
      </c>
    </row>
    <row r="49" spans="1:11" ht="12.75">
      <c r="A49" s="13"/>
      <c r="B49" s="13"/>
      <c r="C49" s="72">
        <v>25</v>
      </c>
      <c r="D49" s="41" t="s">
        <v>172</v>
      </c>
      <c r="E49" s="78">
        <v>160</v>
      </c>
      <c r="F49" s="41">
        <v>0</v>
      </c>
      <c r="G49" s="41">
        <v>0</v>
      </c>
      <c r="H49" s="41">
        <v>0</v>
      </c>
      <c r="I49" s="46">
        <v>224</v>
      </c>
      <c r="J49" s="46">
        <v>224</v>
      </c>
      <c r="K49" s="82">
        <f>100*(I49*(F49+G49+H49))/(E49*1000)</f>
        <v>0</v>
      </c>
    </row>
    <row r="50" spans="1:11" s="33" customFormat="1" ht="12.75">
      <c r="A50" s="38"/>
      <c r="B50" s="39" t="s">
        <v>109</v>
      </c>
      <c r="C50" s="132">
        <v>26</v>
      </c>
      <c r="D50" s="41" t="s">
        <v>182</v>
      </c>
      <c r="E50" s="125">
        <v>100</v>
      </c>
      <c r="F50" s="41">
        <v>6.8</v>
      </c>
      <c r="G50" s="41">
        <v>2</v>
      </c>
      <c r="H50" s="47">
        <v>0</v>
      </c>
      <c r="I50" s="46">
        <v>253</v>
      </c>
      <c r="J50" s="46">
        <v>241</v>
      </c>
      <c r="K50" s="82">
        <f>100*(I50*(F50+G50+H50)+I51*(F51+G51+H51)+I52*(F52+G52+H52))/(E50*1000)</f>
        <v>15.207829999999998</v>
      </c>
    </row>
    <row r="51" spans="1:10" s="33" customFormat="1" ht="12">
      <c r="A51" s="38"/>
      <c r="B51" s="38"/>
      <c r="C51" s="134"/>
      <c r="D51" s="41" t="s">
        <v>17</v>
      </c>
      <c r="E51" s="126"/>
      <c r="F51" s="41">
        <v>23</v>
      </c>
      <c r="G51" s="47">
        <v>6.7</v>
      </c>
      <c r="H51" s="41">
        <v>10.6</v>
      </c>
      <c r="I51" s="46">
        <v>253</v>
      </c>
      <c r="J51" s="46">
        <v>238</v>
      </c>
    </row>
    <row r="52" spans="1:10" s="33" customFormat="1" ht="12">
      <c r="A52" s="38"/>
      <c r="C52" s="133"/>
      <c r="D52" s="41" t="s">
        <v>18</v>
      </c>
      <c r="E52" s="127"/>
      <c r="F52" s="41">
        <v>0.01</v>
      </c>
      <c r="G52" s="41">
        <v>2.1</v>
      </c>
      <c r="H52" s="41">
        <v>8.9</v>
      </c>
      <c r="I52" s="46">
        <v>253</v>
      </c>
      <c r="J52" s="46">
        <v>243</v>
      </c>
    </row>
    <row r="53" spans="1:11" s="33" customFormat="1" ht="12.75">
      <c r="A53" s="38"/>
      <c r="B53" s="38"/>
      <c r="C53" s="19">
        <v>27</v>
      </c>
      <c r="D53" s="41" t="s">
        <v>88</v>
      </c>
      <c r="E53" s="35">
        <v>25</v>
      </c>
      <c r="F53" s="48">
        <v>6.1</v>
      </c>
      <c r="G53" s="47">
        <v>1.9</v>
      </c>
      <c r="H53" s="47">
        <v>1</v>
      </c>
      <c r="I53" s="46">
        <v>230</v>
      </c>
      <c r="J53" s="46">
        <v>229</v>
      </c>
      <c r="K53" s="82">
        <f>100*(I53*(F53+G53+H53))/(E53*1000)</f>
        <v>8.28</v>
      </c>
    </row>
    <row r="54" spans="1:11" ht="12.75">
      <c r="A54" s="13"/>
      <c r="B54" s="28" t="s">
        <v>110</v>
      </c>
      <c r="C54" s="132">
        <v>28</v>
      </c>
      <c r="D54" s="41" t="s">
        <v>33</v>
      </c>
      <c r="E54" s="125">
        <v>400</v>
      </c>
      <c r="F54" s="48">
        <v>6.8</v>
      </c>
      <c r="G54" s="47">
        <v>0</v>
      </c>
      <c r="H54" s="47">
        <v>0</v>
      </c>
      <c r="I54" s="46">
        <v>238</v>
      </c>
      <c r="J54" s="46">
        <v>235</v>
      </c>
      <c r="K54" s="82">
        <f>100*(I54*(F54+G54+H54)+I55*(F55+G55+H55)+I56*(F56+G56+H56))/(E54*1000)</f>
        <v>0.4242349999999999</v>
      </c>
    </row>
    <row r="55" spans="1:10" ht="12">
      <c r="A55" s="13"/>
      <c r="B55" s="28"/>
      <c r="C55" s="134"/>
      <c r="D55" s="41" t="s">
        <v>17</v>
      </c>
      <c r="E55" s="126"/>
      <c r="F55" s="47">
        <v>0.01</v>
      </c>
      <c r="G55" s="47">
        <v>0.1</v>
      </c>
      <c r="H55" s="47">
        <v>0.01</v>
      </c>
      <c r="I55" s="46">
        <v>238</v>
      </c>
      <c r="J55" s="46">
        <v>237</v>
      </c>
    </row>
    <row r="56" spans="1:10" ht="12">
      <c r="A56" s="13"/>
      <c r="C56" s="133"/>
      <c r="D56" s="41" t="s">
        <v>18</v>
      </c>
      <c r="E56" s="127"/>
      <c r="F56" s="47">
        <v>0.01</v>
      </c>
      <c r="G56" s="47">
        <v>0.1</v>
      </c>
      <c r="H56" s="47">
        <v>0.1</v>
      </c>
      <c r="I56" s="46">
        <v>238</v>
      </c>
      <c r="J56" s="46">
        <v>237</v>
      </c>
    </row>
    <row r="57" spans="1:11" ht="12.75">
      <c r="A57" s="13"/>
      <c r="B57" s="28"/>
      <c r="C57" s="132">
        <v>29</v>
      </c>
      <c r="D57" s="41" t="s">
        <v>183</v>
      </c>
      <c r="E57" s="125">
        <v>160</v>
      </c>
      <c r="F57" s="41">
        <v>16.7</v>
      </c>
      <c r="G57" s="48">
        <v>16.6</v>
      </c>
      <c r="H57" s="48">
        <v>1.4</v>
      </c>
      <c r="I57" s="46">
        <v>242</v>
      </c>
      <c r="J57" s="46">
        <v>226</v>
      </c>
      <c r="K57" s="82">
        <f>100*(I57*(F57+G57+H57)+I58*(F58+G58+H58)+I59*(F59+G59+H59))/(E57*1000)</f>
        <v>6.382</v>
      </c>
    </row>
    <row r="58" spans="1:10" ht="12">
      <c r="A58" s="13"/>
      <c r="B58" s="28"/>
      <c r="C58" s="134"/>
      <c r="D58" s="41" t="s">
        <v>17</v>
      </c>
      <c r="E58" s="126"/>
      <c r="F58" s="41">
        <v>0.3</v>
      </c>
      <c r="G58" s="48">
        <v>0</v>
      </c>
      <c r="H58" s="48">
        <v>0</v>
      </c>
      <c r="I58" s="46">
        <v>238</v>
      </c>
      <c r="J58" s="46">
        <v>230</v>
      </c>
    </row>
    <row r="59" spans="1:10" ht="12">
      <c r="A59" s="13"/>
      <c r="B59" s="28"/>
      <c r="C59" s="133"/>
      <c r="D59" s="41" t="s">
        <v>18</v>
      </c>
      <c r="E59" s="127"/>
      <c r="F59" s="41">
        <v>7</v>
      </c>
      <c r="G59" s="48">
        <v>0</v>
      </c>
      <c r="H59" s="48">
        <v>0.2</v>
      </c>
      <c r="I59" s="46">
        <v>242</v>
      </c>
      <c r="J59" s="46">
        <v>228</v>
      </c>
    </row>
    <row r="60" spans="1:11" ht="11.25" customHeight="1">
      <c r="A60" s="13"/>
      <c r="B60" s="28"/>
      <c r="C60" s="132">
        <v>30</v>
      </c>
      <c r="D60" s="41" t="s">
        <v>34</v>
      </c>
      <c r="E60" s="125">
        <v>250</v>
      </c>
      <c r="F60" s="41">
        <v>16</v>
      </c>
      <c r="G60" s="41">
        <v>5.1</v>
      </c>
      <c r="H60" s="41">
        <v>20.2</v>
      </c>
      <c r="I60" s="46">
        <v>238</v>
      </c>
      <c r="J60" s="46">
        <v>233</v>
      </c>
      <c r="K60" s="82">
        <f>100*(I60*(F60+G60+H60)+I61*(F61+G61+H61))/(E60*1000)</f>
        <v>5.76912</v>
      </c>
    </row>
    <row r="61" spans="1:10" ht="11.25" customHeight="1">
      <c r="A61" s="13"/>
      <c r="B61" s="28"/>
      <c r="C61" s="133"/>
      <c r="D61" s="41" t="s">
        <v>17</v>
      </c>
      <c r="E61" s="127"/>
      <c r="F61" s="41">
        <v>9.6</v>
      </c>
      <c r="G61" s="41">
        <v>4.9</v>
      </c>
      <c r="H61" s="41">
        <v>4.8</v>
      </c>
      <c r="I61" s="46">
        <v>238</v>
      </c>
      <c r="J61" s="46">
        <v>235</v>
      </c>
    </row>
    <row r="62" spans="1:11" s="33" customFormat="1" ht="12.75">
      <c r="A62" s="38"/>
      <c r="B62" s="39"/>
      <c r="C62" s="42">
        <v>31</v>
      </c>
      <c r="D62" s="41" t="s">
        <v>35</v>
      </c>
      <c r="E62" s="78">
        <v>160</v>
      </c>
      <c r="F62" s="48">
        <v>3</v>
      </c>
      <c r="G62" s="41">
        <v>3.2</v>
      </c>
      <c r="H62" s="47">
        <v>0.01</v>
      </c>
      <c r="I62" s="46">
        <v>232</v>
      </c>
      <c r="J62" s="46">
        <v>229</v>
      </c>
      <c r="K62" s="82">
        <f>100*(I62*(F62+G62+H62))/(E62*1000)</f>
        <v>0.90045</v>
      </c>
    </row>
    <row r="63" spans="1:11" s="33" customFormat="1" ht="12.75">
      <c r="A63" s="38"/>
      <c r="B63" s="39"/>
      <c r="C63" s="132">
        <v>32</v>
      </c>
      <c r="D63" s="41" t="s">
        <v>36</v>
      </c>
      <c r="E63" s="125">
        <v>160</v>
      </c>
      <c r="F63" s="48">
        <v>7.7</v>
      </c>
      <c r="G63" s="48">
        <v>0.1</v>
      </c>
      <c r="H63" s="47">
        <v>0.01</v>
      </c>
      <c r="I63" s="46">
        <v>239</v>
      </c>
      <c r="J63" s="46">
        <v>234</v>
      </c>
      <c r="K63" s="82">
        <f>100*(I63*(F63+G63+H63)+I64*(F64+G64+H64)+I65*(F65+G65+H65))/(E63*1000)</f>
        <v>1.1740875</v>
      </c>
    </row>
    <row r="64" spans="1:10" s="33" customFormat="1" ht="12">
      <c r="A64" s="38"/>
      <c r="B64" s="39"/>
      <c r="C64" s="134"/>
      <c r="D64" s="41" t="s">
        <v>17</v>
      </c>
      <c r="E64" s="126"/>
      <c r="F64" s="48">
        <v>0.01</v>
      </c>
      <c r="G64" s="47">
        <v>0</v>
      </c>
      <c r="H64" s="47">
        <v>0.01</v>
      </c>
      <c r="I64" s="46">
        <v>239</v>
      </c>
      <c r="J64" s="46">
        <v>234</v>
      </c>
    </row>
    <row r="65" spans="1:10" s="33" customFormat="1" ht="12">
      <c r="A65" s="38"/>
      <c r="B65" s="39"/>
      <c r="C65" s="133"/>
      <c r="D65" s="41" t="s">
        <v>18</v>
      </c>
      <c r="E65" s="127"/>
      <c r="F65" s="47">
        <v>0.01</v>
      </c>
      <c r="G65" s="47">
        <v>0.01</v>
      </c>
      <c r="H65" s="47">
        <v>0.01</v>
      </c>
      <c r="I65" s="46">
        <v>239</v>
      </c>
      <c r="J65" s="46">
        <v>234</v>
      </c>
    </row>
    <row r="66" spans="1:11" ht="12.75">
      <c r="A66" s="13"/>
      <c r="B66" s="28"/>
      <c r="C66" s="132">
        <v>33</v>
      </c>
      <c r="D66" s="41" t="s">
        <v>32</v>
      </c>
      <c r="E66" s="125">
        <v>160</v>
      </c>
      <c r="F66" s="47">
        <v>0.8</v>
      </c>
      <c r="G66" s="47">
        <v>0</v>
      </c>
      <c r="H66" s="47">
        <v>0</v>
      </c>
      <c r="I66" s="46">
        <v>238</v>
      </c>
      <c r="J66" s="46">
        <v>232</v>
      </c>
      <c r="K66" s="82">
        <f>100*(I66*(F66+G66+H66)+I67*(F67+G67+H67)+I68*(F68+G68+H68))/(E66*1000)</f>
        <v>0.15319375</v>
      </c>
    </row>
    <row r="67" spans="1:10" ht="12">
      <c r="A67" s="13"/>
      <c r="B67" s="28"/>
      <c r="C67" s="134"/>
      <c r="D67" s="41" t="s">
        <v>17</v>
      </c>
      <c r="E67" s="126"/>
      <c r="F67" s="48">
        <v>0</v>
      </c>
      <c r="G67" s="47">
        <v>0</v>
      </c>
      <c r="H67" s="47">
        <v>0.2</v>
      </c>
      <c r="I67" s="46">
        <v>238</v>
      </c>
      <c r="J67" s="46">
        <v>235</v>
      </c>
    </row>
    <row r="68" spans="1:12" ht="12">
      <c r="A68" s="13"/>
      <c r="B68" s="28"/>
      <c r="C68" s="133"/>
      <c r="D68" s="41" t="s">
        <v>18</v>
      </c>
      <c r="E68" s="127"/>
      <c r="F68" s="47">
        <v>0.01</v>
      </c>
      <c r="G68" s="47">
        <v>0.01</v>
      </c>
      <c r="H68" s="47">
        <v>0.01</v>
      </c>
      <c r="I68" s="46">
        <v>237</v>
      </c>
      <c r="J68" s="46">
        <v>235</v>
      </c>
      <c r="L68" s="2"/>
    </row>
    <row r="69" spans="1:11" ht="12.75">
      <c r="A69" s="13"/>
      <c r="B69" s="28" t="s">
        <v>90</v>
      </c>
      <c r="C69" s="132">
        <v>34</v>
      </c>
      <c r="D69" s="41" t="s">
        <v>37</v>
      </c>
      <c r="E69" s="125">
        <v>160</v>
      </c>
      <c r="F69" s="41">
        <v>0.15</v>
      </c>
      <c r="G69" s="41">
        <v>1.15</v>
      </c>
      <c r="H69" s="48">
        <v>14.7</v>
      </c>
      <c r="I69" s="46">
        <v>237</v>
      </c>
      <c r="J69" s="46">
        <v>234</v>
      </c>
      <c r="K69" s="82">
        <f>100*(I69*(F69+G69+H69)+I70*(F70+G70+H70)+I71*(F71+G71+H71))/(E69*1000)</f>
        <v>18.801525</v>
      </c>
    </row>
    <row r="70" spans="1:10" ht="12">
      <c r="A70" s="13"/>
      <c r="B70" s="13"/>
      <c r="C70" s="134"/>
      <c r="D70" s="41" t="s">
        <v>17</v>
      </c>
      <c r="E70" s="126"/>
      <c r="F70" s="41">
        <v>5.76</v>
      </c>
      <c r="G70" s="41">
        <v>0</v>
      </c>
      <c r="H70" s="47">
        <v>0</v>
      </c>
      <c r="I70" s="46">
        <v>244</v>
      </c>
      <c r="J70" s="46">
        <v>233</v>
      </c>
    </row>
    <row r="71" spans="1:10" ht="12">
      <c r="A71" s="13"/>
      <c r="C71" s="133"/>
      <c r="D71" s="41" t="s">
        <v>18</v>
      </c>
      <c r="E71" s="127"/>
      <c r="F71" s="41">
        <v>27.3</v>
      </c>
      <c r="G71" s="41">
        <v>46.8</v>
      </c>
      <c r="H71" s="41">
        <v>30.9</v>
      </c>
      <c r="I71" s="46">
        <v>237</v>
      </c>
      <c r="J71" s="46">
        <v>234</v>
      </c>
    </row>
    <row r="72" spans="1:11" ht="12.75">
      <c r="A72" s="13"/>
      <c r="B72" s="13"/>
      <c r="C72" s="132">
        <v>35</v>
      </c>
      <c r="D72" s="41" t="s">
        <v>177</v>
      </c>
      <c r="E72" s="125">
        <v>160</v>
      </c>
      <c r="F72" s="41">
        <v>15.55</v>
      </c>
      <c r="G72" s="47">
        <v>1.63</v>
      </c>
      <c r="H72" s="47">
        <v>0</v>
      </c>
      <c r="I72" s="46">
        <v>237</v>
      </c>
      <c r="J72" s="46">
        <v>234</v>
      </c>
      <c r="K72" s="82">
        <f>100*(I72*(F72+G72+H72)+I73*(F73+G73+H73)+I74*(F74+G74+H74))/(E72*1000)</f>
        <v>3.7139125</v>
      </c>
    </row>
    <row r="73" spans="1:10" ht="12">
      <c r="A73" s="13"/>
      <c r="B73" s="13"/>
      <c r="C73" s="134"/>
      <c r="D73" s="41" t="s">
        <v>17</v>
      </c>
      <c r="E73" s="126"/>
      <c r="F73" s="48">
        <v>1.43</v>
      </c>
      <c r="G73" s="41">
        <v>2.05</v>
      </c>
      <c r="H73" s="47">
        <v>4.48</v>
      </c>
      <c r="I73" s="46">
        <v>235</v>
      </c>
      <c r="J73" s="46">
        <v>226</v>
      </c>
    </row>
    <row r="74" spans="1:10" ht="12">
      <c r="A74" s="13"/>
      <c r="B74" s="13"/>
      <c r="C74" s="133"/>
      <c r="D74" s="41" t="s">
        <v>18</v>
      </c>
      <c r="E74" s="127"/>
      <c r="F74" s="47">
        <v>0</v>
      </c>
      <c r="G74" s="47">
        <v>0</v>
      </c>
      <c r="H74" s="41">
        <v>0</v>
      </c>
      <c r="I74" s="46">
        <v>0</v>
      </c>
      <c r="J74" s="46">
        <v>0</v>
      </c>
    </row>
    <row r="75" spans="1:11" ht="12.75">
      <c r="A75" s="13"/>
      <c r="B75" s="13"/>
      <c r="C75" s="132">
        <v>36</v>
      </c>
      <c r="D75" s="41" t="s">
        <v>38</v>
      </c>
      <c r="E75" s="125">
        <v>160</v>
      </c>
      <c r="F75" s="47">
        <v>0.57</v>
      </c>
      <c r="G75" s="47">
        <v>12.38</v>
      </c>
      <c r="H75" s="41">
        <v>3.9</v>
      </c>
      <c r="I75" s="46">
        <v>230</v>
      </c>
      <c r="J75" s="46">
        <v>220</v>
      </c>
      <c r="K75" s="82">
        <f>100*(I75*(F75+G75+H75)+I76*(F76+G76+H76)+I77*(F77+G77+H77)+I78*(F78+G78+H78))/(E75*1000)</f>
        <v>5.0125625</v>
      </c>
    </row>
    <row r="76" spans="1:10" ht="12">
      <c r="A76" s="13"/>
      <c r="B76" s="13"/>
      <c r="C76" s="134"/>
      <c r="D76" s="41" t="s">
        <v>17</v>
      </c>
      <c r="E76" s="126"/>
      <c r="F76" s="41">
        <v>5.89</v>
      </c>
      <c r="G76" s="48">
        <v>0.13</v>
      </c>
      <c r="H76" s="41">
        <v>0.5</v>
      </c>
      <c r="I76" s="46">
        <v>230</v>
      </c>
      <c r="J76" s="46">
        <v>225</v>
      </c>
    </row>
    <row r="77" spans="1:10" ht="12">
      <c r="A77" s="13"/>
      <c r="B77" s="13"/>
      <c r="C77" s="134"/>
      <c r="D77" s="41" t="s">
        <v>18</v>
      </c>
      <c r="E77" s="126"/>
      <c r="F77" s="41">
        <v>0.02</v>
      </c>
      <c r="G77" s="41">
        <v>1.8</v>
      </c>
      <c r="H77" s="41">
        <v>8.65</v>
      </c>
      <c r="I77" s="46">
        <v>230</v>
      </c>
      <c r="J77" s="46">
        <v>221</v>
      </c>
    </row>
    <row r="78" spans="1:10" ht="12">
      <c r="A78" s="13"/>
      <c r="B78" s="13"/>
      <c r="C78" s="133"/>
      <c r="D78" s="41" t="s">
        <v>24</v>
      </c>
      <c r="E78" s="127"/>
      <c r="F78" s="41">
        <v>0.12</v>
      </c>
      <c r="G78" s="48">
        <v>0.75</v>
      </c>
      <c r="H78" s="41">
        <v>0.16</v>
      </c>
      <c r="I78" s="46">
        <v>230</v>
      </c>
      <c r="J78" s="46">
        <v>225</v>
      </c>
    </row>
    <row r="79" spans="1:11" ht="12.75">
      <c r="A79" s="13"/>
      <c r="B79" s="13"/>
      <c r="C79" s="19">
        <v>37</v>
      </c>
      <c r="D79" s="41" t="s">
        <v>39</v>
      </c>
      <c r="E79" s="125">
        <v>100</v>
      </c>
      <c r="F79" s="48">
        <v>4.01</v>
      </c>
      <c r="G79" s="48">
        <v>2.08</v>
      </c>
      <c r="H79" s="47">
        <v>7.28</v>
      </c>
      <c r="I79" s="46">
        <v>239</v>
      </c>
      <c r="J79" s="46">
        <v>232</v>
      </c>
      <c r="K79" s="82">
        <f>100*(I79*(F79+G79+H79)+I80*(F80+G80+H80))/(E79*1000)</f>
        <v>5.99669</v>
      </c>
    </row>
    <row r="80" spans="1:10" ht="12">
      <c r="A80" s="13"/>
      <c r="B80" s="13"/>
      <c r="C80" s="19">
        <v>38</v>
      </c>
      <c r="D80" s="41" t="s">
        <v>188</v>
      </c>
      <c r="E80" s="127"/>
      <c r="F80" s="48">
        <v>1.53</v>
      </c>
      <c r="G80" s="48">
        <v>4.87</v>
      </c>
      <c r="H80" s="47">
        <v>5.37</v>
      </c>
      <c r="I80" s="46">
        <v>238</v>
      </c>
      <c r="J80" s="46">
        <v>232</v>
      </c>
    </row>
    <row r="81" spans="1:11" ht="12.75">
      <c r="A81" s="13"/>
      <c r="B81" s="13"/>
      <c r="C81" s="42">
        <v>39</v>
      </c>
      <c r="D81" s="41" t="s">
        <v>164</v>
      </c>
      <c r="E81" s="78">
        <v>63</v>
      </c>
      <c r="F81" s="41">
        <v>10.43</v>
      </c>
      <c r="G81" s="41">
        <v>9.6</v>
      </c>
      <c r="H81" s="41">
        <v>9.43</v>
      </c>
      <c r="I81" s="46">
        <v>230</v>
      </c>
      <c r="J81" s="46">
        <v>223</v>
      </c>
      <c r="K81" s="82">
        <f>100*(I81*(F81+G81+H81))/(E81*1000)</f>
        <v>10.755238095238095</v>
      </c>
    </row>
    <row r="82" spans="1:11" ht="12.75">
      <c r="A82" s="13"/>
      <c r="B82" s="31" t="s">
        <v>91</v>
      </c>
      <c r="C82" s="132">
        <v>40</v>
      </c>
      <c r="D82" s="41" t="s">
        <v>120</v>
      </c>
      <c r="E82" s="125">
        <v>63</v>
      </c>
      <c r="F82" s="41">
        <v>3.73</v>
      </c>
      <c r="G82" s="47">
        <v>0.01</v>
      </c>
      <c r="H82" s="41">
        <v>0.01</v>
      </c>
      <c r="I82" s="46">
        <v>242</v>
      </c>
      <c r="J82" s="46">
        <v>241</v>
      </c>
      <c r="K82" s="82">
        <f>100*(I82*(F82+G82+H82)+I83*(F83+G83+H83))/(E82*1000)</f>
        <v>1.9052698412698412</v>
      </c>
    </row>
    <row r="83" spans="1:10" ht="12">
      <c r="A83" s="13"/>
      <c r="C83" s="133"/>
      <c r="D83" s="41" t="s">
        <v>17</v>
      </c>
      <c r="E83" s="127"/>
      <c r="F83" s="41">
        <v>0.1</v>
      </c>
      <c r="G83" s="41">
        <v>0.56</v>
      </c>
      <c r="H83" s="41">
        <v>0.55</v>
      </c>
      <c r="I83" s="46">
        <v>242</v>
      </c>
      <c r="J83" s="46">
        <v>241</v>
      </c>
    </row>
    <row r="84" spans="1:11" ht="12.75">
      <c r="A84" s="13"/>
      <c r="B84" s="13"/>
      <c r="C84" s="132">
        <v>41</v>
      </c>
      <c r="D84" s="41" t="s">
        <v>40</v>
      </c>
      <c r="E84" s="125">
        <v>100</v>
      </c>
      <c r="F84" s="48">
        <v>1.29</v>
      </c>
      <c r="G84" s="41">
        <v>34</v>
      </c>
      <c r="H84" s="41">
        <v>0.1</v>
      </c>
      <c r="I84" s="46">
        <v>234</v>
      </c>
      <c r="J84" s="46">
        <v>220</v>
      </c>
      <c r="K84" s="82">
        <f>100*(I84*(F84+G84+H84)+I85*(F85+G85+H85)+I86*(F86+G86+H86))/(E84*1000)</f>
        <v>12.21012</v>
      </c>
    </row>
    <row r="85" spans="1:10" ht="12">
      <c r="A85" s="13"/>
      <c r="B85" s="13"/>
      <c r="C85" s="134"/>
      <c r="D85" s="41" t="s">
        <v>17</v>
      </c>
      <c r="E85" s="126"/>
      <c r="F85" s="41">
        <v>0.21</v>
      </c>
      <c r="G85" s="41">
        <v>0</v>
      </c>
      <c r="H85" s="41">
        <v>0</v>
      </c>
      <c r="I85" s="46">
        <v>234</v>
      </c>
      <c r="J85" s="46">
        <v>230</v>
      </c>
    </row>
    <row r="86" spans="1:10" ht="12">
      <c r="A86" s="13"/>
      <c r="B86" s="17"/>
      <c r="C86" s="133"/>
      <c r="D86" s="41" t="s">
        <v>18</v>
      </c>
      <c r="E86" s="127"/>
      <c r="F86" s="41">
        <v>5.65</v>
      </c>
      <c r="G86" s="41">
        <v>1.03</v>
      </c>
      <c r="H86" s="41">
        <v>9.9</v>
      </c>
      <c r="I86" s="46">
        <v>234</v>
      </c>
      <c r="J86" s="46">
        <v>230</v>
      </c>
    </row>
    <row r="87" spans="1:11" ht="12.75">
      <c r="A87" s="13"/>
      <c r="B87" s="28" t="s">
        <v>180</v>
      </c>
      <c r="C87" s="132">
        <v>42</v>
      </c>
      <c r="D87" s="41" t="s">
        <v>178</v>
      </c>
      <c r="E87" s="125">
        <v>160</v>
      </c>
      <c r="F87" s="47">
        <v>8.8</v>
      </c>
      <c r="G87" s="47">
        <v>8.5</v>
      </c>
      <c r="H87" s="41">
        <v>20.2</v>
      </c>
      <c r="I87" s="46">
        <v>234</v>
      </c>
      <c r="J87" s="46">
        <v>233</v>
      </c>
      <c r="K87" s="82">
        <f>100*(I87*(F87+G87+H87)+I88*(F88+G88+H88)+I89*(F89+G89+H89))/(E87*1000)</f>
        <v>13.60125</v>
      </c>
    </row>
    <row r="88" spans="1:10" ht="12">
      <c r="A88" s="13"/>
      <c r="B88" s="13"/>
      <c r="C88" s="134"/>
      <c r="D88" s="41" t="s">
        <v>17</v>
      </c>
      <c r="E88" s="126"/>
      <c r="F88" s="41">
        <v>0.1</v>
      </c>
      <c r="G88" s="48">
        <v>0.2</v>
      </c>
      <c r="H88" s="41">
        <v>0.7</v>
      </c>
      <c r="I88" s="46">
        <v>234</v>
      </c>
      <c r="J88" s="46">
        <v>230</v>
      </c>
    </row>
    <row r="89" spans="1:10" ht="12">
      <c r="A89" s="13"/>
      <c r="B89" s="28"/>
      <c r="C89" s="133"/>
      <c r="D89" s="41" t="s">
        <v>18</v>
      </c>
      <c r="E89" s="127"/>
      <c r="F89" s="41">
        <v>15.9</v>
      </c>
      <c r="G89" s="41">
        <v>8.9</v>
      </c>
      <c r="H89" s="41">
        <v>29.7</v>
      </c>
      <c r="I89" s="46">
        <v>234</v>
      </c>
      <c r="J89" s="46">
        <v>232</v>
      </c>
    </row>
    <row r="90" spans="1:11" ht="12.75">
      <c r="A90" s="13"/>
      <c r="B90" s="28" t="s">
        <v>181</v>
      </c>
      <c r="C90" s="72">
        <v>43</v>
      </c>
      <c r="D90" s="41" t="s">
        <v>179</v>
      </c>
      <c r="E90" s="78">
        <v>100</v>
      </c>
      <c r="F90" s="41">
        <v>18.1</v>
      </c>
      <c r="G90" s="41">
        <v>15.1</v>
      </c>
      <c r="H90" s="41">
        <v>0</v>
      </c>
      <c r="I90" s="46">
        <v>234</v>
      </c>
      <c r="J90" s="46">
        <v>230</v>
      </c>
      <c r="K90" s="82">
        <f>100*(I90*(F90+G90+H90))/(E90*1000)</f>
        <v>7.7688000000000015</v>
      </c>
    </row>
    <row r="91" spans="1:11" ht="12.75">
      <c r="A91" s="13"/>
      <c r="B91" s="28" t="s">
        <v>115</v>
      </c>
      <c r="C91" s="132">
        <v>44</v>
      </c>
      <c r="D91" s="41" t="s">
        <v>41</v>
      </c>
      <c r="E91" s="125">
        <v>160</v>
      </c>
      <c r="F91" s="41">
        <v>2</v>
      </c>
      <c r="G91" s="41">
        <v>9</v>
      </c>
      <c r="H91" s="47">
        <v>0</v>
      </c>
      <c r="I91" s="46">
        <v>234</v>
      </c>
      <c r="J91" s="46">
        <v>230</v>
      </c>
      <c r="K91" s="82">
        <f>100*(I91*(F91+G91+H91)+I92*(F92+G92+H92))/(E91*1000)</f>
        <v>14.77125</v>
      </c>
    </row>
    <row r="92" spans="1:10" ht="12">
      <c r="A92" s="13"/>
      <c r="C92" s="133"/>
      <c r="D92" s="41" t="s">
        <v>17</v>
      </c>
      <c r="E92" s="127"/>
      <c r="F92" s="41">
        <v>2</v>
      </c>
      <c r="G92" s="41">
        <v>88</v>
      </c>
      <c r="H92" s="47">
        <v>0</v>
      </c>
      <c r="I92" s="46">
        <v>234</v>
      </c>
      <c r="J92" s="46">
        <v>220</v>
      </c>
    </row>
    <row r="93" spans="1:11" ht="12.75">
      <c r="A93" s="13"/>
      <c r="C93" s="132">
        <v>45</v>
      </c>
      <c r="D93" s="41" t="s">
        <v>42</v>
      </c>
      <c r="E93" s="125">
        <v>160</v>
      </c>
      <c r="F93" s="41">
        <v>1</v>
      </c>
      <c r="G93" s="41">
        <v>0</v>
      </c>
      <c r="H93" s="41">
        <v>0</v>
      </c>
      <c r="I93" s="46">
        <v>245</v>
      </c>
      <c r="J93" s="46">
        <v>240</v>
      </c>
      <c r="K93" s="82">
        <f>100*(I93*(F93+G93+H93)+I94*(F94+G94+H94))/(E93*1000)</f>
        <v>15.9096875</v>
      </c>
    </row>
    <row r="94" spans="1:10" ht="11.25" customHeight="1">
      <c r="A94" s="13"/>
      <c r="B94" s="13"/>
      <c r="C94" s="134"/>
      <c r="D94" s="41" t="s">
        <v>17</v>
      </c>
      <c r="E94" s="127"/>
      <c r="F94" s="47">
        <v>46</v>
      </c>
      <c r="G94" s="41">
        <v>40</v>
      </c>
      <c r="H94" s="47">
        <v>16.9</v>
      </c>
      <c r="I94" s="46">
        <v>245</v>
      </c>
      <c r="J94" s="46">
        <v>240</v>
      </c>
    </row>
    <row r="95" spans="1:11" ht="12.75">
      <c r="A95" s="13"/>
      <c r="B95" s="28" t="s">
        <v>116</v>
      </c>
      <c r="C95" s="132">
        <v>47</v>
      </c>
      <c r="D95" s="41" t="s">
        <v>114</v>
      </c>
      <c r="E95" s="125">
        <v>400</v>
      </c>
      <c r="F95" s="47">
        <v>0</v>
      </c>
      <c r="G95" s="41">
        <v>0</v>
      </c>
      <c r="H95" s="41">
        <v>0</v>
      </c>
      <c r="I95" s="46">
        <v>235</v>
      </c>
      <c r="J95" s="46">
        <v>232</v>
      </c>
      <c r="K95" s="82">
        <f>100*(I95*(F95+G95+H95)+I96*(F96+G96+H96)+I97*(F97+G97+H97))/(E95*1000)</f>
        <v>0</v>
      </c>
    </row>
    <row r="96" spans="1:11" ht="12">
      <c r="A96" s="13"/>
      <c r="B96" s="28"/>
      <c r="C96" s="134"/>
      <c r="D96" s="41" t="s">
        <v>17</v>
      </c>
      <c r="E96" s="126"/>
      <c r="F96" s="41">
        <v>0.01</v>
      </c>
      <c r="G96" s="41">
        <v>0</v>
      </c>
      <c r="H96" s="41">
        <v>0</v>
      </c>
      <c r="I96" s="46">
        <v>0</v>
      </c>
      <c r="J96" s="46">
        <v>0</v>
      </c>
      <c r="K96" s="2"/>
    </row>
    <row r="97" spans="1:11" ht="12">
      <c r="A97" s="13"/>
      <c r="C97" s="134"/>
      <c r="D97" s="41" t="s">
        <v>18</v>
      </c>
      <c r="E97" s="126"/>
      <c r="F97" s="41">
        <v>0</v>
      </c>
      <c r="G97" s="41">
        <v>0</v>
      </c>
      <c r="H97" s="47">
        <v>0</v>
      </c>
      <c r="I97" s="46">
        <v>0</v>
      </c>
      <c r="J97" s="46">
        <v>0</v>
      </c>
      <c r="K97" s="32"/>
    </row>
    <row r="98" spans="1:11" ht="12.75">
      <c r="A98" s="13"/>
      <c r="B98" s="28"/>
      <c r="C98" s="42">
        <v>48</v>
      </c>
      <c r="D98" s="41" t="s">
        <v>192</v>
      </c>
      <c r="E98" s="78">
        <v>160</v>
      </c>
      <c r="F98" s="41">
        <v>0</v>
      </c>
      <c r="G98" s="41">
        <v>0</v>
      </c>
      <c r="H98" s="41">
        <v>0</v>
      </c>
      <c r="I98" s="46">
        <v>237</v>
      </c>
      <c r="J98" s="46">
        <v>238</v>
      </c>
      <c r="K98" s="82">
        <f>100*(I98*(F98+G98+H98))/(E98*1000)</f>
        <v>0</v>
      </c>
    </row>
    <row r="99" spans="1:11" ht="12.75">
      <c r="A99" s="13"/>
      <c r="B99" s="28" t="s">
        <v>117</v>
      </c>
      <c r="C99" s="132">
        <v>49</v>
      </c>
      <c r="D99" s="41" t="s">
        <v>43</v>
      </c>
      <c r="E99" s="125">
        <v>160</v>
      </c>
      <c r="F99" s="41">
        <v>4.1</v>
      </c>
      <c r="G99" s="41">
        <v>0.9</v>
      </c>
      <c r="H99" s="41">
        <v>1.1</v>
      </c>
      <c r="I99" s="46">
        <v>253</v>
      </c>
      <c r="J99" s="46">
        <v>237</v>
      </c>
      <c r="K99" s="82">
        <f>100*(I99*(F99+G99+H99)+I100*(F100+G100+H100)+I101*(F101+G101+H101))/(E99*1000)</f>
        <v>10.12</v>
      </c>
    </row>
    <row r="100" spans="1:11" ht="12">
      <c r="A100" s="13"/>
      <c r="B100" s="28"/>
      <c r="C100" s="134"/>
      <c r="D100" s="41" t="s">
        <v>17</v>
      </c>
      <c r="E100" s="126"/>
      <c r="F100" s="41">
        <v>2.9</v>
      </c>
      <c r="G100" s="41">
        <v>17.3</v>
      </c>
      <c r="H100" s="41">
        <v>4.6</v>
      </c>
      <c r="I100" s="46">
        <v>253</v>
      </c>
      <c r="J100" s="46">
        <v>240</v>
      </c>
      <c r="K100" s="2"/>
    </row>
    <row r="101" spans="1:12" ht="12">
      <c r="A101" s="13"/>
      <c r="C101" s="133"/>
      <c r="D101" s="41" t="s">
        <v>18</v>
      </c>
      <c r="E101" s="127"/>
      <c r="F101" s="41">
        <v>8</v>
      </c>
      <c r="G101" s="41">
        <v>9</v>
      </c>
      <c r="H101" s="41">
        <v>16.1</v>
      </c>
      <c r="I101" s="46">
        <v>253</v>
      </c>
      <c r="J101" s="46">
        <v>240</v>
      </c>
      <c r="L101" s="2"/>
    </row>
    <row r="102" spans="1:12" ht="12.75">
      <c r="A102" s="13"/>
      <c r="B102" s="28" t="s">
        <v>118</v>
      </c>
      <c r="C102" s="19">
        <v>50</v>
      </c>
      <c r="D102" s="41" t="s">
        <v>119</v>
      </c>
      <c r="E102" s="78">
        <v>160</v>
      </c>
      <c r="F102" s="41">
        <v>0.01</v>
      </c>
      <c r="G102" s="41">
        <v>0.02</v>
      </c>
      <c r="H102" s="41">
        <v>0.01</v>
      </c>
      <c r="I102" s="46">
        <v>253</v>
      </c>
      <c r="J102" s="46">
        <v>248</v>
      </c>
      <c r="K102" s="82">
        <f>100*(I102*(F102+G102+H102))/(E102*1000)</f>
        <v>0.006325000000000001</v>
      </c>
      <c r="L102" s="2"/>
    </row>
    <row r="103" spans="1:12" ht="12.75">
      <c r="A103" s="13"/>
      <c r="B103" s="28"/>
      <c r="C103" s="19">
        <v>51</v>
      </c>
      <c r="D103" s="41" t="s">
        <v>176</v>
      </c>
      <c r="E103" s="78">
        <v>100</v>
      </c>
      <c r="F103" s="41">
        <v>0</v>
      </c>
      <c r="G103" s="41">
        <v>0</v>
      </c>
      <c r="H103" s="41">
        <v>0</v>
      </c>
      <c r="I103" s="46">
        <v>230</v>
      </c>
      <c r="J103" s="46">
        <v>232</v>
      </c>
      <c r="K103" s="82">
        <f>100*(I103*(F103+G103+H103))/(E103*1000)</f>
        <v>0</v>
      </c>
      <c r="L103" s="2"/>
    </row>
    <row r="104" spans="1:11" ht="12.75">
      <c r="A104" s="13"/>
      <c r="B104" s="28" t="s">
        <v>84</v>
      </c>
      <c r="C104" s="19">
        <v>52</v>
      </c>
      <c r="D104" s="41" t="s">
        <v>160</v>
      </c>
      <c r="E104" s="35">
        <v>160</v>
      </c>
      <c r="F104" s="47">
        <v>0.01</v>
      </c>
      <c r="G104" s="47">
        <v>12.8</v>
      </c>
      <c r="H104" s="41">
        <v>1.8</v>
      </c>
      <c r="I104" s="46">
        <v>245</v>
      </c>
      <c r="J104" s="46">
        <v>225</v>
      </c>
      <c r="K104" s="82">
        <f>100*(I104*(F104+G104+H104))/(E104*1000)</f>
        <v>2.23715625</v>
      </c>
    </row>
    <row r="105" spans="1:11" ht="12.75">
      <c r="A105" s="13"/>
      <c r="B105" s="13"/>
      <c r="C105" s="132">
        <v>54</v>
      </c>
      <c r="D105" s="41" t="s">
        <v>161</v>
      </c>
      <c r="E105" s="125">
        <v>100</v>
      </c>
      <c r="F105" s="41">
        <v>1.5</v>
      </c>
      <c r="G105" s="47">
        <v>0</v>
      </c>
      <c r="H105" s="47">
        <v>0</v>
      </c>
      <c r="I105" s="46">
        <v>234</v>
      </c>
      <c r="J105" s="46">
        <v>232</v>
      </c>
      <c r="K105" s="82">
        <f>100*(I105*(F105+G105+H105)+I106*(F106+G106+H106))/(E105*1000)</f>
        <v>0.4446</v>
      </c>
    </row>
    <row r="106" spans="1:10" ht="12">
      <c r="A106" s="13"/>
      <c r="B106" s="13"/>
      <c r="C106" s="134"/>
      <c r="D106" s="41" t="s">
        <v>17</v>
      </c>
      <c r="E106" s="126"/>
      <c r="F106" s="47">
        <v>0.1</v>
      </c>
      <c r="G106" s="47">
        <v>0</v>
      </c>
      <c r="H106" s="47">
        <v>0.3</v>
      </c>
      <c r="I106" s="46">
        <v>234</v>
      </c>
      <c r="J106" s="46">
        <v>232</v>
      </c>
    </row>
    <row r="107" spans="1:11" ht="12.75">
      <c r="A107" s="13"/>
      <c r="B107" s="28" t="s">
        <v>106</v>
      </c>
      <c r="C107" s="132">
        <v>55</v>
      </c>
      <c r="D107" s="41" t="s">
        <v>44</v>
      </c>
      <c r="E107" s="125">
        <v>160</v>
      </c>
      <c r="F107" s="41">
        <v>25.1</v>
      </c>
      <c r="G107" s="41">
        <v>27</v>
      </c>
      <c r="H107" s="41">
        <v>21.3</v>
      </c>
      <c r="I107" s="46">
        <v>236</v>
      </c>
      <c r="J107" s="46">
        <v>230</v>
      </c>
      <c r="K107" s="82">
        <f>100*(I107*(F107+G107+H107)+I108*(F108+G108+H108))/(E107*1000)</f>
        <v>15.605500000000003</v>
      </c>
    </row>
    <row r="108" spans="1:10" ht="12">
      <c r="A108" s="13"/>
      <c r="B108" s="13"/>
      <c r="C108" s="134"/>
      <c r="D108" s="41" t="s">
        <v>17</v>
      </c>
      <c r="E108" s="127"/>
      <c r="F108" s="41">
        <v>18</v>
      </c>
      <c r="G108" s="41">
        <v>8.9</v>
      </c>
      <c r="H108" s="41">
        <v>5.5</v>
      </c>
      <c r="I108" s="46">
        <v>236</v>
      </c>
      <c r="J108" s="46">
        <v>232</v>
      </c>
    </row>
    <row r="109" spans="1:11" ht="12.75">
      <c r="A109" s="13"/>
      <c r="B109" s="28" t="s">
        <v>107</v>
      </c>
      <c r="C109" s="19">
        <v>56</v>
      </c>
      <c r="D109" s="41" t="s">
        <v>45</v>
      </c>
      <c r="E109" s="35">
        <v>40</v>
      </c>
      <c r="F109" s="41">
        <v>4.3</v>
      </c>
      <c r="G109" s="47">
        <v>0</v>
      </c>
      <c r="H109" s="47">
        <v>1.1</v>
      </c>
      <c r="I109" s="46">
        <v>241</v>
      </c>
      <c r="J109" s="46">
        <v>239</v>
      </c>
      <c r="K109" s="82">
        <f>100*(I109*(F109+G109+H109))/(E109*1000)</f>
        <v>3.2535000000000003</v>
      </c>
    </row>
    <row r="110" spans="1:11" ht="14.25" customHeight="1">
      <c r="A110" s="13"/>
      <c r="B110" s="28" t="s">
        <v>108</v>
      </c>
      <c r="C110" s="42">
        <v>57</v>
      </c>
      <c r="D110" s="41" t="s">
        <v>46</v>
      </c>
      <c r="E110" s="78">
        <v>100</v>
      </c>
      <c r="F110" s="48">
        <v>33.3</v>
      </c>
      <c r="G110" s="48">
        <v>32</v>
      </c>
      <c r="H110" s="48">
        <v>33.8</v>
      </c>
      <c r="I110" s="46">
        <v>237</v>
      </c>
      <c r="J110" s="57">
        <v>235</v>
      </c>
      <c r="K110" s="82">
        <f>100*(I110*(F110+G110+H110))/(E110*1000)</f>
        <v>23.486699999999995</v>
      </c>
    </row>
    <row r="111" spans="1:11" ht="12.75">
      <c r="A111" s="13"/>
      <c r="B111" s="28" t="s">
        <v>106</v>
      </c>
      <c r="C111" s="132">
        <v>58</v>
      </c>
      <c r="D111" s="41" t="s">
        <v>47</v>
      </c>
      <c r="E111" s="125">
        <v>40</v>
      </c>
      <c r="F111" s="41">
        <v>1</v>
      </c>
      <c r="G111" s="41">
        <v>17</v>
      </c>
      <c r="H111" s="41">
        <v>2.3</v>
      </c>
      <c r="I111" s="46">
        <v>234</v>
      </c>
      <c r="J111" s="46">
        <v>227</v>
      </c>
      <c r="K111" s="82">
        <f>100*(I111*(F111+G111+H111)+I112*(F112+G112+H112))/(E111*1000)</f>
        <v>15.21</v>
      </c>
    </row>
    <row r="112" spans="1:10" ht="12">
      <c r="A112" s="13"/>
      <c r="B112" s="28"/>
      <c r="C112" s="134"/>
      <c r="D112" s="41" t="s">
        <v>17</v>
      </c>
      <c r="E112" s="126"/>
      <c r="F112" s="41">
        <v>2.6</v>
      </c>
      <c r="G112" s="41">
        <v>1.2</v>
      </c>
      <c r="H112" s="41">
        <v>1.9</v>
      </c>
      <c r="I112" s="46">
        <v>234</v>
      </c>
      <c r="J112" s="46">
        <v>227</v>
      </c>
    </row>
    <row r="113" spans="1:11" ht="12.75">
      <c r="A113" s="13"/>
      <c r="B113" s="28" t="s">
        <v>162</v>
      </c>
      <c r="C113" s="132">
        <v>59</v>
      </c>
      <c r="D113" s="41" t="s">
        <v>163</v>
      </c>
      <c r="E113" s="125">
        <v>60</v>
      </c>
      <c r="F113" s="41">
        <v>0.5</v>
      </c>
      <c r="G113" s="48">
        <v>2.6</v>
      </c>
      <c r="H113" s="47">
        <v>0.7</v>
      </c>
      <c r="I113" s="46">
        <v>241</v>
      </c>
      <c r="J113" s="46">
        <v>231</v>
      </c>
      <c r="K113" s="82">
        <f>100*(I113*(F113+G113+H113)+I114*(F114+G114+H114))/(E113*1000)</f>
        <v>1.5502333333333334</v>
      </c>
    </row>
    <row r="114" spans="1:10" ht="12">
      <c r="A114" s="13"/>
      <c r="B114" s="28"/>
      <c r="C114" s="134"/>
      <c r="D114" s="41" t="s">
        <v>17</v>
      </c>
      <c r="E114" s="127"/>
      <c r="F114" s="41">
        <v>0.06</v>
      </c>
      <c r="G114" s="41">
        <v>0</v>
      </c>
      <c r="H114" s="41">
        <v>0</v>
      </c>
      <c r="I114" s="46">
        <v>239</v>
      </c>
      <c r="J114" s="46">
        <v>233</v>
      </c>
    </row>
    <row r="115" spans="1:11" ht="12.75" customHeight="1">
      <c r="A115" s="13"/>
      <c r="B115" s="28" t="s">
        <v>98</v>
      </c>
      <c r="C115" s="135">
        <v>60</v>
      </c>
      <c r="D115" s="53" t="s">
        <v>48</v>
      </c>
      <c r="E115" s="125">
        <v>100</v>
      </c>
      <c r="F115" s="41">
        <v>7.5</v>
      </c>
      <c r="G115" s="41">
        <v>14.2</v>
      </c>
      <c r="H115" s="41">
        <v>0.7</v>
      </c>
      <c r="I115" s="46">
        <v>239</v>
      </c>
      <c r="J115" s="46">
        <v>220</v>
      </c>
      <c r="K115" s="82">
        <f>100*(I115*(F115+G115+H115)+I116*(F116+G116+H116))/(E115*1000)</f>
        <v>6.6736</v>
      </c>
    </row>
    <row r="116" spans="1:10" ht="14.25" customHeight="1">
      <c r="A116" s="13"/>
      <c r="B116" s="28"/>
      <c r="C116" s="135"/>
      <c r="D116" s="53" t="s">
        <v>17</v>
      </c>
      <c r="E116" s="127"/>
      <c r="F116" s="47">
        <v>2.5</v>
      </c>
      <c r="G116" s="47">
        <v>2.2</v>
      </c>
      <c r="H116" s="41">
        <v>0.8</v>
      </c>
      <c r="I116" s="46">
        <v>240</v>
      </c>
      <c r="J116" s="46">
        <v>220</v>
      </c>
    </row>
    <row r="117" spans="1:11" ht="12.75">
      <c r="A117" s="13"/>
      <c r="B117" s="13"/>
      <c r="C117" s="134">
        <v>61</v>
      </c>
      <c r="D117" s="41" t="s">
        <v>49</v>
      </c>
      <c r="E117" s="125">
        <v>100</v>
      </c>
      <c r="F117" s="41">
        <v>0.2</v>
      </c>
      <c r="G117" s="41">
        <v>3.9</v>
      </c>
      <c r="H117" s="41">
        <v>0.4</v>
      </c>
      <c r="I117" s="46">
        <v>238</v>
      </c>
      <c r="J117" s="46">
        <v>221</v>
      </c>
      <c r="K117" s="82">
        <f>100*(I117*(F117+G117+H117)+I118*(F118+G118+H118))/(E117*1000)</f>
        <v>4.9742</v>
      </c>
    </row>
    <row r="118" spans="1:10" ht="12.75" customHeight="1">
      <c r="A118" s="13"/>
      <c r="B118" s="13"/>
      <c r="C118" s="134"/>
      <c r="D118" s="41" t="s">
        <v>17</v>
      </c>
      <c r="E118" s="126"/>
      <c r="F118" s="41">
        <v>8.7</v>
      </c>
      <c r="G118" s="41">
        <v>5.5</v>
      </c>
      <c r="H118" s="41">
        <v>2.2</v>
      </c>
      <c r="I118" s="46">
        <v>238</v>
      </c>
      <c r="J118" s="46">
        <v>225</v>
      </c>
    </row>
    <row r="119" spans="1:11" ht="12.75">
      <c r="A119" s="13"/>
      <c r="B119" s="13"/>
      <c r="C119" s="132">
        <v>63</v>
      </c>
      <c r="D119" s="41" t="s">
        <v>50</v>
      </c>
      <c r="E119" s="125">
        <v>160</v>
      </c>
      <c r="F119" s="41">
        <v>8.2</v>
      </c>
      <c r="G119" s="48">
        <v>2.1</v>
      </c>
      <c r="H119" s="41">
        <v>0.4</v>
      </c>
      <c r="I119" s="46">
        <v>244</v>
      </c>
      <c r="J119" s="46">
        <v>233</v>
      </c>
      <c r="K119" s="82">
        <f>100*(I119*(F119+G119+H119)+I120*(F120+G120+H120)+I121*(F121+G121+H121))/(E119*1000)</f>
        <v>11.7425</v>
      </c>
    </row>
    <row r="120" spans="1:10" ht="12">
      <c r="A120" s="13"/>
      <c r="B120" s="13"/>
      <c r="C120" s="134"/>
      <c r="D120" s="53" t="s">
        <v>17</v>
      </c>
      <c r="E120" s="126"/>
      <c r="F120" s="41">
        <v>2</v>
      </c>
      <c r="G120" s="41">
        <v>2.8</v>
      </c>
      <c r="H120" s="48">
        <v>21.7</v>
      </c>
      <c r="I120" s="46">
        <v>244</v>
      </c>
      <c r="J120" s="46">
        <v>233</v>
      </c>
    </row>
    <row r="121" spans="1:12" ht="12">
      <c r="A121" s="13"/>
      <c r="B121" s="13"/>
      <c r="C121" s="133"/>
      <c r="D121" s="53" t="s">
        <v>18</v>
      </c>
      <c r="E121" s="127"/>
      <c r="F121" s="41">
        <v>16</v>
      </c>
      <c r="G121" s="41">
        <v>4.4</v>
      </c>
      <c r="H121" s="41">
        <v>19.4</v>
      </c>
      <c r="I121" s="46">
        <v>244</v>
      </c>
      <c r="J121" s="46">
        <v>231</v>
      </c>
      <c r="L121" s="33"/>
    </row>
    <row r="122" spans="1:11" ht="12.75">
      <c r="A122" s="13"/>
      <c r="B122" s="13"/>
      <c r="C122" s="132">
        <v>64</v>
      </c>
      <c r="D122" s="53" t="s">
        <v>51</v>
      </c>
      <c r="E122" s="125">
        <v>40</v>
      </c>
      <c r="F122" s="41">
        <v>10</v>
      </c>
      <c r="G122" s="48">
        <v>10.9</v>
      </c>
      <c r="H122" s="41">
        <v>2.7</v>
      </c>
      <c r="I122" s="46">
        <v>230</v>
      </c>
      <c r="J122" s="46">
        <v>221</v>
      </c>
      <c r="K122" s="82">
        <f>100*(I122*(F122+G122+H122)+I123*(F123+G123+H123))/(E122*1000)</f>
        <v>19.607499999999998</v>
      </c>
    </row>
    <row r="123" spans="1:10" ht="12">
      <c r="A123" s="13"/>
      <c r="B123" s="13"/>
      <c r="C123" s="133"/>
      <c r="D123" s="53" t="s">
        <v>17</v>
      </c>
      <c r="E123" s="127"/>
      <c r="F123" s="41">
        <v>6.7</v>
      </c>
      <c r="G123" s="41">
        <v>2.9</v>
      </c>
      <c r="H123" s="41">
        <v>0.9</v>
      </c>
      <c r="I123" s="46">
        <v>230</v>
      </c>
      <c r="J123" s="46">
        <v>221</v>
      </c>
    </row>
    <row r="124" spans="1:12" ht="12.75">
      <c r="A124" s="13"/>
      <c r="B124" s="31" t="s">
        <v>197</v>
      </c>
      <c r="C124" s="132">
        <v>66</v>
      </c>
      <c r="D124" s="41" t="s">
        <v>52</v>
      </c>
      <c r="E124" s="125">
        <v>100</v>
      </c>
      <c r="F124" s="41">
        <v>0.1</v>
      </c>
      <c r="G124" s="41">
        <v>0.3</v>
      </c>
      <c r="H124" s="41">
        <v>9.4</v>
      </c>
      <c r="I124" s="46">
        <v>238</v>
      </c>
      <c r="J124" s="46">
        <v>230</v>
      </c>
      <c r="K124" s="82">
        <f>100*(I124*(F124+G124+H124)+I125*(F125+G125+H125))/(E124*1000)</f>
        <v>4.35778</v>
      </c>
      <c r="L124" s="33"/>
    </row>
    <row r="125" spans="1:10" ht="12">
      <c r="A125" s="13"/>
      <c r="B125" s="13"/>
      <c r="C125" s="133"/>
      <c r="D125" s="41" t="s">
        <v>17</v>
      </c>
      <c r="E125" s="127"/>
      <c r="F125" s="47">
        <v>1.6</v>
      </c>
      <c r="G125" s="47">
        <v>0.01</v>
      </c>
      <c r="H125" s="47">
        <v>6.9</v>
      </c>
      <c r="I125" s="46">
        <v>238</v>
      </c>
      <c r="J125" s="46">
        <v>237</v>
      </c>
    </row>
    <row r="126" spans="1:11" ht="12.75">
      <c r="A126" s="13"/>
      <c r="B126" s="13"/>
      <c r="C126" s="42">
        <v>67</v>
      </c>
      <c r="D126" s="41" t="s">
        <v>167</v>
      </c>
      <c r="E126" s="78">
        <v>100</v>
      </c>
      <c r="F126" s="61">
        <v>1.2</v>
      </c>
      <c r="G126" s="61">
        <v>0.01</v>
      </c>
      <c r="H126" s="62">
        <v>1.2</v>
      </c>
      <c r="I126" s="46">
        <v>240</v>
      </c>
      <c r="J126" s="46">
        <v>240</v>
      </c>
      <c r="K126" s="82">
        <f>100*(I126*(F126+G126+H126))/(E126*1000)</f>
        <v>0.5784</v>
      </c>
    </row>
    <row r="127" spans="1:11" ht="12.75">
      <c r="A127" s="13"/>
      <c r="B127" s="13"/>
      <c r="C127" s="19">
        <v>68</v>
      </c>
      <c r="D127" s="41" t="s">
        <v>170</v>
      </c>
      <c r="E127" s="78">
        <v>100</v>
      </c>
      <c r="F127" s="63">
        <v>0.01</v>
      </c>
      <c r="G127" s="61">
        <v>0.01</v>
      </c>
      <c r="H127" s="64">
        <v>0.01</v>
      </c>
      <c r="I127" s="46">
        <v>237</v>
      </c>
      <c r="J127" s="46">
        <v>237</v>
      </c>
      <c r="K127" s="82">
        <f>100*(I127*(F127+G127+H127))/(E127*1000)</f>
        <v>0.00711</v>
      </c>
    </row>
    <row r="128" spans="1:11" s="33" customFormat="1" ht="12.75">
      <c r="A128" s="38"/>
      <c r="B128" s="39" t="s">
        <v>86</v>
      </c>
      <c r="C128" s="132">
        <v>69</v>
      </c>
      <c r="D128" s="41" t="s">
        <v>53</v>
      </c>
      <c r="E128" s="125">
        <v>250</v>
      </c>
      <c r="F128" s="65">
        <v>0.01</v>
      </c>
      <c r="G128" s="66">
        <v>0.01</v>
      </c>
      <c r="H128" s="67">
        <v>0.01</v>
      </c>
      <c r="I128" s="46">
        <v>251</v>
      </c>
      <c r="J128" s="46">
        <v>248</v>
      </c>
      <c r="K128" s="82">
        <f>100*(I128*(F128+G128+H128)+I129*(F129+G129+H129)+I130*(F130+G130+H130))/(E128*1000)</f>
        <v>0.009035999999999999</v>
      </c>
    </row>
    <row r="129" spans="1:10" s="33" customFormat="1" ht="12">
      <c r="A129" s="38"/>
      <c r="B129" s="38"/>
      <c r="C129" s="134"/>
      <c r="D129" s="41" t="s">
        <v>17</v>
      </c>
      <c r="E129" s="126"/>
      <c r="F129" s="68">
        <v>0.01</v>
      </c>
      <c r="G129" s="69">
        <v>0.01</v>
      </c>
      <c r="H129" s="70">
        <v>0.01</v>
      </c>
      <c r="I129" s="46">
        <v>251</v>
      </c>
      <c r="J129" s="46">
        <v>248</v>
      </c>
    </row>
    <row r="130" spans="1:10" s="33" customFormat="1" ht="12">
      <c r="A130" s="38"/>
      <c r="C130" s="134"/>
      <c r="D130" s="41" t="s">
        <v>18</v>
      </c>
      <c r="E130" s="126"/>
      <c r="F130" s="71">
        <v>0.01</v>
      </c>
      <c r="G130" s="69">
        <v>0.01</v>
      </c>
      <c r="H130" s="71">
        <v>0.01</v>
      </c>
      <c r="I130" s="46">
        <v>251</v>
      </c>
      <c r="J130" s="46">
        <v>246</v>
      </c>
    </row>
    <row r="131" spans="1:11" s="33" customFormat="1" ht="12.75">
      <c r="A131" s="38"/>
      <c r="B131" s="38"/>
      <c r="C131" s="19">
        <v>70</v>
      </c>
      <c r="D131" s="41" t="s">
        <v>54</v>
      </c>
      <c r="E131" s="35">
        <v>160</v>
      </c>
      <c r="F131" s="51">
        <v>3</v>
      </c>
      <c r="G131" s="51">
        <v>0.6</v>
      </c>
      <c r="H131" s="51">
        <v>0.1</v>
      </c>
      <c r="I131" s="54">
        <v>249</v>
      </c>
      <c r="J131" s="54">
        <v>243</v>
      </c>
      <c r="K131" s="82">
        <f>100*(I131*(F131+G131+H131))/(E131*1000)</f>
        <v>0.5758125</v>
      </c>
    </row>
    <row r="132" spans="1:11" ht="12.75">
      <c r="A132" s="13"/>
      <c r="B132" s="39" t="s">
        <v>87</v>
      </c>
      <c r="C132" s="132">
        <v>72</v>
      </c>
      <c r="D132" s="41" t="s">
        <v>55</v>
      </c>
      <c r="E132" s="125">
        <v>100</v>
      </c>
      <c r="F132" s="48">
        <v>5.4</v>
      </c>
      <c r="G132" s="41">
        <v>0.5</v>
      </c>
      <c r="H132" s="41">
        <v>3</v>
      </c>
      <c r="I132" s="46">
        <v>238</v>
      </c>
      <c r="J132" s="46">
        <v>230</v>
      </c>
      <c r="K132" s="82">
        <f>100*(I132*(F132+G132+H132)+I133*(F133+G133+H133)+I134*(F134+G134+H134))/(E132*1000)</f>
        <v>6.43314</v>
      </c>
    </row>
    <row r="133" spans="1:11" ht="12">
      <c r="A133" s="13"/>
      <c r="B133" s="13"/>
      <c r="C133" s="134"/>
      <c r="D133" s="41" t="s">
        <v>17</v>
      </c>
      <c r="E133" s="126"/>
      <c r="F133" s="48">
        <v>6.9</v>
      </c>
      <c r="G133" s="48">
        <v>0.8</v>
      </c>
      <c r="H133" s="48">
        <v>10.4</v>
      </c>
      <c r="I133" s="46">
        <v>238</v>
      </c>
      <c r="J133" s="46">
        <v>229</v>
      </c>
      <c r="K133" s="2"/>
    </row>
    <row r="134" spans="1:10" ht="12">
      <c r="A134" s="13"/>
      <c r="B134" s="13"/>
      <c r="C134" s="133"/>
      <c r="D134" s="41" t="s">
        <v>18</v>
      </c>
      <c r="E134" s="127"/>
      <c r="F134" s="47">
        <v>0.01</v>
      </c>
      <c r="G134" s="47">
        <v>0.01</v>
      </c>
      <c r="H134" s="41">
        <v>0.01</v>
      </c>
      <c r="I134" s="46">
        <v>238</v>
      </c>
      <c r="J134" s="46">
        <v>225</v>
      </c>
    </row>
    <row r="135" spans="1:11" ht="12.75">
      <c r="A135" s="13"/>
      <c r="B135" s="28" t="s">
        <v>85</v>
      </c>
      <c r="C135" s="132">
        <v>73</v>
      </c>
      <c r="D135" s="41" t="s">
        <v>56</v>
      </c>
      <c r="E135" s="125">
        <v>160</v>
      </c>
      <c r="F135" s="41">
        <v>0.01</v>
      </c>
      <c r="G135" s="41">
        <v>2.5</v>
      </c>
      <c r="H135" s="41">
        <v>3.4</v>
      </c>
      <c r="I135" s="46">
        <v>242</v>
      </c>
      <c r="J135" s="46">
        <v>240</v>
      </c>
      <c r="K135" s="82">
        <f>100*(I135*(F135+G135+H135)+I136*(F136+G136+H136))/(E135*1000)</f>
        <v>1.5745125000000002</v>
      </c>
    </row>
    <row r="136" spans="1:10" ht="12">
      <c r="A136" s="13"/>
      <c r="B136" s="13"/>
      <c r="C136" s="134"/>
      <c r="D136" s="41" t="s">
        <v>17</v>
      </c>
      <c r="E136" s="127"/>
      <c r="F136" s="41">
        <v>1.9</v>
      </c>
      <c r="G136" s="41">
        <v>1.6</v>
      </c>
      <c r="H136" s="41">
        <v>1</v>
      </c>
      <c r="I136" s="46">
        <v>242</v>
      </c>
      <c r="J136" s="46">
        <v>241</v>
      </c>
    </row>
    <row r="137" spans="1:11" s="33" customFormat="1" ht="12.75">
      <c r="A137" s="38"/>
      <c r="C137" s="19">
        <v>74</v>
      </c>
      <c r="D137" s="41" t="s">
        <v>57</v>
      </c>
      <c r="E137" s="35">
        <v>40</v>
      </c>
      <c r="F137" s="47">
        <v>0.7</v>
      </c>
      <c r="G137" s="41">
        <v>0.1</v>
      </c>
      <c r="H137" s="41">
        <v>0.1</v>
      </c>
      <c r="I137" s="46">
        <v>237</v>
      </c>
      <c r="J137" s="46">
        <v>234</v>
      </c>
      <c r="K137" s="82">
        <f>100*(I137*(F137+G137+H137))/(E137*1000)</f>
        <v>0.53325</v>
      </c>
    </row>
    <row r="138" spans="1:11" ht="12.75">
      <c r="A138" s="13"/>
      <c r="B138" s="28" t="s">
        <v>83</v>
      </c>
      <c r="C138" s="132">
        <v>75</v>
      </c>
      <c r="D138" s="73" t="s">
        <v>187</v>
      </c>
      <c r="E138" s="125">
        <v>100</v>
      </c>
      <c r="F138" s="73">
        <v>13.3</v>
      </c>
      <c r="G138" s="73">
        <v>0.3</v>
      </c>
      <c r="H138" s="73">
        <v>0.8</v>
      </c>
      <c r="I138" s="54">
        <v>232</v>
      </c>
      <c r="J138" s="54">
        <v>220</v>
      </c>
      <c r="K138" s="82">
        <f>100*(I138*(F138+G138+H138)+I139*(F139+G139+H139))/(E138*1000)</f>
        <v>5.265800000000001</v>
      </c>
    </row>
    <row r="139" spans="1:10" ht="12">
      <c r="A139" s="13"/>
      <c r="B139" s="13"/>
      <c r="C139" s="134"/>
      <c r="D139" s="73" t="s">
        <v>188</v>
      </c>
      <c r="E139" s="126"/>
      <c r="F139" s="73">
        <v>8.6</v>
      </c>
      <c r="G139" s="73">
        <v>0.05</v>
      </c>
      <c r="H139" s="73">
        <v>0.1</v>
      </c>
      <c r="I139" s="54">
        <v>220</v>
      </c>
      <c r="J139" s="54">
        <v>220</v>
      </c>
    </row>
    <row r="140" spans="1:11" ht="12.75">
      <c r="A140" s="13"/>
      <c r="B140" s="13"/>
      <c r="C140" s="132">
        <v>76</v>
      </c>
      <c r="D140" s="73" t="s">
        <v>58</v>
      </c>
      <c r="E140" s="125">
        <v>160</v>
      </c>
      <c r="F140" s="73">
        <v>1.2</v>
      </c>
      <c r="G140" s="73">
        <v>4.7</v>
      </c>
      <c r="H140" s="73">
        <v>12.4</v>
      </c>
      <c r="I140" s="54">
        <v>237</v>
      </c>
      <c r="J140" s="54">
        <v>220</v>
      </c>
      <c r="K140" s="82">
        <f>100*(I140*(F140+G140+H140)+I141*(F141+G141+H141))/(E140*1000)</f>
        <v>15.10875</v>
      </c>
    </row>
    <row r="141" spans="1:10" ht="12">
      <c r="A141" s="13"/>
      <c r="B141" s="13"/>
      <c r="C141" s="133"/>
      <c r="D141" s="41" t="s">
        <v>17</v>
      </c>
      <c r="E141" s="127"/>
      <c r="F141" s="48">
        <v>32</v>
      </c>
      <c r="G141" s="41">
        <v>28.5</v>
      </c>
      <c r="H141" s="41">
        <v>23.2</v>
      </c>
      <c r="I141" s="46">
        <v>237</v>
      </c>
      <c r="J141" s="46">
        <v>230</v>
      </c>
    </row>
    <row r="142" spans="1:11" ht="12.75">
      <c r="A142" s="13"/>
      <c r="B142" s="28"/>
      <c r="C142" s="132">
        <v>77</v>
      </c>
      <c r="D142" s="41" t="s">
        <v>59</v>
      </c>
      <c r="E142" s="125">
        <v>160</v>
      </c>
      <c r="F142" s="41">
        <v>1.8</v>
      </c>
      <c r="G142" s="41">
        <v>4.4</v>
      </c>
      <c r="H142" s="41">
        <v>2.8</v>
      </c>
      <c r="I142" s="46">
        <v>240</v>
      </c>
      <c r="J142" s="46">
        <v>230</v>
      </c>
      <c r="K142" s="82">
        <f>100*(I142*(F142+G142+H142)+I143*(F143+G143+H143)+I144*(F144+G144+H144))/(E142*1000)</f>
        <v>10.845</v>
      </c>
    </row>
    <row r="143" spans="1:10" ht="12">
      <c r="A143" s="13"/>
      <c r="B143" s="13"/>
      <c r="C143" s="134"/>
      <c r="D143" s="41" t="s">
        <v>17</v>
      </c>
      <c r="E143" s="126"/>
      <c r="F143" s="41">
        <v>0.5</v>
      </c>
      <c r="G143" s="48">
        <v>6</v>
      </c>
      <c r="H143" s="41">
        <v>11.6</v>
      </c>
      <c r="I143" s="46">
        <v>240</v>
      </c>
      <c r="J143" s="46">
        <v>230</v>
      </c>
    </row>
    <row r="144" spans="1:10" ht="12">
      <c r="A144" s="13"/>
      <c r="B144" s="13"/>
      <c r="C144" s="133"/>
      <c r="D144" s="41" t="s">
        <v>18</v>
      </c>
      <c r="E144" s="127"/>
      <c r="F144" s="47">
        <v>7.6</v>
      </c>
      <c r="G144" s="41">
        <v>25.5</v>
      </c>
      <c r="H144" s="41">
        <v>12.1</v>
      </c>
      <c r="I144" s="46">
        <v>240</v>
      </c>
      <c r="J144" s="46">
        <v>229</v>
      </c>
    </row>
    <row r="145" spans="1:11" ht="12.75">
      <c r="A145" s="13"/>
      <c r="C145" s="132">
        <v>78</v>
      </c>
      <c r="D145" s="41" t="s">
        <v>60</v>
      </c>
      <c r="E145" s="125">
        <v>160</v>
      </c>
      <c r="F145" s="41">
        <v>10.9</v>
      </c>
      <c r="G145" s="41">
        <v>34.5</v>
      </c>
      <c r="H145" s="41">
        <v>38.1</v>
      </c>
      <c r="I145" s="46">
        <v>237</v>
      </c>
      <c r="J145" s="46">
        <v>230</v>
      </c>
      <c r="K145" s="82">
        <f>100*(I145*(F145+G145+H145)+I146*(F146+G146+H146)+I147*(F147+G147+H147))/(E145*1000)</f>
        <v>22.0828125</v>
      </c>
    </row>
    <row r="146" spans="1:10" ht="12">
      <c r="A146" s="13"/>
      <c r="B146" s="13"/>
      <c r="C146" s="134"/>
      <c r="D146" s="41" t="s">
        <v>17</v>
      </c>
      <c r="E146" s="126"/>
      <c r="F146" s="48">
        <v>3.7</v>
      </c>
      <c r="G146" s="41">
        <v>3.6</v>
      </c>
      <c r="H146" s="41">
        <v>38</v>
      </c>
      <c r="I146" s="46">
        <v>239</v>
      </c>
      <c r="J146" s="46">
        <v>220</v>
      </c>
    </row>
    <row r="147" spans="1:10" ht="12">
      <c r="A147" s="13"/>
      <c r="B147" s="13"/>
      <c r="C147" s="133"/>
      <c r="D147" s="41" t="s">
        <v>18</v>
      </c>
      <c r="E147" s="127"/>
      <c r="F147" s="48">
        <v>7.5</v>
      </c>
      <c r="G147" s="48">
        <v>3.5</v>
      </c>
      <c r="H147" s="48">
        <v>8.9</v>
      </c>
      <c r="I147" s="46">
        <v>237</v>
      </c>
      <c r="J147" s="46">
        <v>230</v>
      </c>
    </row>
    <row r="148" spans="1:11" ht="12.75">
      <c r="A148" s="13"/>
      <c r="B148" s="13"/>
      <c r="C148" s="132">
        <v>79</v>
      </c>
      <c r="D148" s="41" t="s">
        <v>61</v>
      </c>
      <c r="E148" s="125">
        <v>100</v>
      </c>
      <c r="F148" s="48">
        <v>12.1</v>
      </c>
      <c r="G148" s="48">
        <v>68</v>
      </c>
      <c r="H148" s="48">
        <v>16.2</v>
      </c>
      <c r="I148" s="46">
        <v>242</v>
      </c>
      <c r="J148" s="46">
        <v>234</v>
      </c>
      <c r="K148" s="82">
        <f>100*(I148*(F148+G148+H148)+I149*(F149+G149+H149))/(E148*1000)</f>
        <v>27.8406</v>
      </c>
    </row>
    <row r="149" spans="1:10" ht="12">
      <c r="A149" s="13"/>
      <c r="B149" s="13"/>
      <c r="C149" s="133"/>
      <c r="D149" s="41" t="s">
        <v>17</v>
      </c>
      <c r="E149" s="127"/>
      <c r="F149" s="48">
        <v>6.8</v>
      </c>
      <c r="G149" s="48">
        <v>9.2</v>
      </c>
      <c r="H149" s="48">
        <v>2.9</v>
      </c>
      <c r="I149" s="46">
        <v>240</v>
      </c>
      <c r="J149" s="46">
        <v>233</v>
      </c>
    </row>
    <row r="150" spans="1:11" ht="12.75">
      <c r="A150" s="13"/>
      <c r="B150" s="13"/>
      <c r="C150" s="132">
        <v>80</v>
      </c>
      <c r="D150" s="41" t="s">
        <v>62</v>
      </c>
      <c r="E150" s="125">
        <v>100</v>
      </c>
      <c r="F150" s="41">
        <v>0.9</v>
      </c>
      <c r="G150" s="47">
        <v>0</v>
      </c>
      <c r="H150" s="47">
        <v>0.1</v>
      </c>
      <c r="I150" s="46">
        <v>240</v>
      </c>
      <c r="J150" s="46">
        <v>240</v>
      </c>
      <c r="K150" s="82">
        <f>100*(I150*(F150+G150+H150)+I151*(F151+G151+H151))/(E150*1000)</f>
        <v>1.416</v>
      </c>
    </row>
    <row r="151" spans="1:10" ht="12">
      <c r="A151" s="13"/>
      <c r="B151" s="13"/>
      <c r="C151" s="133"/>
      <c r="D151" s="41" t="s">
        <v>17</v>
      </c>
      <c r="E151" s="127"/>
      <c r="F151" s="41">
        <v>0</v>
      </c>
      <c r="G151" s="48">
        <v>0.4</v>
      </c>
      <c r="H151" s="41">
        <v>4.5</v>
      </c>
      <c r="I151" s="46">
        <v>240</v>
      </c>
      <c r="J151" s="46">
        <v>239</v>
      </c>
    </row>
    <row r="152" spans="1:11" ht="12.75">
      <c r="A152" s="13"/>
      <c r="B152" s="13"/>
      <c r="C152" s="132">
        <v>81</v>
      </c>
      <c r="D152" s="41" t="s">
        <v>63</v>
      </c>
      <c r="E152" s="125">
        <v>400</v>
      </c>
      <c r="F152" s="48">
        <v>0.6</v>
      </c>
      <c r="G152" s="48">
        <v>2.6</v>
      </c>
      <c r="H152" s="48">
        <v>17.9</v>
      </c>
      <c r="I152" s="46">
        <v>235</v>
      </c>
      <c r="J152" s="46">
        <v>230</v>
      </c>
      <c r="K152" s="82">
        <f>100*(I152*(F152+G152+H152)+I153*(F153+G153+H153)+I154*(F154+G154+H154))/(E152*1000)</f>
        <v>3.534725</v>
      </c>
    </row>
    <row r="153" spans="1:10" ht="12">
      <c r="A153" s="13"/>
      <c r="B153" s="13"/>
      <c r="C153" s="134"/>
      <c r="D153" s="41" t="s">
        <v>17</v>
      </c>
      <c r="E153" s="126"/>
      <c r="F153" s="48">
        <v>19.8</v>
      </c>
      <c r="G153" s="48">
        <v>0.9</v>
      </c>
      <c r="H153" s="48">
        <v>8.3</v>
      </c>
      <c r="I153" s="46">
        <v>236</v>
      </c>
      <c r="J153" s="46">
        <v>230</v>
      </c>
    </row>
    <row r="154" spans="1:10" ht="12">
      <c r="A154" s="13"/>
      <c r="B154" s="13"/>
      <c r="C154" s="134"/>
      <c r="D154" s="41" t="s">
        <v>18</v>
      </c>
      <c r="E154" s="126"/>
      <c r="F154" s="48">
        <v>1.4</v>
      </c>
      <c r="G154" s="48">
        <v>3.1</v>
      </c>
      <c r="H154" s="48">
        <v>5.4</v>
      </c>
      <c r="I154" s="46">
        <v>236</v>
      </c>
      <c r="J154" s="46">
        <v>220</v>
      </c>
    </row>
    <row r="155" spans="1:11" ht="12.75">
      <c r="A155" s="13"/>
      <c r="B155" s="13"/>
      <c r="C155" s="132">
        <v>82</v>
      </c>
      <c r="D155" s="41" t="s">
        <v>64</v>
      </c>
      <c r="E155" s="125">
        <v>400</v>
      </c>
      <c r="F155" s="41">
        <v>3</v>
      </c>
      <c r="G155" s="41">
        <v>12.5</v>
      </c>
      <c r="H155" s="41">
        <v>3.1</v>
      </c>
      <c r="I155" s="46">
        <v>236</v>
      </c>
      <c r="J155" s="46">
        <v>225</v>
      </c>
      <c r="K155" s="82">
        <f>100*(I155*(F155+G155+H155)+I156*(F156+G156+H156)+I157*(F157+G157+H157)+I158*(F158+G158+H158)+I159*(H159+G159+F159)+I160*(F160+G160+H160))/(E155*1000)</f>
        <v>5.845925</v>
      </c>
    </row>
    <row r="156" spans="1:10" ht="12">
      <c r="A156" s="13"/>
      <c r="B156" s="13"/>
      <c r="C156" s="134"/>
      <c r="D156" s="41" t="s">
        <v>17</v>
      </c>
      <c r="E156" s="126"/>
      <c r="F156" s="41">
        <v>9</v>
      </c>
      <c r="G156" s="41">
        <v>0</v>
      </c>
      <c r="H156" s="41">
        <v>20</v>
      </c>
      <c r="I156" s="46">
        <v>233</v>
      </c>
      <c r="J156" s="46">
        <v>220</v>
      </c>
    </row>
    <row r="157" spans="1:10" ht="12">
      <c r="A157" s="13"/>
      <c r="B157" s="13"/>
      <c r="C157" s="134"/>
      <c r="D157" s="41" t="s">
        <v>18</v>
      </c>
      <c r="E157" s="126"/>
      <c r="F157" s="48">
        <v>2.3</v>
      </c>
      <c r="G157" s="41">
        <v>1.7</v>
      </c>
      <c r="H157" s="41">
        <v>4.6</v>
      </c>
      <c r="I157" s="46">
        <v>236</v>
      </c>
      <c r="J157" s="46">
        <v>230</v>
      </c>
    </row>
    <row r="158" spans="1:10" ht="12" customHeight="1">
      <c r="A158" s="13"/>
      <c r="B158" s="13"/>
      <c r="C158" s="134"/>
      <c r="D158" s="41" t="s">
        <v>24</v>
      </c>
      <c r="E158" s="126"/>
      <c r="F158" s="41">
        <v>0</v>
      </c>
      <c r="G158" s="41">
        <v>0.3</v>
      </c>
      <c r="H158" s="48">
        <v>11</v>
      </c>
      <c r="I158" s="46">
        <v>235</v>
      </c>
      <c r="J158" s="46">
        <v>225</v>
      </c>
    </row>
    <row r="159" spans="1:10" ht="12" customHeight="1">
      <c r="A159" s="13"/>
      <c r="B159" s="13"/>
      <c r="C159" s="134"/>
      <c r="D159" s="41" t="s">
        <v>65</v>
      </c>
      <c r="E159" s="126"/>
      <c r="F159" s="48">
        <v>13.9</v>
      </c>
      <c r="G159" s="48">
        <v>7.3</v>
      </c>
      <c r="H159" s="41">
        <v>8.8</v>
      </c>
      <c r="I159" s="46">
        <v>236</v>
      </c>
      <c r="J159" s="46">
        <v>226</v>
      </c>
    </row>
    <row r="160" spans="1:10" ht="12" customHeight="1">
      <c r="A160" s="13"/>
      <c r="B160" s="13"/>
      <c r="C160" s="133"/>
      <c r="D160" s="41" t="s">
        <v>184</v>
      </c>
      <c r="E160" s="127"/>
      <c r="F160" s="47">
        <v>1.6</v>
      </c>
      <c r="G160" s="48">
        <v>0</v>
      </c>
      <c r="H160" s="41">
        <v>0.4</v>
      </c>
      <c r="I160" s="46">
        <v>236</v>
      </c>
      <c r="J160" s="46">
        <v>234</v>
      </c>
    </row>
    <row r="161" spans="1:11" ht="12.75">
      <c r="A161" s="13"/>
      <c r="B161" s="28" t="s">
        <v>174</v>
      </c>
      <c r="C161" s="132">
        <v>83</v>
      </c>
      <c r="D161" s="55" t="s">
        <v>66</v>
      </c>
      <c r="E161" s="125">
        <v>160</v>
      </c>
      <c r="F161" s="41">
        <v>2.85</v>
      </c>
      <c r="G161" s="41">
        <v>3.84</v>
      </c>
      <c r="H161" s="41">
        <v>6.4</v>
      </c>
      <c r="I161" s="46">
        <v>245</v>
      </c>
      <c r="J161" s="46">
        <v>241</v>
      </c>
      <c r="K161" s="82">
        <f>100*(I161*(F161+G161+H161)+I162*(F162+G162+H162))/(E161*1000)</f>
        <v>9.53815625</v>
      </c>
    </row>
    <row r="162" spans="1:10" ht="12">
      <c r="A162" s="13"/>
      <c r="B162" s="13"/>
      <c r="C162" s="133"/>
      <c r="D162" s="55" t="s">
        <v>17</v>
      </c>
      <c r="E162" s="127"/>
      <c r="F162" s="48">
        <v>7.7</v>
      </c>
      <c r="G162" s="47">
        <v>9.2</v>
      </c>
      <c r="H162" s="47">
        <v>32.3</v>
      </c>
      <c r="I162" s="46">
        <v>245</v>
      </c>
      <c r="J162" s="46">
        <v>241</v>
      </c>
    </row>
    <row r="163" spans="1:11" ht="12.75">
      <c r="A163" s="13"/>
      <c r="B163" s="13"/>
      <c r="C163" s="132">
        <v>84</v>
      </c>
      <c r="D163" s="55" t="s">
        <v>67</v>
      </c>
      <c r="E163" s="125">
        <v>100</v>
      </c>
      <c r="F163" s="46">
        <v>9.91</v>
      </c>
      <c r="G163" s="46">
        <v>8.2</v>
      </c>
      <c r="H163" s="46">
        <v>4.4</v>
      </c>
      <c r="I163" s="46">
        <v>243</v>
      </c>
      <c r="J163" s="46">
        <v>238</v>
      </c>
      <c r="K163" s="82">
        <f>100*(I163*(F163+G163+H163)+I164*(F164+G164+H164))/(E163*1000)</f>
        <v>32.30685</v>
      </c>
    </row>
    <row r="164" spans="1:10" ht="12">
      <c r="A164" s="13"/>
      <c r="B164" s="13"/>
      <c r="C164" s="133"/>
      <c r="D164" s="55" t="s">
        <v>17</v>
      </c>
      <c r="E164" s="127"/>
      <c r="F164" s="46">
        <v>98</v>
      </c>
      <c r="G164" s="46">
        <v>2.98</v>
      </c>
      <c r="H164" s="46">
        <v>9.46</v>
      </c>
      <c r="I164" s="46">
        <v>243</v>
      </c>
      <c r="J164" s="46">
        <v>238</v>
      </c>
    </row>
    <row r="165" spans="1:12" ht="12.75">
      <c r="A165" s="13"/>
      <c r="B165" s="6"/>
      <c r="C165" s="134">
        <v>85</v>
      </c>
      <c r="D165" s="55" t="s">
        <v>68</v>
      </c>
      <c r="E165" s="125">
        <v>100</v>
      </c>
      <c r="F165" s="56">
        <v>5.25</v>
      </c>
      <c r="G165" s="46">
        <v>5.91</v>
      </c>
      <c r="H165" s="46">
        <v>0.39</v>
      </c>
      <c r="I165" s="46">
        <v>237</v>
      </c>
      <c r="J165" s="46">
        <v>231</v>
      </c>
      <c r="K165" s="82">
        <f>100*(I165*(F165+G165+H165)+I166*(F166+G166+H166)+I167*(F167+G167+H167))/(E165*1000)</f>
        <v>17.924310000000002</v>
      </c>
      <c r="L165" s="6"/>
    </row>
    <row r="166" spans="1:10" ht="12">
      <c r="A166" s="13"/>
      <c r="B166" s="13"/>
      <c r="C166" s="134"/>
      <c r="D166" s="55" t="s">
        <v>17</v>
      </c>
      <c r="E166" s="126"/>
      <c r="F166" s="56">
        <v>2.84</v>
      </c>
      <c r="G166" s="46">
        <v>11.5</v>
      </c>
      <c r="H166" s="46">
        <v>0.58</v>
      </c>
      <c r="I166" s="46">
        <v>237</v>
      </c>
      <c r="J166" s="46">
        <v>231</v>
      </c>
    </row>
    <row r="167" spans="1:10" ht="12">
      <c r="A167" s="13"/>
      <c r="B167" s="13"/>
      <c r="C167" s="133"/>
      <c r="D167" s="55" t="s">
        <v>18</v>
      </c>
      <c r="E167" s="127"/>
      <c r="F167" s="74">
        <v>4.72</v>
      </c>
      <c r="G167" s="46">
        <v>44</v>
      </c>
      <c r="H167" s="46">
        <v>0.44</v>
      </c>
      <c r="I167" s="46">
        <v>237</v>
      </c>
      <c r="J167" s="46">
        <v>231</v>
      </c>
    </row>
    <row r="168" spans="1:11" ht="12.75">
      <c r="A168" s="13"/>
      <c r="B168" s="28" t="s">
        <v>132</v>
      </c>
      <c r="C168" s="19">
        <v>86</v>
      </c>
      <c r="D168" s="55" t="s">
        <v>133</v>
      </c>
      <c r="E168" s="35">
        <v>250</v>
      </c>
      <c r="F168" s="46">
        <v>10.22</v>
      </c>
      <c r="G168" s="46">
        <v>0.74</v>
      </c>
      <c r="H168" s="46">
        <v>12.96</v>
      </c>
      <c r="I168" s="46">
        <v>249</v>
      </c>
      <c r="J168" s="46">
        <v>246</v>
      </c>
      <c r="K168" s="82">
        <f>100*(I168*(F168+G168+H168))/(E168*1000)</f>
        <v>2.3824320000000005</v>
      </c>
    </row>
    <row r="169" spans="1:11" ht="12.75">
      <c r="A169" s="13"/>
      <c r="C169" s="132">
        <v>87</v>
      </c>
      <c r="D169" s="55" t="s">
        <v>134</v>
      </c>
      <c r="E169" s="125">
        <v>250</v>
      </c>
      <c r="F169" s="46">
        <v>0.11</v>
      </c>
      <c r="G169" s="46">
        <v>0.36</v>
      </c>
      <c r="H169" s="46">
        <v>1.5</v>
      </c>
      <c r="I169" s="46">
        <v>235</v>
      </c>
      <c r="J169" s="46">
        <v>235</v>
      </c>
      <c r="K169" s="82">
        <f>100*(I169*(F169+G169+H169)+I170*(F170+G170+H170))/(E169*1000)</f>
        <v>13.39094</v>
      </c>
    </row>
    <row r="170" spans="1:10" s="33" customFormat="1" ht="12">
      <c r="A170" s="38"/>
      <c r="B170" s="39"/>
      <c r="C170" s="134"/>
      <c r="D170" s="55" t="s">
        <v>17</v>
      </c>
      <c r="E170" s="126"/>
      <c r="F170" s="46">
        <v>50.1</v>
      </c>
      <c r="G170" s="46">
        <v>46.6</v>
      </c>
      <c r="H170" s="46">
        <v>48.1</v>
      </c>
      <c r="I170" s="46">
        <v>228</v>
      </c>
      <c r="J170" s="46">
        <v>220</v>
      </c>
    </row>
    <row r="171" spans="1:11" ht="12.75">
      <c r="A171" s="13"/>
      <c r="B171" s="13"/>
      <c r="C171" s="19">
        <v>88</v>
      </c>
      <c r="D171" s="55" t="s">
        <v>194</v>
      </c>
      <c r="E171" s="78">
        <v>100</v>
      </c>
      <c r="F171" s="46">
        <v>0</v>
      </c>
      <c r="G171" s="46">
        <v>55</v>
      </c>
      <c r="H171" s="46">
        <v>0</v>
      </c>
      <c r="I171" s="46">
        <v>242</v>
      </c>
      <c r="J171" s="46">
        <v>220</v>
      </c>
      <c r="K171" s="82">
        <f>100*(I171*(F171+G171+H171))/(E171*1000)</f>
        <v>13.31</v>
      </c>
    </row>
    <row r="172" spans="1:11" ht="12.75">
      <c r="A172" s="13"/>
      <c r="B172" s="13"/>
      <c r="C172" s="19"/>
      <c r="D172" s="55" t="s">
        <v>196</v>
      </c>
      <c r="E172" s="78">
        <v>100</v>
      </c>
      <c r="F172" s="46">
        <v>0.58</v>
      </c>
      <c r="G172" s="46">
        <v>0.01</v>
      </c>
      <c r="H172" s="46">
        <v>0.01</v>
      </c>
      <c r="I172" s="46">
        <v>242</v>
      </c>
      <c r="J172" s="46">
        <v>220</v>
      </c>
      <c r="K172" s="82">
        <f>100*(I172*(F172+G172+H172))/(E172*1000)</f>
        <v>0.14519999999999997</v>
      </c>
    </row>
    <row r="173" spans="1:11" ht="12.75">
      <c r="A173" s="13"/>
      <c r="B173" s="13"/>
      <c r="C173" s="19"/>
      <c r="D173" s="55" t="s">
        <v>173</v>
      </c>
      <c r="E173" s="78">
        <v>250</v>
      </c>
      <c r="F173" s="46">
        <v>4.08</v>
      </c>
      <c r="G173" s="46">
        <v>0.17</v>
      </c>
      <c r="H173" s="46">
        <v>3.4</v>
      </c>
      <c r="I173" s="46">
        <v>240</v>
      </c>
      <c r="J173" s="46">
        <v>235</v>
      </c>
      <c r="K173" s="82">
        <f>100*(I173*(F173+G173+H173))/(E173*1000)</f>
        <v>0.7344</v>
      </c>
    </row>
    <row r="174" spans="1:11" ht="12.75">
      <c r="A174" s="13"/>
      <c r="B174" s="13"/>
      <c r="C174" s="19">
        <v>89</v>
      </c>
      <c r="D174" s="55" t="s">
        <v>195</v>
      </c>
      <c r="E174" s="79">
        <v>100</v>
      </c>
      <c r="F174" s="46">
        <v>0</v>
      </c>
      <c r="G174" s="46">
        <v>0.2</v>
      </c>
      <c r="H174" s="46">
        <v>0</v>
      </c>
      <c r="I174" s="46">
        <v>241</v>
      </c>
      <c r="J174" s="46">
        <v>237</v>
      </c>
      <c r="K174" s="82">
        <f>100*(I174*(F174+G174+H174))/(E174*1000)</f>
        <v>0.0482</v>
      </c>
    </row>
    <row r="175" spans="1:11" ht="12.75">
      <c r="A175" s="13"/>
      <c r="B175" s="13"/>
      <c r="C175" s="132">
        <v>90</v>
      </c>
      <c r="D175" s="55" t="s">
        <v>135</v>
      </c>
      <c r="E175" s="125">
        <v>250</v>
      </c>
      <c r="F175" s="56">
        <v>0</v>
      </c>
      <c r="G175" s="56">
        <v>0</v>
      </c>
      <c r="H175" s="56">
        <v>0</v>
      </c>
      <c r="I175" s="46">
        <v>244</v>
      </c>
      <c r="J175" s="46">
        <v>241</v>
      </c>
      <c r="K175" s="82">
        <f>100*(I175*(F175+G175+H175)+I176*(F176+G176+H176))/(E175*1000)</f>
        <v>0.06832</v>
      </c>
    </row>
    <row r="176" spans="1:10" s="33" customFormat="1" ht="12">
      <c r="A176" s="38"/>
      <c r="B176" s="38"/>
      <c r="C176" s="134"/>
      <c r="D176" s="55" t="s">
        <v>17</v>
      </c>
      <c r="E176" s="126"/>
      <c r="F176" s="56">
        <v>0</v>
      </c>
      <c r="G176" s="56">
        <v>0</v>
      </c>
      <c r="H176" s="56">
        <v>0.7</v>
      </c>
      <c r="I176" s="46">
        <v>244</v>
      </c>
      <c r="J176" s="46">
        <v>241</v>
      </c>
    </row>
    <row r="177" spans="1:11" s="33" customFormat="1" ht="12.75">
      <c r="A177" s="38"/>
      <c r="B177" s="38"/>
      <c r="C177" s="46"/>
      <c r="D177" s="55" t="s">
        <v>193</v>
      </c>
      <c r="E177" s="78">
        <v>250</v>
      </c>
      <c r="F177" s="56">
        <v>0</v>
      </c>
      <c r="G177" s="56">
        <v>0</v>
      </c>
      <c r="H177" s="56">
        <v>0.03</v>
      </c>
      <c r="I177" s="46">
        <v>235</v>
      </c>
      <c r="J177" s="46">
        <v>230</v>
      </c>
      <c r="K177" s="82">
        <f>100*(I177*(F177+G177+H177))/(E177*1000)</f>
        <v>0.00282</v>
      </c>
    </row>
    <row r="178" spans="1:11" ht="12.75">
      <c r="A178" s="13"/>
      <c r="B178" s="28" t="s">
        <v>141</v>
      </c>
      <c r="C178" s="132">
        <v>91</v>
      </c>
      <c r="D178" s="55" t="s">
        <v>142</v>
      </c>
      <c r="E178" s="125">
        <v>250</v>
      </c>
      <c r="F178" s="46">
        <v>0.04</v>
      </c>
      <c r="G178" s="56">
        <v>1</v>
      </c>
      <c r="H178" s="56">
        <v>0</v>
      </c>
      <c r="I178" s="46">
        <v>237</v>
      </c>
      <c r="J178" s="46">
        <v>229</v>
      </c>
      <c r="K178" s="82">
        <f>100*(I178*(F178+G178+H178)+I179*(F179+G179+H179))/(E178*1000)</f>
        <v>2.0145</v>
      </c>
    </row>
    <row r="179" spans="1:10" ht="12">
      <c r="A179" s="13"/>
      <c r="B179" s="13"/>
      <c r="C179" s="134"/>
      <c r="D179" s="55" t="s">
        <v>17</v>
      </c>
      <c r="E179" s="127"/>
      <c r="F179" s="56">
        <v>7.03</v>
      </c>
      <c r="G179" s="56">
        <v>4.11</v>
      </c>
      <c r="H179" s="56">
        <v>9.07</v>
      </c>
      <c r="I179" s="46">
        <v>237</v>
      </c>
      <c r="J179" s="46">
        <v>235</v>
      </c>
    </row>
    <row r="180" spans="1:11" ht="12.75">
      <c r="A180" s="13"/>
      <c r="B180" s="28" t="s">
        <v>143</v>
      </c>
      <c r="C180" s="132">
        <v>92</v>
      </c>
      <c r="D180" s="55" t="s">
        <v>71</v>
      </c>
      <c r="E180" s="125">
        <v>250</v>
      </c>
      <c r="F180" s="46">
        <v>4.5</v>
      </c>
      <c r="G180" s="46">
        <v>3.6</v>
      </c>
      <c r="H180" s="56">
        <v>0</v>
      </c>
      <c r="I180" s="46">
        <v>230</v>
      </c>
      <c r="J180" s="46">
        <v>225</v>
      </c>
      <c r="K180" s="82">
        <f>100*(I180*(F180+G180+H180)+I181*(F181+G181+H181)+I182*(F182+G182+H182))/(E180*1000)</f>
        <v>6.981360000000001</v>
      </c>
    </row>
    <row r="181" spans="1:13" ht="12">
      <c r="A181" s="13"/>
      <c r="B181" s="13"/>
      <c r="C181" s="134"/>
      <c r="D181" s="55" t="s">
        <v>17</v>
      </c>
      <c r="E181" s="126"/>
      <c r="F181" s="46">
        <v>61</v>
      </c>
      <c r="G181" s="56">
        <v>2.2</v>
      </c>
      <c r="H181" s="46">
        <v>3.3</v>
      </c>
      <c r="I181" s="46">
        <v>232</v>
      </c>
      <c r="J181" s="46">
        <v>225</v>
      </c>
      <c r="K181" s="33"/>
      <c r="L181" s="33"/>
      <c r="M181" s="33"/>
    </row>
    <row r="182" spans="1:10" ht="12">
      <c r="A182" s="13"/>
      <c r="C182" s="133"/>
      <c r="D182" s="55" t="s">
        <v>18</v>
      </c>
      <c r="E182" s="127"/>
      <c r="F182" s="46">
        <v>0.6</v>
      </c>
      <c r="G182" s="56">
        <v>0.1</v>
      </c>
      <c r="H182" s="56">
        <v>0</v>
      </c>
      <c r="I182" s="46">
        <v>232</v>
      </c>
      <c r="J182" s="46">
        <v>225</v>
      </c>
    </row>
    <row r="183" spans="1:11" ht="12.75">
      <c r="A183" s="13"/>
      <c r="B183" s="17"/>
      <c r="C183" s="132">
        <v>93</v>
      </c>
      <c r="D183" s="55" t="s">
        <v>69</v>
      </c>
      <c r="E183" s="125">
        <v>100</v>
      </c>
      <c r="F183" s="56">
        <v>0</v>
      </c>
      <c r="G183" s="56">
        <v>0</v>
      </c>
      <c r="H183" s="56">
        <v>0</v>
      </c>
      <c r="I183" s="46">
        <v>0</v>
      </c>
      <c r="J183" s="46">
        <v>0</v>
      </c>
      <c r="K183" s="82">
        <f>100*(I183*(F183+G183+H183)+I184*(F184+G184+H184))/(E183*1000)</f>
        <v>0</v>
      </c>
    </row>
    <row r="184" spans="1:10" ht="12">
      <c r="A184" s="13"/>
      <c r="B184" s="13"/>
      <c r="C184" s="133"/>
      <c r="D184" s="55" t="s">
        <v>17</v>
      </c>
      <c r="E184" s="127"/>
      <c r="F184" s="56">
        <v>0</v>
      </c>
      <c r="G184" s="56">
        <v>0</v>
      </c>
      <c r="H184" s="56">
        <v>0</v>
      </c>
      <c r="I184" s="46">
        <v>0</v>
      </c>
      <c r="J184" s="46">
        <v>0</v>
      </c>
    </row>
    <row r="185" spans="1:11" ht="12.75">
      <c r="A185" s="13"/>
      <c r="B185" s="13"/>
      <c r="C185" s="132">
        <v>95</v>
      </c>
      <c r="D185" s="55" t="s">
        <v>70</v>
      </c>
      <c r="E185" s="125">
        <v>250</v>
      </c>
      <c r="F185" s="56">
        <v>0</v>
      </c>
      <c r="G185" s="46">
        <v>15</v>
      </c>
      <c r="H185" s="46">
        <v>0.9</v>
      </c>
      <c r="I185" s="46">
        <v>243</v>
      </c>
      <c r="J185" s="46">
        <v>220</v>
      </c>
      <c r="K185" s="82">
        <f>100*(I185*(F185+G185+H185)+I186*(F186+G186+H186)+I187*(F187+G187+H187))/(E185*1000)</f>
        <v>2.0834400000000004</v>
      </c>
    </row>
    <row r="186" spans="1:10" s="33" customFormat="1" ht="12">
      <c r="A186" s="38"/>
      <c r="B186" s="38"/>
      <c r="C186" s="134"/>
      <c r="D186" s="55" t="s">
        <v>17</v>
      </c>
      <c r="E186" s="126"/>
      <c r="F186" s="56">
        <v>0</v>
      </c>
      <c r="G186" s="46">
        <v>2.9</v>
      </c>
      <c r="H186" s="56">
        <v>0</v>
      </c>
      <c r="I186" s="46">
        <v>245</v>
      </c>
      <c r="J186" s="46">
        <v>240</v>
      </c>
    </row>
    <row r="187" spans="1:10" ht="12">
      <c r="A187" s="13"/>
      <c r="B187" s="13"/>
      <c r="C187" s="133"/>
      <c r="D187" s="55" t="s">
        <v>18</v>
      </c>
      <c r="E187" s="127"/>
      <c r="F187" s="56">
        <v>1.2</v>
      </c>
      <c r="G187" s="56">
        <v>0</v>
      </c>
      <c r="H187" s="56">
        <v>1.4</v>
      </c>
      <c r="I187" s="46">
        <v>244</v>
      </c>
      <c r="J187" s="46">
        <v>240</v>
      </c>
    </row>
    <row r="188" spans="1:11" ht="12.75">
      <c r="A188" s="13"/>
      <c r="B188" s="13"/>
      <c r="C188" s="132">
        <v>96</v>
      </c>
      <c r="D188" s="55" t="s">
        <v>144</v>
      </c>
      <c r="E188" s="125">
        <v>250</v>
      </c>
      <c r="F188" s="46">
        <v>9.2</v>
      </c>
      <c r="G188" s="46">
        <v>17.8</v>
      </c>
      <c r="H188" s="46">
        <v>26.9</v>
      </c>
      <c r="I188" s="46">
        <v>241</v>
      </c>
      <c r="J188" s="46">
        <v>236</v>
      </c>
      <c r="K188" s="82">
        <f>100*(I188*(F188+G188+H188)+I189*(F189+G189+H189)+I190*(F190+G190+H190))/(E188*1000)</f>
        <v>5.19596</v>
      </c>
    </row>
    <row r="189" spans="1:10" ht="12">
      <c r="A189" s="13"/>
      <c r="B189" s="13"/>
      <c r="C189" s="134"/>
      <c r="D189" s="55" t="s">
        <v>17</v>
      </c>
      <c r="E189" s="126"/>
      <c r="F189" s="46">
        <v>0</v>
      </c>
      <c r="G189" s="46">
        <v>0</v>
      </c>
      <c r="H189" s="46">
        <v>0.1</v>
      </c>
      <c r="I189" s="46">
        <v>0</v>
      </c>
      <c r="J189" s="46">
        <v>0</v>
      </c>
    </row>
    <row r="190" spans="1:10" ht="12">
      <c r="A190" s="13"/>
      <c r="B190" s="13"/>
      <c r="C190" s="134"/>
      <c r="D190" s="55" t="s">
        <v>18</v>
      </c>
      <c r="E190" s="126"/>
      <c r="F190" s="46">
        <v>0</v>
      </c>
      <c r="G190" s="46">
        <v>0</v>
      </c>
      <c r="H190" s="56">
        <v>0</v>
      </c>
      <c r="I190" s="46">
        <v>0</v>
      </c>
      <c r="J190" s="46">
        <v>0</v>
      </c>
    </row>
    <row r="191" spans="1:11" ht="12.75">
      <c r="A191" s="13"/>
      <c r="B191" s="28" t="s">
        <v>145</v>
      </c>
      <c r="C191" s="132">
        <v>97</v>
      </c>
      <c r="D191" s="55" t="s">
        <v>146</v>
      </c>
      <c r="E191" s="125">
        <v>160</v>
      </c>
      <c r="F191" s="56">
        <v>0</v>
      </c>
      <c r="G191" s="46">
        <v>0</v>
      </c>
      <c r="H191" s="56">
        <v>0</v>
      </c>
      <c r="I191" s="46">
        <v>244</v>
      </c>
      <c r="J191" s="46">
        <v>244</v>
      </c>
      <c r="K191" s="82">
        <f>100*(I191*(F191+G191+H191)+I192*(F192+G192+H192))/(E191*1000)</f>
        <v>0</v>
      </c>
    </row>
    <row r="192" spans="1:10" ht="12">
      <c r="A192" s="13"/>
      <c r="B192" s="13"/>
      <c r="C192" s="133"/>
      <c r="D192" s="55" t="s">
        <v>17</v>
      </c>
      <c r="E192" s="127"/>
      <c r="F192" s="56">
        <v>0</v>
      </c>
      <c r="G192" s="46">
        <v>0</v>
      </c>
      <c r="H192" s="46">
        <v>0</v>
      </c>
      <c r="I192" s="46">
        <v>238</v>
      </c>
      <c r="J192" s="46">
        <v>238</v>
      </c>
    </row>
    <row r="193" spans="1:13" ht="12.75">
      <c r="A193" s="13"/>
      <c r="C193" s="132">
        <v>98</v>
      </c>
      <c r="D193" s="55" t="s">
        <v>147</v>
      </c>
      <c r="E193" s="125">
        <v>160</v>
      </c>
      <c r="F193" s="46">
        <v>0.3</v>
      </c>
      <c r="G193" s="46">
        <v>0.5</v>
      </c>
      <c r="H193" s="46">
        <v>0.4</v>
      </c>
      <c r="I193" s="46">
        <v>238</v>
      </c>
      <c r="J193" s="46">
        <v>230</v>
      </c>
      <c r="K193" s="82">
        <f>100*(I193*(F193+G193+H193)+I194*(F194+G194+H194)+I195*(F195+G195+H195))/(E193*1000)</f>
        <v>6.6045</v>
      </c>
      <c r="L193" s="6"/>
      <c r="M193" s="6"/>
    </row>
    <row r="194" spans="1:13" s="33" customFormat="1" ht="12">
      <c r="A194" s="38"/>
      <c r="B194" s="39"/>
      <c r="C194" s="134"/>
      <c r="D194" s="55" t="s">
        <v>17</v>
      </c>
      <c r="E194" s="126"/>
      <c r="F194" s="46">
        <v>27.5</v>
      </c>
      <c r="G194" s="46">
        <v>5.6</v>
      </c>
      <c r="H194" s="46">
        <v>0.1</v>
      </c>
      <c r="I194" s="46">
        <v>238</v>
      </c>
      <c r="J194" s="46">
        <v>230</v>
      </c>
      <c r="K194" s="36"/>
      <c r="L194" s="36"/>
      <c r="M194" s="36"/>
    </row>
    <row r="195" spans="1:13" ht="12">
      <c r="A195" s="13"/>
      <c r="B195" s="13"/>
      <c r="C195" s="133"/>
      <c r="D195" s="55" t="s">
        <v>18</v>
      </c>
      <c r="E195" s="127"/>
      <c r="F195" s="46">
        <v>0</v>
      </c>
      <c r="G195" s="46">
        <v>0</v>
      </c>
      <c r="H195" s="46">
        <v>10</v>
      </c>
      <c r="I195" s="46">
        <v>238</v>
      </c>
      <c r="J195" s="46">
        <v>220</v>
      </c>
      <c r="K195" s="6"/>
      <c r="L195" s="6"/>
      <c r="M195" s="6"/>
    </row>
    <row r="196" spans="1:13" ht="12.75">
      <c r="A196" s="13"/>
      <c r="B196" s="13"/>
      <c r="C196" s="72">
        <v>99</v>
      </c>
      <c r="D196" s="55" t="s">
        <v>175</v>
      </c>
      <c r="E196" s="79">
        <v>100</v>
      </c>
      <c r="F196" s="49">
        <v>2</v>
      </c>
      <c r="G196" s="46">
        <v>40</v>
      </c>
      <c r="H196" s="46">
        <v>0</v>
      </c>
      <c r="I196" s="46">
        <v>230</v>
      </c>
      <c r="J196" s="46">
        <v>220</v>
      </c>
      <c r="K196" s="82">
        <f>100*(I196*(F196+G196+H196))/(E196*1000)</f>
        <v>9.66</v>
      </c>
      <c r="L196" s="6"/>
      <c r="M196" s="6"/>
    </row>
    <row r="197" spans="1:13" s="33" customFormat="1" ht="12.75">
      <c r="A197" s="38"/>
      <c r="B197" s="28" t="s">
        <v>148</v>
      </c>
      <c r="C197" s="132">
        <v>100</v>
      </c>
      <c r="D197" s="55" t="s">
        <v>149</v>
      </c>
      <c r="E197" s="125">
        <v>250</v>
      </c>
      <c r="F197" s="46">
        <v>2.1</v>
      </c>
      <c r="G197" s="46">
        <v>2.5</v>
      </c>
      <c r="H197" s="46">
        <v>2.5</v>
      </c>
      <c r="I197" s="46">
        <v>247</v>
      </c>
      <c r="J197" s="46">
        <v>243</v>
      </c>
      <c r="K197" s="82">
        <f>100*(I197*(F197+G197+H197)+I198*(F198+G198+H198))/(E197*1000)</f>
        <v>2.0483599999999997</v>
      </c>
      <c r="L197" s="36"/>
      <c r="M197" s="36"/>
    </row>
    <row r="198" spans="1:13" s="33" customFormat="1" ht="12">
      <c r="A198" s="38"/>
      <c r="B198" s="38"/>
      <c r="C198" s="133"/>
      <c r="D198" s="55" t="s">
        <v>17</v>
      </c>
      <c r="E198" s="127"/>
      <c r="F198" s="46">
        <v>6.4</v>
      </c>
      <c r="G198" s="46">
        <v>6.2</v>
      </c>
      <c r="H198" s="46">
        <v>1.2</v>
      </c>
      <c r="I198" s="46">
        <v>244</v>
      </c>
      <c r="J198" s="46">
        <v>243</v>
      </c>
      <c r="K198" s="36"/>
      <c r="L198" s="36"/>
      <c r="M198" s="36"/>
    </row>
    <row r="199" spans="1:11" ht="12" customHeight="1">
      <c r="A199" s="13"/>
      <c r="C199" s="132">
        <v>101</v>
      </c>
      <c r="D199" s="55" t="s">
        <v>150</v>
      </c>
      <c r="E199" s="125">
        <v>250</v>
      </c>
      <c r="F199" s="56">
        <v>0.1</v>
      </c>
      <c r="G199" s="56">
        <v>0</v>
      </c>
      <c r="H199" s="56">
        <v>0</v>
      </c>
      <c r="I199" s="46">
        <v>243</v>
      </c>
      <c r="J199" s="46">
        <v>243</v>
      </c>
      <c r="K199" s="82">
        <f>100*(I199*(F199+G199+H199)+I200*(F200+G200+H200))/(E199*1000)</f>
        <v>1.35372</v>
      </c>
    </row>
    <row r="200" spans="1:10" ht="12">
      <c r="A200" s="13"/>
      <c r="B200" s="13"/>
      <c r="C200" s="134"/>
      <c r="D200" s="55" t="s">
        <v>17</v>
      </c>
      <c r="E200" s="126"/>
      <c r="F200" s="56">
        <v>0</v>
      </c>
      <c r="G200" s="56">
        <v>0</v>
      </c>
      <c r="H200" s="56">
        <v>15</v>
      </c>
      <c r="I200" s="46">
        <v>224</v>
      </c>
      <c r="J200" s="46">
        <v>220</v>
      </c>
    </row>
    <row r="201" spans="1:11" ht="12.75">
      <c r="A201" s="13"/>
      <c r="B201" s="13"/>
      <c r="C201" s="42">
        <v>102</v>
      </c>
      <c r="D201" s="55" t="s">
        <v>151</v>
      </c>
      <c r="E201" s="79">
        <v>250</v>
      </c>
      <c r="F201" s="46">
        <v>15.7</v>
      </c>
      <c r="G201" s="46">
        <v>17.9</v>
      </c>
      <c r="H201" s="46">
        <v>22</v>
      </c>
      <c r="I201" s="46">
        <v>240</v>
      </c>
      <c r="J201" s="46">
        <v>220</v>
      </c>
      <c r="K201" s="82">
        <f>100*(I201*(F201+G201+H201))/(E201*1000)</f>
        <v>5.337599999999999</v>
      </c>
    </row>
    <row r="202" spans="1:11" ht="12.75">
      <c r="A202" s="13"/>
      <c r="B202" s="13"/>
      <c r="C202" s="42">
        <v>103</v>
      </c>
      <c r="D202" s="55" t="s">
        <v>152</v>
      </c>
      <c r="E202" s="79">
        <v>160</v>
      </c>
      <c r="F202" s="46">
        <v>1.8</v>
      </c>
      <c r="G202" s="46">
        <v>1.9</v>
      </c>
      <c r="H202" s="46">
        <v>0.1</v>
      </c>
      <c r="I202" s="46">
        <v>249</v>
      </c>
      <c r="J202" s="46">
        <v>240</v>
      </c>
      <c r="K202" s="82">
        <f>100*(I202*(F202+G202+H202))/(E202*1000)</f>
        <v>0.591375</v>
      </c>
    </row>
    <row r="203" spans="1:11" ht="12.75">
      <c r="A203" s="13"/>
      <c r="B203" s="28" t="s">
        <v>153</v>
      </c>
      <c r="C203" s="132">
        <v>104</v>
      </c>
      <c r="D203" s="55" t="s">
        <v>189</v>
      </c>
      <c r="E203" s="125">
        <v>400</v>
      </c>
      <c r="F203" s="57">
        <v>9.1</v>
      </c>
      <c r="G203" s="57">
        <v>9.8</v>
      </c>
      <c r="H203" s="46">
        <v>9.4</v>
      </c>
      <c r="I203" s="46">
        <v>241</v>
      </c>
      <c r="J203" s="46">
        <v>240</v>
      </c>
      <c r="K203" s="82">
        <f>100*(I203*(F203+G203+H203)+I204*(F204+G204+H204))/(E203*1000)</f>
        <v>6.30215</v>
      </c>
    </row>
    <row r="204" spans="1:10" ht="12">
      <c r="A204" s="13"/>
      <c r="B204" s="13"/>
      <c r="C204" s="133"/>
      <c r="D204" s="55" t="s">
        <v>17</v>
      </c>
      <c r="E204" s="127"/>
      <c r="F204" s="46">
        <v>8.2</v>
      </c>
      <c r="G204" s="46">
        <v>68</v>
      </c>
      <c r="H204" s="46">
        <v>0.1</v>
      </c>
      <c r="I204" s="46">
        <v>241</v>
      </c>
      <c r="J204" s="46">
        <v>220</v>
      </c>
    </row>
    <row r="205" spans="1:11" ht="12.75">
      <c r="A205" s="13"/>
      <c r="C205" s="19">
        <v>105</v>
      </c>
      <c r="D205" s="55" t="s">
        <v>154</v>
      </c>
      <c r="E205" s="79">
        <v>250</v>
      </c>
      <c r="F205" s="46">
        <v>15.1</v>
      </c>
      <c r="G205" s="46">
        <v>13</v>
      </c>
      <c r="H205" s="46">
        <v>0</v>
      </c>
      <c r="I205" s="46">
        <v>230</v>
      </c>
      <c r="J205" s="46">
        <v>220</v>
      </c>
      <c r="K205" s="82">
        <f>100*(I205*(F205+G205+H205))/(E205*1000)</f>
        <v>2.5852</v>
      </c>
    </row>
    <row r="206" spans="1:11" ht="12.75">
      <c r="A206" s="13"/>
      <c r="B206" s="13"/>
      <c r="C206" s="19">
        <v>106</v>
      </c>
      <c r="D206" s="55" t="s">
        <v>155</v>
      </c>
      <c r="E206" s="79">
        <v>250</v>
      </c>
      <c r="F206" s="46">
        <v>0.1</v>
      </c>
      <c r="G206" s="46">
        <v>2.4</v>
      </c>
      <c r="H206" s="46">
        <v>0</v>
      </c>
      <c r="I206" s="46">
        <v>235</v>
      </c>
      <c r="J206" s="46">
        <v>235</v>
      </c>
      <c r="K206" s="82">
        <f>100*(I206*(F206+G206+H206))/(E206*1000)</f>
        <v>0.235</v>
      </c>
    </row>
    <row r="207" spans="1:11" ht="12.75">
      <c r="A207" s="13"/>
      <c r="B207" s="28" t="s">
        <v>190</v>
      </c>
      <c r="C207" s="132">
        <v>107</v>
      </c>
      <c r="D207" s="55" t="s">
        <v>72</v>
      </c>
      <c r="E207" s="125">
        <v>160</v>
      </c>
      <c r="F207" s="49">
        <v>0.7</v>
      </c>
      <c r="G207" s="49">
        <v>0.2</v>
      </c>
      <c r="H207" s="49">
        <v>0.5</v>
      </c>
      <c r="I207" s="46">
        <v>247</v>
      </c>
      <c r="J207" s="46">
        <v>0</v>
      </c>
      <c r="K207" s="82">
        <f>100*(I207*(F207+G207+H207)+I208*(F208+G208+H208)+I209*(F209+G209+H209))/(E207*1000)</f>
        <v>9.8049375</v>
      </c>
    </row>
    <row r="208" spans="1:10" ht="12">
      <c r="A208" s="13"/>
      <c r="B208" s="13"/>
      <c r="C208" s="134"/>
      <c r="D208" s="55" t="s">
        <v>17</v>
      </c>
      <c r="E208" s="126"/>
      <c r="F208" s="49">
        <v>23.9</v>
      </c>
      <c r="G208" s="49">
        <v>0</v>
      </c>
      <c r="H208" s="49">
        <v>10</v>
      </c>
      <c r="I208" s="46">
        <v>242</v>
      </c>
      <c r="J208" s="46">
        <v>220</v>
      </c>
    </row>
    <row r="209" spans="1:10" ht="12">
      <c r="A209" s="13"/>
      <c r="B209" s="13"/>
      <c r="C209" s="133"/>
      <c r="D209" s="55" t="s">
        <v>18</v>
      </c>
      <c r="E209" s="127"/>
      <c r="F209" s="49">
        <v>28</v>
      </c>
      <c r="G209" s="56">
        <v>0</v>
      </c>
      <c r="H209" s="49">
        <v>0.9</v>
      </c>
      <c r="I209" s="46">
        <v>247</v>
      </c>
      <c r="J209" s="46">
        <v>221</v>
      </c>
    </row>
    <row r="210" spans="1:11" ht="12.75">
      <c r="A210" s="13"/>
      <c r="B210" s="17"/>
      <c r="C210" s="132">
        <v>108</v>
      </c>
      <c r="D210" s="55" t="s">
        <v>73</v>
      </c>
      <c r="E210" s="125">
        <v>100</v>
      </c>
      <c r="F210" s="49">
        <v>3.2</v>
      </c>
      <c r="G210" s="49">
        <v>9.4</v>
      </c>
      <c r="H210" s="49">
        <v>1.8</v>
      </c>
      <c r="I210" s="46">
        <v>232</v>
      </c>
      <c r="J210" s="46">
        <v>220</v>
      </c>
      <c r="K210" s="82">
        <f>100*(I210*(F210+G210+H210)+I211*(F211+G211+H211)+I212*(F212+G212+H212))/(E210*1000)</f>
        <v>40.85520000000001</v>
      </c>
    </row>
    <row r="211" spans="1:10" ht="12">
      <c r="A211" s="13"/>
      <c r="B211" s="13"/>
      <c r="C211" s="134"/>
      <c r="D211" s="55" t="s">
        <v>17</v>
      </c>
      <c r="E211" s="126"/>
      <c r="F211" s="49">
        <v>72.8</v>
      </c>
      <c r="G211" s="49">
        <v>43.3</v>
      </c>
      <c r="H211" s="49">
        <v>37.7</v>
      </c>
      <c r="I211" s="46">
        <v>232</v>
      </c>
      <c r="J211" s="46">
        <v>220</v>
      </c>
    </row>
    <row r="212" spans="1:13" ht="12">
      <c r="A212" s="13"/>
      <c r="B212" s="13"/>
      <c r="C212" s="133"/>
      <c r="D212" s="55" t="s">
        <v>18</v>
      </c>
      <c r="E212" s="127"/>
      <c r="F212" s="49">
        <v>0.3</v>
      </c>
      <c r="G212" s="49">
        <v>4.5</v>
      </c>
      <c r="H212" s="49">
        <v>3.1</v>
      </c>
      <c r="I212" s="46">
        <v>232</v>
      </c>
      <c r="J212" s="46">
        <v>224</v>
      </c>
      <c r="K212" s="33"/>
      <c r="L212" s="33"/>
      <c r="M212" s="33"/>
    </row>
    <row r="213" spans="1:13" ht="12.75">
      <c r="A213" s="13"/>
      <c r="B213" s="28" t="s">
        <v>92</v>
      </c>
      <c r="C213" s="132">
        <v>109</v>
      </c>
      <c r="D213" s="55" t="s">
        <v>74</v>
      </c>
      <c r="E213" s="125">
        <v>100</v>
      </c>
      <c r="F213" s="56">
        <v>2.2</v>
      </c>
      <c r="G213" s="56">
        <v>1.6</v>
      </c>
      <c r="H213" s="56">
        <v>0.4</v>
      </c>
      <c r="I213" s="46">
        <v>225</v>
      </c>
      <c r="J213" s="46">
        <v>219</v>
      </c>
      <c r="K213" s="82">
        <f>100*(I213*(F213+G213+H213)+I214*(F214+G214+H214))/(E213*1000)</f>
        <v>1.2616599999999998</v>
      </c>
      <c r="M213" s="33"/>
    </row>
    <row r="214" spans="1:10" ht="12">
      <c r="A214" s="13"/>
      <c r="B214" s="28"/>
      <c r="C214" s="134"/>
      <c r="D214" s="55" t="s">
        <v>17</v>
      </c>
      <c r="E214" s="126"/>
      <c r="F214" s="46">
        <v>0.01</v>
      </c>
      <c r="G214" s="46">
        <v>1.4</v>
      </c>
      <c r="H214" s="56">
        <v>0.01</v>
      </c>
      <c r="I214" s="46">
        <v>223</v>
      </c>
      <c r="J214" s="46">
        <v>220</v>
      </c>
    </row>
    <row r="215" spans="1:11" ht="12.75">
      <c r="A215" s="13"/>
      <c r="B215" s="13"/>
      <c r="C215" s="132">
        <v>110</v>
      </c>
      <c r="D215" s="55" t="s">
        <v>93</v>
      </c>
      <c r="E215" s="125">
        <v>160</v>
      </c>
      <c r="F215" s="58" t="s">
        <v>191</v>
      </c>
      <c r="G215" s="56">
        <v>8.1</v>
      </c>
      <c r="H215" s="56">
        <v>12.8</v>
      </c>
      <c r="I215" s="46">
        <v>250</v>
      </c>
      <c r="J215" s="46">
        <v>239</v>
      </c>
      <c r="K215" s="82">
        <f>100*(I215*(F215+G215+H215)+I216*(F216+G216+H216))/(E215*1000)</f>
        <v>14.47125</v>
      </c>
    </row>
    <row r="216" spans="1:10" ht="12">
      <c r="A216" s="13"/>
      <c r="B216" s="13"/>
      <c r="C216" s="134"/>
      <c r="D216" s="55" t="s">
        <v>17</v>
      </c>
      <c r="E216" s="127"/>
      <c r="F216" s="58" t="s">
        <v>198</v>
      </c>
      <c r="G216" s="49">
        <v>0.8</v>
      </c>
      <c r="H216" s="56">
        <v>9.8</v>
      </c>
      <c r="I216" s="46">
        <v>240</v>
      </c>
      <c r="J216" s="46">
        <v>230</v>
      </c>
    </row>
    <row r="217" spans="1:11" ht="12.75">
      <c r="A217" s="13"/>
      <c r="B217" s="28" t="s">
        <v>94</v>
      </c>
      <c r="C217" s="19">
        <v>111</v>
      </c>
      <c r="D217" s="55" t="s">
        <v>95</v>
      </c>
      <c r="E217" s="79">
        <v>160</v>
      </c>
      <c r="F217" s="49">
        <v>0</v>
      </c>
      <c r="G217" s="49">
        <v>0</v>
      </c>
      <c r="H217" s="49">
        <v>0.01</v>
      </c>
      <c r="I217" s="46">
        <v>236</v>
      </c>
      <c r="J217" s="46">
        <v>235</v>
      </c>
      <c r="K217" s="82">
        <f>100*(I217*(F217+G217+H217))/(E217*1000)</f>
        <v>0.001475</v>
      </c>
    </row>
    <row r="218" spans="1:10" s="87" customFormat="1" ht="12">
      <c r="A218" s="83"/>
      <c r="B218" s="84" t="s">
        <v>96</v>
      </c>
      <c r="C218" s="85">
        <v>112</v>
      </c>
      <c r="D218" s="86" t="s">
        <v>97</v>
      </c>
      <c r="E218" s="86"/>
      <c r="F218" s="86">
        <v>0.1</v>
      </c>
      <c r="G218" s="86">
        <v>0.01</v>
      </c>
      <c r="H218" s="86">
        <v>22</v>
      </c>
      <c r="I218" s="86">
        <v>235</v>
      </c>
      <c r="J218" s="86">
        <v>220</v>
      </c>
    </row>
    <row r="219" spans="1:11" ht="12.75">
      <c r="A219" s="13"/>
      <c r="B219" s="28" t="s">
        <v>121</v>
      </c>
      <c r="C219" s="132">
        <v>113</v>
      </c>
      <c r="D219" s="55" t="s">
        <v>81</v>
      </c>
      <c r="E219" s="125">
        <v>40</v>
      </c>
      <c r="F219" s="49">
        <v>6.9</v>
      </c>
      <c r="G219" s="46">
        <v>0.5</v>
      </c>
      <c r="H219" s="56">
        <v>0</v>
      </c>
      <c r="I219" s="46">
        <v>228</v>
      </c>
      <c r="J219" s="46">
        <v>220</v>
      </c>
      <c r="K219" s="82">
        <f>100*(I219*(F219+G219+H219)+I220*(F220+G220+H220)+I221*(F221+G221+H221)+I222*(F222+G222+H222))/(E219*1000)</f>
        <v>10.392625</v>
      </c>
    </row>
    <row r="220" spans="1:10" ht="12" customHeight="1">
      <c r="A220" s="13"/>
      <c r="B220" s="13"/>
      <c r="C220" s="134"/>
      <c r="D220" s="55" t="s">
        <v>17</v>
      </c>
      <c r="E220" s="126"/>
      <c r="F220" s="56">
        <v>0.01</v>
      </c>
      <c r="G220" s="46">
        <v>2.3</v>
      </c>
      <c r="H220" s="46">
        <v>1.2</v>
      </c>
      <c r="I220" s="46">
        <v>235</v>
      </c>
      <c r="J220" s="46">
        <v>227</v>
      </c>
    </row>
    <row r="221" spans="1:13" ht="12">
      <c r="A221" s="13"/>
      <c r="C221" s="134"/>
      <c r="D221" s="55" t="s">
        <v>18</v>
      </c>
      <c r="E221" s="126"/>
      <c r="F221" s="56">
        <v>0</v>
      </c>
      <c r="G221" s="56">
        <v>0</v>
      </c>
      <c r="H221" s="46">
        <v>3.4</v>
      </c>
      <c r="I221" s="46">
        <v>235</v>
      </c>
      <c r="J221" s="46">
        <v>226</v>
      </c>
      <c r="M221" s="6"/>
    </row>
    <row r="222" spans="1:10" ht="12">
      <c r="A222" s="13"/>
      <c r="B222" s="13"/>
      <c r="C222" s="134"/>
      <c r="D222" s="55" t="s">
        <v>24</v>
      </c>
      <c r="E222" s="127"/>
      <c r="F222" s="46">
        <v>2.9</v>
      </c>
      <c r="G222" s="56">
        <v>0.6</v>
      </c>
      <c r="H222" s="56">
        <v>0.1</v>
      </c>
      <c r="I222" s="46">
        <v>235</v>
      </c>
      <c r="J222" s="46">
        <v>228</v>
      </c>
    </row>
    <row r="223" spans="1:11" ht="12.75">
      <c r="A223" s="13"/>
      <c r="B223" s="13"/>
      <c r="C223" s="132">
        <v>114</v>
      </c>
      <c r="D223" s="55" t="s">
        <v>76</v>
      </c>
      <c r="E223" s="125">
        <v>100</v>
      </c>
      <c r="F223" s="46">
        <v>4.2</v>
      </c>
      <c r="G223" s="56">
        <v>0</v>
      </c>
      <c r="H223" s="46">
        <v>62</v>
      </c>
      <c r="I223" s="46">
        <v>246</v>
      </c>
      <c r="J223" s="46">
        <v>234</v>
      </c>
      <c r="K223" s="82">
        <f>100*(I223*(F223+G223+H223)+I224*(F224+G224+H224)+I225*(F225+G225+H225))/(E223*1000)</f>
        <v>20.91</v>
      </c>
    </row>
    <row r="224" spans="1:10" ht="12">
      <c r="A224" s="13"/>
      <c r="B224" s="13"/>
      <c r="C224" s="134"/>
      <c r="D224" s="55" t="s">
        <v>17</v>
      </c>
      <c r="E224" s="126"/>
      <c r="F224" s="46">
        <v>9.3</v>
      </c>
      <c r="G224" s="46">
        <v>4.8</v>
      </c>
      <c r="H224" s="46">
        <v>0.2</v>
      </c>
      <c r="I224" s="46">
        <v>246</v>
      </c>
      <c r="J224" s="46">
        <v>233</v>
      </c>
    </row>
    <row r="225" spans="1:10" ht="12">
      <c r="A225" s="13"/>
      <c r="B225" s="13"/>
      <c r="C225" s="133"/>
      <c r="D225" s="55" t="s">
        <v>18</v>
      </c>
      <c r="E225" s="127"/>
      <c r="F225" s="56">
        <v>0.1</v>
      </c>
      <c r="G225" s="56">
        <v>1.9</v>
      </c>
      <c r="H225" s="46">
        <v>2.5</v>
      </c>
      <c r="I225" s="46">
        <v>246</v>
      </c>
      <c r="J225" s="46">
        <v>238</v>
      </c>
    </row>
    <row r="226" spans="1:11" ht="12.75">
      <c r="A226" s="13"/>
      <c r="B226" s="13"/>
      <c r="C226" s="134">
        <v>115</v>
      </c>
      <c r="D226" s="55" t="s">
        <v>77</v>
      </c>
      <c r="E226" s="125">
        <v>100</v>
      </c>
      <c r="F226" s="46">
        <v>0.6</v>
      </c>
      <c r="G226" s="56">
        <v>5.3</v>
      </c>
      <c r="H226" s="56">
        <v>5.9</v>
      </c>
      <c r="I226" s="46">
        <v>242</v>
      </c>
      <c r="J226" s="46">
        <v>234</v>
      </c>
      <c r="K226" s="82">
        <f>100*(I226*(F226+G226+H226)+I227*(F227+G227+H227)+I228*(F228+G228+H228))/(E226*1000)</f>
        <v>6.8244</v>
      </c>
    </row>
    <row r="227" spans="1:10" ht="12">
      <c r="A227" s="13"/>
      <c r="B227" s="13"/>
      <c r="C227" s="134"/>
      <c r="D227" s="55" t="s">
        <v>17</v>
      </c>
      <c r="E227" s="126"/>
      <c r="F227" s="56">
        <v>5.9</v>
      </c>
      <c r="G227" s="46">
        <v>2</v>
      </c>
      <c r="H227" s="46">
        <v>0</v>
      </c>
      <c r="I227" s="46">
        <v>242</v>
      </c>
      <c r="J227" s="46">
        <v>237</v>
      </c>
    </row>
    <row r="228" spans="1:10" ht="12">
      <c r="A228" s="13"/>
      <c r="B228" s="13"/>
      <c r="C228" s="133"/>
      <c r="D228" s="55" t="s">
        <v>18</v>
      </c>
      <c r="E228" s="127"/>
      <c r="F228" s="56">
        <v>2.5</v>
      </c>
      <c r="G228" s="46">
        <v>0.2</v>
      </c>
      <c r="H228" s="46">
        <v>5.8</v>
      </c>
      <c r="I228" s="46">
        <v>242</v>
      </c>
      <c r="J228" s="46">
        <v>238</v>
      </c>
    </row>
    <row r="229" spans="1:11" ht="12.75">
      <c r="A229" s="13"/>
      <c r="B229" s="13"/>
      <c r="C229" s="132">
        <v>116</v>
      </c>
      <c r="D229" s="55" t="s">
        <v>122</v>
      </c>
      <c r="E229" s="125">
        <v>100</v>
      </c>
      <c r="F229" s="46">
        <v>0.7</v>
      </c>
      <c r="G229" s="49">
        <v>0</v>
      </c>
      <c r="H229" s="49">
        <v>0.8</v>
      </c>
      <c r="I229" s="46">
        <v>244</v>
      </c>
      <c r="J229" s="46">
        <v>234</v>
      </c>
      <c r="K229" s="82">
        <f>100*(I229*(F229+G229+H229)+I230*(F230+G230+H230)+I231*(F231+G231+H231))/(E229*1000)</f>
        <v>8.1522</v>
      </c>
    </row>
    <row r="230" spans="1:10" ht="12">
      <c r="A230" s="13"/>
      <c r="B230" s="17"/>
      <c r="C230" s="134"/>
      <c r="D230" s="55" t="s">
        <v>17</v>
      </c>
      <c r="E230" s="126"/>
      <c r="F230" s="46">
        <v>4.3</v>
      </c>
      <c r="G230" s="49">
        <v>0.8</v>
      </c>
      <c r="H230" s="46">
        <v>18</v>
      </c>
      <c r="I230" s="46">
        <v>242</v>
      </c>
      <c r="J230" s="46">
        <v>234</v>
      </c>
    </row>
    <row r="231" spans="1:10" ht="12">
      <c r="A231" s="13"/>
      <c r="B231" s="13"/>
      <c r="C231" s="133"/>
      <c r="D231" s="55" t="s">
        <v>18</v>
      </c>
      <c r="E231" s="127"/>
      <c r="F231" s="49">
        <v>0</v>
      </c>
      <c r="G231" s="46">
        <v>4.1</v>
      </c>
      <c r="H231" s="49">
        <v>4.9</v>
      </c>
      <c r="I231" s="46">
        <v>244</v>
      </c>
      <c r="J231" s="46">
        <v>238</v>
      </c>
    </row>
    <row r="232" spans="1:11" ht="12.75">
      <c r="A232" s="13"/>
      <c r="B232" s="13"/>
      <c r="C232" s="132">
        <v>117</v>
      </c>
      <c r="D232" s="55" t="s">
        <v>123</v>
      </c>
      <c r="E232" s="125">
        <v>100</v>
      </c>
      <c r="F232" s="41">
        <v>1.4</v>
      </c>
      <c r="G232" s="41">
        <v>2.4</v>
      </c>
      <c r="H232" s="41">
        <v>44</v>
      </c>
      <c r="I232" s="46">
        <v>242</v>
      </c>
      <c r="J232" s="46">
        <v>230</v>
      </c>
      <c r="K232" s="82">
        <f>100*(I232*(F232+G232+H232)+I233*(F233+G233+H233)+I234*(F234+G234+H234)+I235*(F235+G235+H235))/(E232*1000)</f>
        <v>15.17662</v>
      </c>
    </row>
    <row r="233" spans="1:10" ht="12">
      <c r="A233" s="13"/>
      <c r="B233" s="13"/>
      <c r="C233" s="134"/>
      <c r="D233" s="55" t="s">
        <v>17</v>
      </c>
      <c r="E233" s="126"/>
      <c r="F233" s="41">
        <v>4.4</v>
      </c>
      <c r="G233" s="41">
        <v>7.5</v>
      </c>
      <c r="H233" s="48">
        <v>0</v>
      </c>
      <c r="I233" s="46">
        <v>238</v>
      </c>
      <c r="J233" s="46">
        <v>231</v>
      </c>
    </row>
    <row r="234" spans="1:10" ht="12">
      <c r="A234" s="13"/>
      <c r="B234" s="13"/>
      <c r="C234" s="134"/>
      <c r="D234" s="55" t="s">
        <v>18</v>
      </c>
      <c r="E234" s="126"/>
      <c r="F234" s="41">
        <v>0.5</v>
      </c>
      <c r="G234" s="48">
        <v>2.3</v>
      </c>
      <c r="H234" s="41">
        <v>0.4</v>
      </c>
      <c r="I234" s="46">
        <v>242</v>
      </c>
      <c r="J234" s="46">
        <v>235</v>
      </c>
    </row>
    <row r="235" spans="1:10" ht="12">
      <c r="A235" s="13"/>
      <c r="B235" s="13"/>
      <c r="C235" s="133"/>
      <c r="D235" s="55" t="s">
        <v>24</v>
      </c>
      <c r="E235" s="127"/>
      <c r="F235" s="46">
        <v>0</v>
      </c>
      <c r="G235" s="49">
        <v>0</v>
      </c>
      <c r="H235" s="49">
        <v>0.01</v>
      </c>
      <c r="I235" s="46">
        <v>242</v>
      </c>
      <c r="J235" s="46">
        <v>235</v>
      </c>
    </row>
    <row r="236" spans="1:11" ht="12.75">
      <c r="A236" s="13"/>
      <c r="B236" s="13"/>
      <c r="C236" s="132">
        <v>118</v>
      </c>
      <c r="D236" s="55" t="s">
        <v>156</v>
      </c>
      <c r="E236" s="125">
        <v>100</v>
      </c>
      <c r="F236" s="46">
        <v>2.4</v>
      </c>
      <c r="G236" s="49">
        <v>0</v>
      </c>
      <c r="H236" s="49">
        <v>4</v>
      </c>
      <c r="I236" s="46">
        <v>242</v>
      </c>
      <c r="J236" s="46">
        <v>234</v>
      </c>
      <c r="K236" s="82">
        <f>100*(I236*(F236+G236+H236)+I237*(F237+G237+H237)+I238*(F238+G238+H238))/(E236*1000)</f>
        <v>4.6706</v>
      </c>
    </row>
    <row r="237" spans="1:10" ht="12">
      <c r="A237" s="13"/>
      <c r="B237" s="13"/>
      <c r="C237" s="134"/>
      <c r="D237" s="55" t="s">
        <v>17</v>
      </c>
      <c r="E237" s="126"/>
      <c r="F237" s="46">
        <v>6.6</v>
      </c>
      <c r="G237" s="49">
        <v>0</v>
      </c>
      <c r="H237" s="46">
        <v>4.3</v>
      </c>
      <c r="I237" s="46">
        <v>242</v>
      </c>
      <c r="J237" s="46">
        <v>236</v>
      </c>
    </row>
    <row r="238" spans="1:10" ht="12.75" customHeight="1">
      <c r="A238" s="13"/>
      <c r="B238" s="13"/>
      <c r="C238" s="133"/>
      <c r="D238" s="55" t="s">
        <v>18</v>
      </c>
      <c r="E238" s="127"/>
      <c r="F238" s="49">
        <v>0</v>
      </c>
      <c r="G238" s="49">
        <v>2</v>
      </c>
      <c r="H238" s="46">
        <v>0</v>
      </c>
      <c r="I238" s="46">
        <v>242</v>
      </c>
      <c r="J238" s="46">
        <v>238</v>
      </c>
    </row>
    <row r="239" spans="1:11" ht="12.75">
      <c r="A239" s="13"/>
      <c r="B239" s="28" t="s">
        <v>124</v>
      </c>
      <c r="C239" s="132">
        <v>119</v>
      </c>
      <c r="D239" s="55" t="s">
        <v>80</v>
      </c>
      <c r="E239" s="125">
        <v>160</v>
      </c>
      <c r="F239" s="46">
        <v>0.1</v>
      </c>
      <c r="G239" s="46">
        <v>0.1</v>
      </c>
      <c r="H239" s="46">
        <v>0.3</v>
      </c>
      <c r="I239" s="46">
        <v>243</v>
      </c>
      <c r="J239" s="46">
        <v>240</v>
      </c>
      <c r="K239" s="82">
        <f>100*(I239*(F239+G239+H239)+I240*(F240+G240+H240))/(E239*1000)</f>
        <v>7.4871875</v>
      </c>
    </row>
    <row r="240" spans="1:10" ht="12">
      <c r="A240" s="13"/>
      <c r="B240" s="13"/>
      <c r="C240" s="134"/>
      <c r="D240" s="55" t="s">
        <v>17</v>
      </c>
      <c r="E240" s="127"/>
      <c r="F240" s="46">
        <v>11.5</v>
      </c>
      <c r="G240" s="46">
        <v>13.8</v>
      </c>
      <c r="H240" s="46">
        <v>23.7</v>
      </c>
      <c r="I240" s="46">
        <v>242</v>
      </c>
      <c r="J240" s="46">
        <v>238</v>
      </c>
    </row>
    <row r="241" spans="1:11" ht="12.75" customHeight="1">
      <c r="A241" s="13"/>
      <c r="C241" s="137">
        <v>120</v>
      </c>
      <c r="D241" s="55" t="s">
        <v>125</v>
      </c>
      <c r="E241" s="125">
        <v>160</v>
      </c>
      <c r="F241" s="49">
        <v>0.001</v>
      </c>
      <c r="G241" s="49">
        <v>0.01</v>
      </c>
      <c r="H241" s="49">
        <v>0</v>
      </c>
      <c r="I241" s="57">
        <v>237</v>
      </c>
      <c r="J241" s="57">
        <v>234</v>
      </c>
      <c r="K241" s="82">
        <f>100*(I241*(F241+G241+H241)+I242*(F242+G242+H242)+I243*(F243+G243+H243))/(E241*1000)</f>
        <v>0.010516874999999998</v>
      </c>
    </row>
    <row r="242" spans="1:10" ht="12">
      <c r="A242" s="13"/>
      <c r="B242" s="13"/>
      <c r="C242" s="136"/>
      <c r="D242" s="55" t="s">
        <v>17</v>
      </c>
      <c r="E242" s="126"/>
      <c r="F242" s="49">
        <v>0.01</v>
      </c>
      <c r="G242" s="49">
        <v>0.01</v>
      </c>
      <c r="H242" s="49">
        <v>0.01</v>
      </c>
      <c r="I242" s="57">
        <v>237</v>
      </c>
      <c r="J242" s="57">
        <v>234</v>
      </c>
    </row>
    <row r="243" spans="1:10" ht="12" customHeight="1">
      <c r="A243" s="13"/>
      <c r="B243" s="13"/>
      <c r="C243" s="138"/>
      <c r="D243" s="55" t="s">
        <v>18</v>
      </c>
      <c r="E243" s="127"/>
      <c r="F243" s="49">
        <v>0.01</v>
      </c>
      <c r="G243" s="49">
        <v>0.01</v>
      </c>
      <c r="H243" s="49">
        <v>0.01</v>
      </c>
      <c r="I243" s="57">
        <v>237</v>
      </c>
      <c r="J243" s="57">
        <v>234</v>
      </c>
    </row>
    <row r="244" spans="1:11" ht="12" customHeight="1">
      <c r="A244" s="13"/>
      <c r="B244" s="13"/>
      <c r="C244" s="132">
        <v>121</v>
      </c>
      <c r="D244" s="55" t="s">
        <v>126</v>
      </c>
      <c r="E244" s="125">
        <v>160</v>
      </c>
      <c r="F244" s="46">
        <v>21</v>
      </c>
      <c r="G244" s="46">
        <v>2.8</v>
      </c>
      <c r="H244" s="46">
        <v>0.5</v>
      </c>
      <c r="I244" s="46">
        <v>233</v>
      </c>
      <c r="J244" s="46">
        <v>224</v>
      </c>
      <c r="K244" s="82">
        <f>100*(I244*(F244+G244+H244)+I245*(F245+G245+H245))/(E244*1000)</f>
        <v>8.824875</v>
      </c>
    </row>
    <row r="245" spans="1:10" ht="12" customHeight="1">
      <c r="A245" s="13"/>
      <c r="B245" s="13"/>
      <c r="C245" s="133"/>
      <c r="D245" s="55" t="s">
        <v>17</v>
      </c>
      <c r="E245" s="127"/>
      <c r="F245" s="46">
        <v>3.3</v>
      </c>
      <c r="G245" s="46">
        <v>31.1</v>
      </c>
      <c r="H245" s="46">
        <v>1.9</v>
      </c>
      <c r="I245" s="46">
        <v>233</v>
      </c>
      <c r="J245" s="46">
        <v>225</v>
      </c>
    </row>
    <row r="246" spans="1:11" ht="12.75">
      <c r="A246" s="13"/>
      <c r="B246" s="20"/>
      <c r="C246" s="19">
        <v>122</v>
      </c>
      <c r="D246" s="55" t="s">
        <v>78</v>
      </c>
      <c r="E246" s="79">
        <v>100</v>
      </c>
      <c r="F246" s="46">
        <v>4.7</v>
      </c>
      <c r="G246" s="46">
        <v>4.9</v>
      </c>
      <c r="H246" s="46">
        <v>5.9</v>
      </c>
      <c r="I246" s="46">
        <v>239</v>
      </c>
      <c r="J246" s="46">
        <v>235</v>
      </c>
      <c r="K246" s="82">
        <f>100*(I246*(F246+G246+H246))/(E246*1000)</f>
        <v>3.704500000000001</v>
      </c>
    </row>
    <row r="247" spans="1:11" ht="12.75">
      <c r="A247" s="13"/>
      <c r="B247" s="17"/>
      <c r="C247" s="132">
        <v>123</v>
      </c>
      <c r="D247" s="55" t="s">
        <v>79</v>
      </c>
      <c r="E247" s="125">
        <v>100</v>
      </c>
      <c r="F247" s="46">
        <v>3.7</v>
      </c>
      <c r="G247" s="46">
        <v>3.9</v>
      </c>
      <c r="H247" s="46">
        <v>4.3</v>
      </c>
      <c r="I247" s="46">
        <v>241</v>
      </c>
      <c r="J247" s="46">
        <v>236</v>
      </c>
      <c r="K247" s="82">
        <f>100*(I247*(F247+G247+H247)+I248*(F248+G248+H248))/(E247*1000)</f>
        <v>8.724199999999998</v>
      </c>
    </row>
    <row r="248" spans="1:10" ht="12">
      <c r="A248" s="13"/>
      <c r="B248" s="17"/>
      <c r="C248" s="133"/>
      <c r="D248" s="55" t="s">
        <v>17</v>
      </c>
      <c r="E248" s="127"/>
      <c r="F248" s="46">
        <v>8.1</v>
      </c>
      <c r="G248" s="46">
        <v>8.3</v>
      </c>
      <c r="H248" s="46">
        <v>7.9</v>
      </c>
      <c r="I248" s="46">
        <v>241</v>
      </c>
      <c r="J248" s="46">
        <v>235</v>
      </c>
    </row>
    <row r="249" spans="1:11" ht="12.75">
      <c r="A249" s="13"/>
      <c r="B249" s="13"/>
      <c r="C249" s="132">
        <v>124</v>
      </c>
      <c r="D249" s="55" t="s">
        <v>157</v>
      </c>
      <c r="E249" s="125">
        <v>160</v>
      </c>
      <c r="F249" s="59">
        <v>36.2</v>
      </c>
      <c r="G249" s="46">
        <v>33.5</v>
      </c>
      <c r="H249" s="46">
        <v>29.1</v>
      </c>
      <c r="I249" s="46">
        <v>235</v>
      </c>
      <c r="J249" s="46">
        <v>229</v>
      </c>
      <c r="K249" s="82">
        <f>100*(I249*(F249+G249+H249)+I250*(F250+G250+H250)+I251*(F251+G251+H251))/(E249*1000)</f>
        <v>16.7290625</v>
      </c>
    </row>
    <row r="250" spans="1:10" ht="12">
      <c r="A250" s="13"/>
      <c r="B250" s="13"/>
      <c r="C250" s="134"/>
      <c r="D250" s="55" t="s">
        <v>17</v>
      </c>
      <c r="E250" s="126"/>
      <c r="F250" s="46">
        <v>6.4</v>
      </c>
      <c r="G250" s="46">
        <v>4.2</v>
      </c>
      <c r="H250" s="46">
        <v>1.1</v>
      </c>
      <c r="I250" s="46">
        <v>235</v>
      </c>
      <c r="J250" s="46">
        <v>232</v>
      </c>
    </row>
    <row r="251" spans="1:10" ht="12">
      <c r="A251" s="13"/>
      <c r="B251" s="13"/>
      <c r="C251" s="136"/>
      <c r="D251" s="55" t="s">
        <v>18</v>
      </c>
      <c r="E251" s="127"/>
      <c r="F251" s="46">
        <v>0.7</v>
      </c>
      <c r="G251" s="46">
        <v>0.7</v>
      </c>
      <c r="H251" s="46">
        <v>2</v>
      </c>
      <c r="I251" s="46">
        <v>235</v>
      </c>
      <c r="J251" s="46">
        <v>234</v>
      </c>
    </row>
    <row r="252" spans="1:11" ht="12.75">
      <c r="A252" s="13"/>
      <c r="B252" s="13"/>
      <c r="C252" s="132">
        <v>125</v>
      </c>
      <c r="D252" s="55" t="s">
        <v>75</v>
      </c>
      <c r="E252" s="125">
        <v>250</v>
      </c>
      <c r="F252" s="49">
        <v>0.01</v>
      </c>
      <c r="G252" s="49">
        <v>0.01</v>
      </c>
      <c r="H252" s="46">
        <v>0</v>
      </c>
      <c r="I252" s="46">
        <v>238</v>
      </c>
      <c r="J252" s="46">
        <v>235</v>
      </c>
      <c r="K252" s="82">
        <f>100*(I252*(F252+G252+H252)+I253*(F253+G253+H253)+I254*(F254+G254+H254))/(E252*1000)</f>
        <v>0.007616</v>
      </c>
    </row>
    <row r="253" spans="1:10" ht="12">
      <c r="A253" s="13"/>
      <c r="B253" s="13"/>
      <c r="C253" s="134"/>
      <c r="D253" s="55" t="s">
        <v>17</v>
      </c>
      <c r="E253" s="126"/>
      <c r="F253" s="49">
        <v>0.01</v>
      </c>
      <c r="G253" s="49">
        <v>0.01</v>
      </c>
      <c r="H253" s="49">
        <v>0.01</v>
      </c>
      <c r="I253" s="46">
        <v>238</v>
      </c>
      <c r="J253" s="46">
        <v>235</v>
      </c>
    </row>
    <row r="254" spans="1:10" ht="12">
      <c r="A254" s="13"/>
      <c r="B254" s="13"/>
      <c r="C254" s="133"/>
      <c r="D254" s="55" t="s">
        <v>18</v>
      </c>
      <c r="E254" s="127"/>
      <c r="F254" s="49">
        <v>0.01</v>
      </c>
      <c r="G254" s="49">
        <v>0.01</v>
      </c>
      <c r="H254" s="49">
        <v>0.01</v>
      </c>
      <c r="I254" s="46">
        <v>238</v>
      </c>
      <c r="J254" s="46">
        <v>235</v>
      </c>
    </row>
    <row r="255" spans="1:11" ht="12.75">
      <c r="A255" s="13"/>
      <c r="B255" s="13"/>
      <c r="C255" s="132">
        <v>126</v>
      </c>
      <c r="D255" s="55" t="s">
        <v>127</v>
      </c>
      <c r="E255" s="125">
        <v>250</v>
      </c>
      <c r="F255" s="49">
        <v>0.01</v>
      </c>
      <c r="G255" s="49">
        <v>0.01</v>
      </c>
      <c r="H255" s="49">
        <v>0.01</v>
      </c>
      <c r="I255" s="46">
        <v>244</v>
      </c>
      <c r="J255" s="46">
        <v>242</v>
      </c>
      <c r="K255" s="82">
        <f>100*(I255*(F255+G255+H255)+I256*(F256+G256+H256)+I257*(F257+G257+H257)+I258*(F258+G258+H258))/(E255*1000)</f>
        <v>0.011711999999999998</v>
      </c>
    </row>
    <row r="256" spans="1:10" ht="12">
      <c r="A256" s="13"/>
      <c r="B256" s="13"/>
      <c r="C256" s="134"/>
      <c r="D256" s="55" t="s">
        <v>17</v>
      </c>
      <c r="E256" s="126"/>
      <c r="F256" s="49">
        <v>0.01</v>
      </c>
      <c r="G256" s="49">
        <v>0.01</v>
      </c>
      <c r="H256" s="49">
        <v>0.01</v>
      </c>
      <c r="I256" s="46">
        <v>244</v>
      </c>
      <c r="J256" s="46">
        <v>242</v>
      </c>
    </row>
    <row r="257" spans="1:10" ht="12">
      <c r="A257" s="13"/>
      <c r="B257" s="13"/>
      <c r="C257" s="134"/>
      <c r="D257" s="55" t="s">
        <v>18</v>
      </c>
      <c r="E257" s="126"/>
      <c r="F257" s="49">
        <v>0.01</v>
      </c>
      <c r="G257" s="49">
        <v>0.01</v>
      </c>
      <c r="H257" s="49">
        <v>0.01</v>
      </c>
      <c r="I257" s="46">
        <v>244</v>
      </c>
      <c r="J257" s="46">
        <v>242</v>
      </c>
    </row>
    <row r="258" spans="1:10" ht="12">
      <c r="A258" s="13"/>
      <c r="B258" s="13"/>
      <c r="C258" s="133"/>
      <c r="D258" s="55" t="s">
        <v>24</v>
      </c>
      <c r="E258" s="127"/>
      <c r="F258" s="49">
        <v>0.01</v>
      </c>
      <c r="G258" s="49">
        <v>0.01</v>
      </c>
      <c r="H258" s="49">
        <v>0.01</v>
      </c>
      <c r="I258" s="46">
        <v>244</v>
      </c>
      <c r="J258" s="46">
        <v>241</v>
      </c>
    </row>
    <row r="259" spans="1:11" ht="12.75">
      <c r="A259" s="13"/>
      <c r="B259" s="13"/>
      <c r="C259" s="60">
        <v>127</v>
      </c>
      <c r="D259" s="55" t="s">
        <v>128</v>
      </c>
      <c r="E259" s="79">
        <v>100</v>
      </c>
      <c r="F259" s="46">
        <v>10.1</v>
      </c>
      <c r="G259" s="46">
        <v>10.6</v>
      </c>
      <c r="H259" s="46">
        <v>9.9</v>
      </c>
      <c r="I259" s="46">
        <v>239</v>
      </c>
      <c r="J259" s="46">
        <v>229</v>
      </c>
      <c r="K259" s="82">
        <f>100*(I259*(F259+G259+H259))/(E259*1000)</f>
        <v>7.3134</v>
      </c>
    </row>
    <row r="260" spans="1:11" ht="12.75">
      <c r="A260" s="13"/>
      <c r="B260" s="28" t="s">
        <v>129</v>
      </c>
      <c r="C260" s="19">
        <v>128</v>
      </c>
      <c r="D260" s="55" t="s">
        <v>130</v>
      </c>
      <c r="E260" s="79">
        <v>250</v>
      </c>
      <c r="F260" s="46">
        <v>3.2</v>
      </c>
      <c r="G260" s="46">
        <v>3.3</v>
      </c>
      <c r="H260" s="46">
        <v>0.4</v>
      </c>
      <c r="I260" s="46">
        <v>241</v>
      </c>
      <c r="J260" s="46">
        <v>235</v>
      </c>
      <c r="K260" s="82">
        <f>100*(I260*(F260+G260+H260))/(E260*1000)</f>
        <v>0.66516</v>
      </c>
    </row>
    <row r="261" spans="1:11" ht="12.75">
      <c r="A261" s="13"/>
      <c r="C261" s="19">
        <v>129</v>
      </c>
      <c r="D261" s="55" t="s">
        <v>131</v>
      </c>
      <c r="E261" s="79">
        <v>160</v>
      </c>
      <c r="F261" s="49">
        <v>0</v>
      </c>
      <c r="G261" s="49">
        <v>0.01</v>
      </c>
      <c r="H261" s="49">
        <v>0</v>
      </c>
      <c r="I261" s="46">
        <v>242</v>
      </c>
      <c r="J261" s="46">
        <v>238</v>
      </c>
      <c r="K261" s="82">
        <f>100*(I261*(F261+G261+H261))/(E261*1000)</f>
        <v>0.0015125</v>
      </c>
    </row>
    <row r="262" spans="1:11" ht="13.5" thickBot="1">
      <c r="A262" s="13"/>
      <c r="C262" s="42">
        <v>130</v>
      </c>
      <c r="D262" s="55" t="s">
        <v>158</v>
      </c>
      <c r="E262" s="79">
        <v>100</v>
      </c>
      <c r="F262" s="49">
        <v>1.8</v>
      </c>
      <c r="G262" s="46">
        <v>1.1</v>
      </c>
      <c r="H262" s="46">
        <v>0.8</v>
      </c>
      <c r="I262" s="46">
        <v>238</v>
      </c>
      <c r="J262" s="46">
        <v>235</v>
      </c>
      <c r="K262" s="82">
        <f>100*(I262*(F262+G262+H262))/(E262*1000)</f>
        <v>0.8806</v>
      </c>
    </row>
    <row r="263" spans="1:10" ht="12.75" thickBot="1">
      <c r="A263" s="13"/>
      <c r="B263" s="13"/>
      <c r="C263" s="21"/>
      <c r="D263" s="22"/>
      <c r="E263" s="37"/>
      <c r="F263" s="22"/>
      <c r="G263" s="22"/>
      <c r="H263" s="22"/>
      <c r="I263" s="22"/>
      <c r="J263" s="22"/>
    </row>
    <row r="264" spans="1:10" ht="12.75" thickBot="1">
      <c r="A264" s="13"/>
      <c r="B264" s="13"/>
      <c r="C264" s="23"/>
      <c r="D264" s="6"/>
      <c r="E264" s="80"/>
      <c r="F264" s="23"/>
      <c r="G264" s="23"/>
      <c r="H264" s="23"/>
      <c r="I264" s="23"/>
      <c r="J264" s="23"/>
    </row>
    <row r="265" spans="1:10" ht="12.75" thickBot="1">
      <c r="A265" s="13"/>
      <c r="B265" s="13"/>
      <c r="C265" s="26"/>
      <c r="D265" s="30"/>
      <c r="E265" s="37"/>
      <c r="F265" s="26"/>
      <c r="G265" s="26"/>
      <c r="H265" s="26"/>
      <c r="I265" s="25"/>
      <c r="J265" s="25"/>
    </row>
    <row r="266" spans="1:5" ht="15.75" customHeight="1" thickBot="1">
      <c r="A266" s="13"/>
      <c r="B266" s="9"/>
      <c r="C266" s="27"/>
      <c r="D266" s="6"/>
      <c r="E266" s="80"/>
    </row>
    <row r="267" spans="1:5" ht="15" customHeight="1" thickBot="1">
      <c r="A267" s="13"/>
      <c r="B267" s="24" t="s">
        <v>82</v>
      </c>
      <c r="C267" s="27"/>
      <c r="D267" s="6"/>
      <c r="E267" s="80"/>
    </row>
    <row r="268" spans="1:10" ht="15.75">
      <c r="A268" s="13"/>
      <c r="B268" s="29"/>
      <c r="C268" s="40"/>
      <c r="D268" s="40"/>
      <c r="E268" s="81"/>
      <c r="F268" s="40"/>
      <c r="G268" s="40"/>
      <c r="H268" s="40"/>
      <c r="I268" s="40"/>
      <c r="J268" s="40"/>
    </row>
    <row r="269" spans="1:10" ht="15.75">
      <c r="A269" s="13"/>
      <c r="B269" s="6"/>
      <c r="C269" s="40"/>
      <c r="D269" s="40"/>
      <c r="E269" s="81"/>
      <c r="F269" s="40"/>
      <c r="G269" s="40"/>
      <c r="H269" s="40"/>
      <c r="I269" s="40"/>
      <c r="J269" s="40"/>
    </row>
    <row r="270" spans="1:10" ht="12" customHeight="1">
      <c r="A270" s="13"/>
      <c r="B270" s="40"/>
      <c r="C270" s="40"/>
      <c r="D270" s="40"/>
      <c r="E270" s="81"/>
      <c r="F270" s="40"/>
      <c r="G270" s="40"/>
      <c r="H270" s="40"/>
      <c r="I270" s="40"/>
      <c r="J270" s="40"/>
    </row>
    <row r="271" spans="1:10" ht="12" customHeight="1">
      <c r="A271" s="13"/>
      <c r="B271" s="40"/>
      <c r="C271" s="40"/>
      <c r="D271" s="40"/>
      <c r="E271" s="81"/>
      <c r="F271" s="40"/>
      <c r="G271" s="40"/>
      <c r="H271" s="40"/>
      <c r="I271" s="40"/>
      <c r="J271" s="40"/>
    </row>
    <row r="272" spans="2:10" ht="12" customHeight="1">
      <c r="B272" s="40"/>
      <c r="C272" s="40"/>
      <c r="D272" s="40"/>
      <c r="E272" s="81"/>
      <c r="F272" s="40"/>
      <c r="G272" s="40"/>
      <c r="H272" s="40"/>
      <c r="I272" s="40"/>
      <c r="J272" s="40"/>
    </row>
    <row r="273" ht="12" customHeight="1">
      <c r="B273" s="40"/>
    </row>
    <row r="274" ht="12" customHeight="1">
      <c r="B274" s="40"/>
    </row>
  </sheetData>
  <sheetProtection/>
  <mergeCells count="165">
    <mergeCell ref="C183:C184"/>
    <mergeCell ref="C207:C209"/>
    <mergeCell ref="E87:E89"/>
    <mergeCell ref="C163:C164"/>
    <mergeCell ref="C165:C167"/>
    <mergeCell ref="E165:E167"/>
    <mergeCell ref="C148:C149"/>
    <mergeCell ref="C113:C114"/>
    <mergeCell ref="C105:C106"/>
    <mergeCell ref="C54:C56"/>
    <mergeCell ref="C28:C29"/>
    <mergeCell ref="C63:C65"/>
    <mergeCell ref="C117:C118"/>
    <mergeCell ref="C35:C37"/>
    <mergeCell ref="C47:C48"/>
    <mergeCell ref="C39:C41"/>
    <mergeCell ref="C57:C59"/>
    <mergeCell ref="C87:C89"/>
    <mergeCell ref="C60:C61"/>
    <mergeCell ref="C93:C94"/>
    <mergeCell ref="C69:C71"/>
    <mergeCell ref="C140:C141"/>
    <mergeCell ref="C128:C130"/>
    <mergeCell ref="C132:C134"/>
    <mergeCell ref="C119:C121"/>
    <mergeCell ref="C7:C9"/>
    <mergeCell ref="C12:C13"/>
    <mergeCell ref="C19:C21"/>
    <mergeCell ref="C14:C15"/>
    <mergeCell ref="C17:C18"/>
    <mergeCell ref="E140:E141"/>
    <mergeCell ref="C22:C24"/>
    <mergeCell ref="C26:C27"/>
    <mergeCell ref="C30:C32"/>
    <mergeCell ref="E99:E101"/>
    <mergeCell ref="C150:C151"/>
    <mergeCell ref="C142:C144"/>
    <mergeCell ref="C145:C147"/>
    <mergeCell ref="E188:E190"/>
    <mergeCell ref="E178:E179"/>
    <mergeCell ref="C155:C160"/>
    <mergeCell ref="C152:C154"/>
    <mergeCell ref="C161:C162"/>
    <mergeCell ref="C169:C170"/>
    <mergeCell ref="C175:C176"/>
    <mergeCell ref="C219:C222"/>
    <mergeCell ref="C215:C216"/>
    <mergeCell ref="E215:E216"/>
    <mergeCell ref="E219:E222"/>
    <mergeCell ref="E193:E195"/>
    <mergeCell ref="C210:C212"/>
    <mergeCell ref="C203:C204"/>
    <mergeCell ref="E210:E212"/>
    <mergeCell ref="E180:E182"/>
    <mergeCell ref="C178:C179"/>
    <mergeCell ref="C185:C187"/>
    <mergeCell ref="C197:C198"/>
    <mergeCell ref="C199:C200"/>
    <mergeCell ref="C213:C214"/>
    <mergeCell ref="C193:C195"/>
    <mergeCell ref="C191:C192"/>
    <mergeCell ref="C188:C190"/>
    <mergeCell ref="C180:C182"/>
    <mergeCell ref="C252:C254"/>
    <mergeCell ref="C249:C251"/>
    <mergeCell ref="C239:C240"/>
    <mergeCell ref="C241:C243"/>
    <mergeCell ref="C223:C225"/>
    <mergeCell ref="C232:C235"/>
    <mergeCell ref="C236:C238"/>
    <mergeCell ref="C45:C46"/>
    <mergeCell ref="C66:C68"/>
    <mergeCell ref="C111:C112"/>
    <mergeCell ref="C115:C116"/>
    <mergeCell ref="C91:C92"/>
    <mergeCell ref="C255:C258"/>
    <mergeCell ref="C226:C228"/>
    <mergeCell ref="C229:C231"/>
    <mergeCell ref="C247:C248"/>
    <mergeCell ref="C244:C245"/>
    <mergeCell ref="E50:E52"/>
    <mergeCell ref="E54:E56"/>
    <mergeCell ref="C72:C74"/>
    <mergeCell ref="C138:C139"/>
    <mergeCell ref="C122:C123"/>
    <mergeCell ref="C84:C86"/>
    <mergeCell ref="C82:C83"/>
    <mergeCell ref="C107:C108"/>
    <mergeCell ref="C75:C78"/>
    <mergeCell ref="C50:C52"/>
    <mergeCell ref="C124:C125"/>
    <mergeCell ref="C135:C136"/>
    <mergeCell ref="C95:C97"/>
    <mergeCell ref="C99:C101"/>
    <mergeCell ref="E82:E83"/>
    <mergeCell ref="E84:E86"/>
    <mergeCell ref="E93:E94"/>
    <mergeCell ref="E95:E97"/>
    <mergeCell ref="E107:E108"/>
    <mergeCell ref="E66:E68"/>
    <mergeCell ref="E69:E71"/>
    <mergeCell ref="E22:E24"/>
    <mergeCell ref="D4:D5"/>
    <mergeCell ref="E7:E9"/>
    <mergeCell ref="E35:E37"/>
    <mergeCell ref="E12:E13"/>
    <mergeCell ref="E14:E15"/>
    <mergeCell ref="E39:E41"/>
    <mergeCell ref="E28:E29"/>
    <mergeCell ref="E63:E65"/>
    <mergeCell ref="E4:E5"/>
    <mergeCell ref="E45:E46"/>
    <mergeCell ref="E47:E48"/>
    <mergeCell ref="E57:E59"/>
    <mergeCell ref="E60:E61"/>
    <mergeCell ref="E30:E32"/>
    <mergeCell ref="E17:E18"/>
    <mergeCell ref="E19:E21"/>
    <mergeCell ref="E26:E27"/>
    <mergeCell ref="E72:E74"/>
    <mergeCell ref="E75:E78"/>
    <mergeCell ref="E79:E80"/>
    <mergeCell ref="E111:E112"/>
    <mergeCell ref="E91:E92"/>
    <mergeCell ref="E105:E106"/>
    <mergeCell ref="E161:E162"/>
    <mergeCell ref="E132:E134"/>
    <mergeCell ref="E119:E121"/>
    <mergeCell ref="E122:E123"/>
    <mergeCell ref="E113:E114"/>
    <mergeCell ref="E115:E116"/>
    <mergeCell ref="E117:E118"/>
    <mergeCell ref="E138:E139"/>
    <mergeCell ref="E142:E144"/>
    <mergeCell ref="E145:E147"/>
    <mergeCell ref="E203:E204"/>
    <mergeCell ref="E207:E209"/>
    <mergeCell ref="E124:E125"/>
    <mergeCell ref="E163:E164"/>
    <mergeCell ref="E128:E130"/>
    <mergeCell ref="E148:E149"/>
    <mergeCell ref="E135:E136"/>
    <mergeCell ref="E150:E151"/>
    <mergeCell ref="E152:E154"/>
    <mergeCell ref="E155:E160"/>
    <mergeCell ref="E252:E254"/>
    <mergeCell ref="E226:E228"/>
    <mergeCell ref="E169:E170"/>
    <mergeCell ref="E175:E176"/>
    <mergeCell ref="E213:E214"/>
    <mergeCell ref="E183:E184"/>
    <mergeCell ref="E185:E187"/>
    <mergeCell ref="E191:E192"/>
    <mergeCell ref="E197:E198"/>
    <mergeCell ref="E199:E200"/>
    <mergeCell ref="E229:E231"/>
    <mergeCell ref="E232:E235"/>
    <mergeCell ref="E223:E225"/>
    <mergeCell ref="E255:E258"/>
    <mergeCell ref="E236:E238"/>
    <mergeCell ref="E239:E240"/>
    <mergeCell ref="E244:E245"/>
    <mergeCell ref="E241:E243"/>
    <mergeCell ref="E249:E251"/>
    <mergeCell ref="E247:E24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7"/>
  <sheetViews>
    <sheetView tabSelected="1" zoomScalePageLayoutView="0" workbookViewId="0" topLeftCell="B1">
      <selection activeCell="B2" sqref="B2:G2"/>
    </sheetView>
  </sheetViews>
  <sheetFormatPr defaultColWidth="9.00390625" defaultRowHeight="12.75"/>
  <cols>
    <col min="1" max="1" width="16.25390625" style="91" hidden="1" customWidth="1"/>
    <col min="2" max="2" width="26.00390625" style="89" customWidth="1"/>
    <col min="3" max="3" width="23.375" style="92" customWidth="1"/>
    <col min="4" max="4" width="16.375" style="91" customWidth="1"/>
    <col min="5" max="5" width="15.375" style="93" customWidth="1"/>
    <col min="6" max="6" width="21.25390625" style="91" customWidth="1"/>
    <col min="7" max="7" width="12.25390625" style="91" customWidth="1"/>
    <col min="8" max="16384" width="9.125" style="91" customWidth="1"/>
  </cols>
  <sheetData>
    <row r="2" spans="2:7" ht="12.75">
      <c r="B2" s="139" t="s">
        <v>225</v>
      </c>
      <c r="C2" s="139"/>
      <c r="D2" s="139"/>
      <c r="E2" s="139"/>
      <c r="F2" s="139"/>
      <c r="G2" s="139"/>
    </row>
    <row r="4" spans="1:7" ht="58.5" customHeight="1">
      <c r="A4" s="97" t="s">
        <v>9</v>
      </c>
      <c r="B4" s="98" t="s">
        <v>200</v>
      </c>
      <c r="C4" s="88" t="s">
        <v>221</v>
      </c>
      <c r="D4" s="99" t="s">
        <v>201</v>
      </c>
      <c r="E4" s="100" t="s">
        <v>202</v>
      </c>
      <c r="F4" s="98" t="s">
        <v>203</v>
      </c>
      <c r="G4" s="124" t="s">
        <v>224</v>
      </c>
    </row>
    <row r="5" spans="1:7" ht="24" customHeight="1">
      <c r="A5" s="97"/>
      <c r="B5" s="143" t="s">
        <v>199</v>
      </c>
      <c r="C5" s="101" t="s">
        <v>99</v>
      </c>
      <c r="D5" s="102"/>
      <c r="E5" s="103"/>
      <c r="F5" s="104"/>
      <c r="G5" s="104"/>
    </row>
    <row r="6" spans="1:7" ht="12.75">
      <c r="A6" s="97"/>
      <c r="B6" s="144"/>
      <c r="C6" s="105" t="s">
        <v>15</v>
      </c>
      <c r="D6" s="104"/>
      <c r="E6" s="106">
        <v>400</v>
      </c>
      <c r="F6" s="90">
        <v>0.2673</v>
      </c>
      <c r="G6" s="121">
        <f>ROUND((100-F6)/100*E6,1)</f>
        <v>398.9</v>
      </c>
    </row>
    <row r="7" spans="1:7" ht="12.75">
      <c r="A7" s="97"/>
      <c r="B7" s="144"/>
      <c r="C7" s="105" t="s">
        <v>22</v>
      </c>
      <c r="D7" s="104"/>
      <c r="E7" s="106">
        <v>400</v>
      </c>
      <c r="F7" s="90">
        <v>1.6134375</v>
      </c>
      <c r="G7" s="121">
        <f>ROUND((100-F7)/100*E7,1)</f>
        <v>393.5</v>
      </c>
    </row>
    <row r="8" spans="1:7" ht="12.75">
      <c r="A8" s="97"/>
      <c r="B8" s="144"/>
      <c r="C8" s="101" t="s">
        <v>166</v>
      </c>
      <c r="D8" s="104"/>
      <c r="E8" s="106"/>
      <c r="F8" s="104"/>
      <c r="G8" s="104"/>
    </row>
    <row r="9" spans="1:7" s="94" customFormat="1" ht="12.75">
      <c r="A9" s="107"/>
      <c r="B9" s="144"/>
      <c r="C9" s="105" t="s">
        <v>20</v>
      </c>
      <c r="D9" s="104"/>
      <c r="E9" s="106">
        <v>100</v>
      </c>
      <c r="F9" s="90">
        <v>2.3436000000000003</v>
      </c>
      <c r="G9" s="121">
        <f>ROUND((100-F9)/100*E9,1)</f>
        <v>97.7</v>
      </c>
    </row>
    <row r="10" spans="1:7" s="94" customFormat="1" ht="12.75">
      <c r="A10" s="107"/>
      <c r="B10" s="144"/>
      <c r="C10" s="101" t="s">
        <v>100</v>
      </c>
      <c r="D10" s="104"/>
      <c r="E10" s="106"/>
      <c r="F10" s="90"/>
      <c r="G10" s="108"/>
    </row>
    <row r="11" spans="1:7" ht="12.75">
      <c r="A11" s="97"/>
      <c r="B11" s="144"/>
      <c r="C11" s="105" t="s">
        <v>101</v>
      </c>
      <c r="D11" s="104"/>
      <c r="E11" s="106">
        <v>100</v>
      </c>
      <c r="F11" s="90">
        <v>0.00717</v>
      </c>
      <c r="G11" s="121">
        <f>ROUND((100-F11)/100*E11,1)</f>
        <v>100</v>
      </c>
    </row>
    <row r="12" spans="1:7" ht="12.75">
      <c r="A12" s="97"/>
      <c r="B12" s="144"/>
      <c r="C12" s="101" t="s">
        <v>102</v>
      </c>
      <c r="D12" s="104"/>
      <c r="E12" s="106"/>
      <c r="F12" s="90"/>
      <c r="G12" s="108"/>
    </row>
    <row r="13" spans="1:7" s="94" customFormat="1" ht="12.75">
      <c r="A13" s="107"/>
      <c r="B13" s="144"/>
      <c r="C13" s="105" t="s">
        <v>23</v>
      </c>
      <c r="D13" s="104"/>
      <c r="E13" s="106">
        <v>160</v>
      </c>
      <c r="F13" s="90">
        <v>3.459375</v>
      </c>
      <c r="G13" s="121">
        <f aca="true" t="shared" si="0" ref="G13:G19">ROUND((100-F13)/100*E13,1)</f>
        <v>154.5</v>
      </c>
    </row>
    <row r="14" spans="1:7" s="94" customFormat="1" ht="12.75">
      <c r="A14" s="107"/>
      <c r="B14" s="144"/>
      <c r="C14" s="105" t="s">
        <v>21</v>
      </c>
      <c r="D14" s="104"/>
      <c r="E14" s="106">
        <v>160</v>
      </c>
      <c r="F14" s="90">
        <v>3.9804025000000003</v>
      </c>
      <c r="G14" s="121">
        <f t="shared" si="0"/>
        <v>153.6</v>
      </c>
    </row>
    <row r="15" spans="1:7" ht="12.75">
      <c r="A15" s="97"/>
      <c r="B15" s="144"/>
      <c r="C15" s="105" t="s">
        <v>103</v>
      </c>
      <c r="D15" s="104"/>
      <c r="E15" s="106">
        <v>100</v>
      </c>
      <c r="F15" s="90">
        <v>2.6215</v>
      </c>
      <c r="G15" s="121">
        <f t="shared" si="0"/>
        <v>97.4</v>
      </c>
    </row>
    <row r="16" spans="1:7" ht="12.75">
      <c r="A16" s="97"/>
      <c r="B16" s="144"/>
      <c r="C16" s="105" t="s">
        <v>19</v>
      </c>
      <c r="D16" s="104"/>
      <c r="E16" s="106">
        <v>160</v>
      </c>
      <c r="F16" s="90">
        <v>3.2635000000000005</v>
      </c>
      <c r="G16" s="121">
        <f t="shared" si="0"/>
        <v>154.8</v>
      </c>
    </row>
    <row r="17" spans="1:7" ht="12.75">
      <c r="A17" s="97"/>
      <c r="B17" s="144"/>
      <c r="C17" s="105" t="s">
        <v>104</v>
      </c>
      <c r="D17" s="104"/>
      <c r="E17" s="106">
        <v>100</v>
      </c>
      <c r="F17" s="90">
        <v>7.4364</v>
      </c>
      <c r="G17" s="121">
        <f t="shared" si="0"/>
        <v>92.6</v>
      </c>
    </row>
    <row r="18" spans="1:7" ht="12.75">
      <c r="A18" s="97"/>
      <c r="B18" s="144"/>
      <c r="C18" s="105" t="s">
        <v>16</v>
      </c>
      <c r="D18" s="104"/>
      <c r="E18" s="106">
        <v>160</v>
      </c>
      <c r="F18" s="90">
        <v>5.159562499999999</v>
      </c>
      <c r="G18" s="121">
        <f t="shared" si="0"/>
        <v>151.7</v>
      </c>
    </row>
    <row r="19" spans="1:7" ht="12.75">
      <c r="A19" s="97"/>
      <c r="B19" s="144"/>
      <c r="C19" s="105" t="s">
        <v>105</v>
      </c>
      <c r="D19" s="104"/>
      <c r="E19" s="106">
        <v>100</v>
      </c>
      <c r="F19" s="90">
        <v>7.4601</v>
      </c>
      <c r="G19" s="121">
        <f t="shared" si="0"/>
        <v>92.5</v>
      </c>
    </row>
    <row r="20" spans="1:7" ht="12.75">
      <c r="A20" s="97"/>
      <c r="B20" s="144"/>
      <c r="C20" s="101" t="s">
        <v>111</v>
      </c>
      <c r="D20" s="104"/>
      <c r="E20" s="106"/>
      <c r="F20" s="90"/>
      <c r="G20" s="104"/>
    </row>
    <row r="21" spans="1:7" ht="12.75">
      <c r="A21" s="97"/>
      <c r="B21" s="144"/>
      <c r="C21" s="105" t="s">
        <v>159</v>
      </c>
      <c r="D21" s="104"/>
      <c r="E21" s="106">
        <v>160</v>
      </c>
      <c r="F21" s="90">
        <v>3.2122500000000005</v>
      </c>
      <c r="G21" s="121">
        <f>ROUND((100-F21)/100*E21,1)</f>
        <v>154.9</v>
      </c>
    </row>
    <row r="22" spans="1:7" ht="12.75">
      <c r="A22" s="97"/>
      <c r="B22" s="145"/>
      <c r="C22" s="105" t="s">
        <v>112</v>
      </c>
      <c r="D22" s="104"/>
      <c r="E22" s="106">
        <v>100</v>
      </c>
      <c r="F22" s="90">
        <v>2.83528</v>
      </c>
      <c r="G22" s="121">
        <f>ROUND((100-F22)/100*E22,1)</f>
        <v>97.2</v>
      </c>
    </row>
    <row r="23" spans="1:7" ht="12.75">
      <c r="A23" s="97"/>
      <c r="B23" s="143" t="s">
        <v>204</v>
      </c>
      <c r="C23" s="101" t="s">
        <v>89</v>
      </c>
      <c r="D23" s="104"/>
      <c r="E23" s="106"/>
      <c r="F23" s="90"/>
      <c r="G23" s="104"/>
    </row>
    <row r="24" spans="1:7" ht="18" customHeight="1">
      <c r="A24" s="97"/>
      <c r="B24" s="144"/>
      <c r="C24" s="105" t="s">
        <v>25</v>
      </c>
      <c r="D24" s="104"/>
      <c r="E24" s="106">
        <v>250</v>
      </c>
      <c r="F24" s="90">
        <v>8.4676</v>
      </c>
      <c r="G24" s="121">
        <f>ROUND((100-F24)/100*E24,1)</f>
        <v>228.8</v>
      </c>
    </row>
    <row r="25" spans="1:7" ht="14.25" customHeight="1">
      <c r="A25" s="97"/>
      <c r="B25" s="144"/>
      <c r="C25" s="105" t="s">
        <v>26</v>
      </c>
      <c r="D25" s="104"/>
      <c r="E25" s="106">
        <v>160</v>
      </c>
      <c r="F25" s="90">
        <v>0.29176875</v>
      </c>
      <c r="G25" s="121">
        <f>ROUND((100-F25)/100*E25,1)</f>
        <v>159.5</v>
      </c>
    </row>
    <row r="26" spans="1:7" ht="12.75">
      <c r="A26" s="97"/>
      <c r="B26" s="145"/>
      <c r="C26" s="105" t="s">
        <v>113</v>
      </c>
      <c r="D26" s="104"/>
      <c r="E26" s="106">
        <v>25</v>
      </c>
      <c r="F26" s="90">
        <v>0.44</v>
      </c>
      <c r="G26" s="121">
        <f>ROUND((100-F26)/100*E26,1)</f>
        <v>24.9</v>
      </c>
    </row>
    <row r="27" spans="1:7" ht="12.75">
      <c r="A27" s="97"/>
      <c r="B27" s="143" t="s">
        <v>205</v>
      </c>
      <c r="C27" s="101" t="s">
        <v>165</v>
      </c>
      <c r="D27" s="104"/>
      <c r="E27" s="106"/>
      <c r="F27" s="90"/>
      <c r="G27" s="108"/>
    </row>
    <row r="28" spans="1:7" ht="12.75">
      <c r="A28" s="97"/>
      <c r="B28" s="144"/>
      <c r="C28" s="105" t="s">
        <v>30</v>
      </c>
      <c r="D28" s="104"/>
      <c r="E28" s="106">
        <v>100</v>
      </c>
      <c r="F28" s="90">
        <v>8.194450000000002</v>
      </c>
      <c r="G28" s="121">
        <f>ROUND((100-F28)/100*E28,1)</f>
        <v>91.8</v>
      </c>
    </row>
    <row r="29" spans="1:7" ht="12.75">
      <c r="A29" s="97"/>
      <c r="B29" s="144"/>
      <c r="C29" s="105" t="s">
        <v>27</v>
      </c>
      <c r="D29" s="104"/>
      <c r="E29" s="106">
        <v>160</v>
      </c>
      <c r="F29" s="90">
        <v>2.6841375</v>
      </c>
      <c r="G29" s="121">
        <f>ROUND((100-F29)/100*E29,1)</f>
        <v>155.7</v>
      </c>
    </row>
    <row r="30" spans="1:7" ht="12.75">
      <c r="A30" s="97"/>
      <c r="B30" s="144"/>
      <c r="C30" s="105" t="s">
        <v>31</v>
      </c>
      <c r="D30" s="104"/>
      <c r="E30" s="106">
        <v>40</v>
      </c>
      <c r="F30" s="90">
        <v>42.99515</v>
      </c>
      <c r="G30" s="121">
        <f>ROUND((100-F30)/100*E30,1)</f>
        <v>22.8</v>
      </c>
    </row>
    <row r="31" spans="1:7" ht="12.75">
      <c r="A31" s="97"/>
      <c r="B31" s="144"/>
      <c r="C31" s="101" t="s">
        <v>136</v>
      </c>
      <c r="D31" s="104"/>
      <c r="E31" s="106"/>
      <c r="F31" s="90"/>
      <c r="G31" s="104"/>
    </row>
    <row r="32" spans="1:7" ht="12.75">
      <c r="A32" s="97"/>
      <c r="B32" s="144"/>
      <c r="C32" s="105" t="s">
        <v>28</v>
      </c>
      <c r="D32" s="104"/>
      <c r="E32" s="106">
        <v>63</v>
      </c>
      <c r="F32" s="90">
        <v>0.21171428571428574</v>
      </c>
      <c r="G32" s="121">
        <f>ROUND((100-F32)/100*E32,1)</f>
        <v>62.9</v>
      </c>
    </row>
    <row r="33" spans="1:7" ht="12.75">
      <c r="A33" s="97"/>
      <c r="B33" s="144"/>
      <c r="C33" s="101" t="s">
        <v>137</v>
      </c>
      <c r="D33" s="104"/>
      <c r="E33" s="106"/>
      <c r="F33" s="90"/>
      <c r="G33" s="104"/>
    </row>
    <row r="34" spans="1:7" ht="12.75">
      <c r="A34" s="97"/>
      <c r="B34" s="144"/>
      <c r="C34" s="105" t="s">
        <v>171</v>
      </c>
      <c r="D34" s="104"/>
      <c r="E34" s="106">
        <v>100</v>
      </c>
      <c r="F34" s="90">
        <v>30.29103</v>
      </c>
      <c r="G34" s="121">
        <f>ROUND((100-F34)/100*E34,1)</f>
        <v>69.7</v>
      </c>
    </row>
    <row r="35" spans="1:7" ht="12.75">
      <c r="A35" s="97"/>
      <c r="B35" s="144"/>
      <c r="C35" s="105" t="s">
        <v>29</v>
      </c>
      <c r="D35" s="104"/>
      <c r="E35" s="106">
        <v>160</v>
      </c>
      <c r="F35" s="90">
        <v>0.005725</v>
      </c>
      <c r="G35" s="121">
        <f>ROUND((100-F35)/100*E35,1)</f>
        <v>160</v>
      </c>
    </row>
    <row r="36" spans="1:7" ht="12.75">
      <c r="A36" s="97"/>
      <c r="B36" s="144"/>
      <c r="C36" s="101" t="s">
        <v>138</v>
      </c>
      <c r="D36" s="104"/>
      <c r="E36" s="106"/>
      <c r="F36" s="90"/>
      <c r="G36" s="104"/>
    </row>
    <row r="37" spans="1:7" ht="12.75">
      <c r="A37" s="97"/>
      <c r="B37" s="144"/>
      <c r="C37" s="105" t="s">
        <v>139</v>
      </c>
      <c r="D37" s="104"/>
      <c r="E37" s="106">
        <v>100</v>
      </c>
      <c r="F37" s="90">
        <v>8.39452</v>
      </c>
      <c r="G37" s="121">
        <f>ROUND((100-F37)/100*E37,1)</f>
        <v>91.6</v>
      </c>
    </row>
    <row r="38" spans="1:7" ht="12.75">
      <c r="A38" s="97"/>
      <c r="B38" s="144"/>
      <c r="C38" s="105" t="s">
        <v>140</v>
      </c>
      <c r="D38" s="104"/>
      <c r="E38" s="106">
        <v>160</v>
      </c>
      <c r="F38" s="90">
        <v>15.39103125</v>
      </c>
      <c r="G38" s="121">
        <f>ROUND((100-F38)/100*E38,1)</f>
        <v>135.4</v>
      </c>
    </row>
    <row r="39" spans="1:7" ht="12.75">
      <c r="A39" s="97"/>
      <c r="B39" s="145"/>
      <c r="C39" s="105" t="s">
        <v>172</v>
      </c>
      <c r="D39" s="104"/>
      <c r="E39" s="106">
        <v>160</v>
      </c>
      <c r="F39" s="90">
        <v>0</v>
      </c>
      <c r="G39" s="121">
        <f>ROUND((100-F39)/100*E39,1)</f>
        <v>160</v>
      </c>
    </row>
    <row r="40" spans="1:7" ht="12.75">
      <c r="A40" s="97"/>
      <c r="B40" s="140" t="s">
        <v>206</v>
      </c>
      <c r="C40" s="101" t="s">
        <v>109</v>
      </c>
      <c r="D40" s="104"/>
      <c r="E40" s="106"/>
      <c r="F40" s="90"/>
      <c r="G40" s="104"/>
    </row>
    <row r="41" spans="1:7" s="94" customFormat="1" ht="12.75">
      <c r="A41" s="107"/>
      <c r="B41" s="141"/>
      <c r="C41" s="105" t="s">
        <v>182</v>
      </c>
      <c r="D41" s="104"/>
      <c r="E41" s="106">
        <v>100</v>
      </c>
      <c r="F41" s="90">
        <v>15.207829999999998</v>
      </c>
      <c r="G41" s="121">
        <f>ROUND((100-F41)/100*E41,1)</f>
        <v>84.8</v>
      </c>
    </row>
    <row r="42" spans="1:7" s="94" customFormat="1" ht="12.75">
      <c r="A42" s="107"/>
      <c r="B42" s="141"/>
      <c r="C42" s="105" t="s">
        <v>88</v>
      </c>
      <c r="D42" s="104"/>
      <c r="E42" s="106">
        <v>25</v>
      </c>
      <c r="F42" s="90">
        <v>8.28</v>
      </c>
      <c r="G42" s="121">
        <f>ROUND((100-F42)/100*E42,1)</f>
        <v>22.9</v>
      </c>
    </row>
    <row r="43" spans="1:7" s="94" customFormat="1" ht="12.75">
      <c r="A43" s="107"/>
      <c r="B43" s="141"/>
      <c r="C43" s="101" t="s">
        <v>110</v>
      </c>
      <c r="D43" s="104"/>
      <c r="E43" s="106"/>
      <c r="F43" s="90"/>
      <c r="G43" s="108"/>
    </row>
    <row r="44" spans="1:7" ht="12.75">
      <c r="A44" s="97"/>
      <c r="B44" s="141"/>
      <c r="C44" s="105" t="s">
        <v>33</v>
      </c>
      <c r="D44" s="104"/>
      <c r="E44" s="106">
        <v>400</v>
      </c>
      <c r="F44" s="90">
        <v>0.4242349999999999</v>
      </c>
      <c r="G44" s="121">
        <f aca="true" t="shared" si="1" ref="G44:G49">ROUND((100-F44)/100*E44,1)</f>
        <v>398.3</v>
      </c>
    </row>
    <row r="45" spans="1:7" ht="12.75">
      <c r="A45" s="97"/>
      <c r="B45" s="141"/>
      <c r="C45" s="105" t="s">
        <v>183</v>
      </c>
      <c r="D45" s="104"/>
      <c r="E45" s="106">
        <v>160</v>
      </c>
      <c r="F45" s="90">
        <v>6.382</v>
      </c>
      <c r="G45" s="121">
        <f t="shared" si="1"/>
        <v>149.8</v>
      </c>
    </row>
    <row r="46" spans="1:7" ht="11.25" customHeight="1">
      <c r="A46" s="97"/>
      <c r="B46" s="141"/>
      <c r="C46" s="105" t="s">
        <v>34</v>
      </c>
      <c r="D46" s="104"/>
      <c r="E46" s="106">
        <v>250</v>
      </c>
      <c r="F46" s="90">
        <v>5.76912</v>
      </c>
      <c r="G46" s="121">
        <f t="shared" si="1"/>
        <v>235.6</v>
      </c>
    </row>
    <row r="47" spans="1:7" s="94" customFormat="1" ht="12.75">
      <c r="A47" s="107"/>
      <c r="B47" s="141"/>
      <c r="C47" s="105" t="s">
        <v>35</v>
      </c>
      <c r="D47" s="104"/>
      <c r="E47" s="106">
        <v>160</v>
      </c>
      <c r="F47" s="90">
        <v>0.90045</v>
      </c>
      <c r="G47" s="121">
        <f t="shared" si="1"/>
        <v>158.6</v>
      </c>
    </row>
    <row r="48" spans="1:7" s="94" customFormat="1" ht="12.75">
      <c r="A48" s="107"/>
      <c r="B48" s="141"/>
      <c r="C48" s="105" t="s">
        <v>36</v>
      </c>
      <c r="D48" s="104"/>
      <c r="E48" s="106">
        <v>160</v>
      </c>
      <c r="F48" s="90">
        <v>1.1740875</v>
      </c>
      <c r="G48" s="121">
        <f t="shared" si="1"/>
        <v>158.1</v>
      </c>
    </row>
    <row r="49" spans="1:7" ht="12.75">
      <c r="A49" s="97"/>
      <c r="B49" s="142"/>
      <c r="C49" s="105" t="s">
        <v>32</v>
      </c>
      <c r="D49" s="104"/>
      <c r="E49" s="106">
        <v>160</v>
      </c>
      <c r="F49" s="90">
        <v>0.15319375</v>
      </c>
      <c r="G49" s="121">
        <f t="shared" si="1"/>
        <v>159.8</v>
      </c>
    </row>
    <row r="50" spans="1:7" ht="12.75">
      <c r="A50" s="97"/>
      <c r="B50" s="143" t="s">
        <v>220</v>
      </c>
      <c r="C50" s="101" t="s">
        <v>90</v>
      </c>
      <c r="D50" s="104"/>
      <c r="E50" s="106"/>
      <c r="F50" s="90"/>
      <c r="G50" s="104"/>
    </row>
    <row r="51" spans="1:7" ht="12.75">
      <c r="A51" s="97"/>
      <c r="B51" s="144"/>
      <c r="C51" s="105" t="s">
        <v>37</v>
      </c>
      <c r="D51" s="104"/>
      <c r="E51" s="106">
        <v>160</v>
      </c>
      <c r="F51" s="90">
        <v>18.801525</v>
      </c>
      <c r="G51" s="121">
        <f>ROUND((100-F51)/100*E51,1)</f>
        <v>129.9</v>
      </c>
    </row>
    <row r="52" spans="1:7" ht="12.75">
      <c r="A52" s="97"/>
      <c r="B52" s="144"/>
      <c r="C52" s="105" t="s">
        <v>177</v>
      </c>
      <c r="D52" s="104"/>
      <c r="E52" s="106">
        <v>160</v>
      </c>
      <c r="F52" s="90">
        <v>3.7139125</v>
      </c>
      <c r="G52" s="121">
        <f>ROUND((100-F52)/100*E52,1)</f>
        <v>154.1</v>
      </c>
    </row>
    <row r="53" spans="1:7" ht="12.75">
      <c r="A53" s="97"/>
      <c r="B53" s="144"/>
      <c r="C53" s="105" t="s">
        <v>38</v>
      </c>
      <c r="D53" s="104"/>
      <c r="E53" s="106">
        <v>160</v>
      </c>
      <c r="F53" s="90">
        <v>5.0125625</v>
      </c>
      <c r="G53" s="122">
        <f>ROUND((100-F53)/100*E53,1)</f>
        <v>152</v>
      </c>
    </row>
    <row r="54" spans="1:7" ht="12.75">
      <c r="A54" s="97"/>
      <c r="B54" s="144"/>
      <c r="C54" s="105" t="s">
        <v>39</v>
      </c>
      <c r="D54" s="104"/>
      <c r="E54" s="106">
        <v>100</v>
      </c>
      <c r="F54" s="90">
        <v>5.99669</v>
      </c>
      <c r="G54" s="122">
        <f>ROUND((100-F54)/100*E54,1)</f>
        <v>94</v>
      </c>
    </row>
    <row r="55" spans="1:7" ht="12.75">
      <c r="A55" s="97"/>
      <c r="B55" s="145"/>
      <c r="C55" s="105" t="s">
        <v>164</v>
      </c>
      <c r="D55" s="104"/>
      <c r="E55" s="106">
        <v>63</v>
      </c>
      <c r="F55" s="90">
        <v>10.755238095238095</v>
      </c>
      <c r="G55" s="121">
        <f>ROUND((100-F55)/100*E55,1)</f>
        <v>56.2</v>
      </c>
    </row>
    <row r="56" spans="1:7" ht="12.75">
      <c r="A56" s="97"/>
      <c r="B56" s="143" t="s">
        <v>207</v>
      </c>
      <c r="C56" s="101" t="s">
        <v>91</v>
      </c>
      <c r="D56" s="104"/>
      <c r="E56" s="106"/>
      <c r="F56" s="90"/>
      <c r="G56" s="104"/>
    </row>
    <row r="57" spans="1:7" ht="12.75">
      <c r="A57" s="97"/>
      <c r="B57" s="144"/>
      <c r="C57" s="105" t="s">
        <v>120</v>
      </c>
      <c r="D57" s="104"/>
      <c r="E57" s="106">
        <v>63</v>
      </c>
      <c r="F57" s="90">
        <v>1.9052698412698412</v>
      </c>
      <c r="G57" s="121">
        <f>ROUND((100-F57)/100*E57,1)</f>
        <v>61.8</v>
      </c>
    </row>
    <row r="58" spans="1:7" ht="12.75">
      <c r="A58" s="97"/>
      <c r="B58" s="145"/>
      <c r="C58" s="105" t="s">
        <v>40</v>
      </c>
      <c r="D58" s="104"/>
      <c r="E58" s="106">
        <v>100</v>
      </c>
      <c r="F58" s="90">
        <v>12.21012</v>
      </c>
      <c r="G58" s="121">
        <f>ROUND((100-F58)/100*E58,1)</f>
        <v>87.8</v>
      </c>
    </row>
    <row r="59" spans="1:7" ht="12.75">
      <c r="A59" s="97"/>
      <c r="B59" s="143" t="s">
        <v>208</v>
      </c>
      <c r="C59" s="101" t="s">
        <v>180</v>
      </c>
      <c r="D59" s="104"/>
      <c r="E59" s="106"/>
      <c r="F59" s="90"/>
      <c r="G59" s="104"/>
    </row>
    <row r="60" spans="1:7" ht="12.75">
      <c r="A60" s="97"/>
      <c r="B60" s="144"/>
      <c r="C60" s="105" t="s">
        <v>178</v>
      </c>
      <c r="D60" s="104"/>
      <c r="E60" s="106">
        <v>160</v>
      </c>
      <c r="F60" s="90">
        <v>13.60125</v>
      </c>
      <c r="G60" s="121">
        <f>ROUND((100-F60)/100*E60,1)</f>
        <v>138.2</v>
      </c>
    </row>
    <row r="61" spans="1:7" ht="12.75">
      <c r="A61" s="97"/>
      <c r="B61" s="144"/>
      <c r="C61" s="105" t="s">
        <v>181</v>
      </c>
      <c r="D61" s="104"/>
      <c r="E61" s="106"/>
      <c r="F61" s="90"/>
      <c r="G61" s="104"/>
    </row>
    <row r="62" spans="1:7" ht="12.75">
      <c r="A62" s="97"/>
      <c r="B62" s="145"/>
      <c r="C62" s="105" t="s">
        <v>179</v>
      </c>
      <c r="D62" s="104"/>
      <c r="E62" s="106">
        <v>100</v>
      </c>
      <c r="F62" s="90">
        <v>7.7688000000000015</v>
      </c>
      <c r="G62" s="121">
        <f>ROUND((100-F62)/100*E62,1)</f>
        <v>92.2</v>
      </c>
    </row>
    <row r="63" spans="1:7" ht="12.75">
      <c r="A63" s="97"/>
      <c r="B63" s="143" t="s">
        <v>209</v>
      </c>
      <c r="C63" s="101" t="s">
        <v>115</v>
      </c>
      <c r="D63" s="104"/>
      <c r="E63" s="106"/>
      <c r="F63" s="90"/>
      <c r="G63" s="104"/>
    </row>
    <row r="64" spans="1:7" ht="12.75">
      <c r="A64" s="97"/>
      <c r="B64" s="144"/>
      <c r="C64" s="105" t="s">
        <v>41</v>
      </c>
      <c r="D64" s="104"/>
      <c r="E64" s="106">
        <v>160</v>
      </c>
      <c r="F64" s="90">
        <v>14.77125</v>
      </c>
      <c r="G64" s="121">
        <f>ROUND((100-F64)/100*E64,1)</f>
        <v>136.4</v>
      </c>
    </row>
    <row r="65" spans="1:7" ht="12.75">
      <c r="A65" s="97"/>
      <c r="B65" s="144"/>
      <c r="C65" s="105" t="s">
        <v>42</v>
      </c>
      <c r="D65" s="104"/>
      <c r="E65" s="106">
        <v>160</v>
      </c>
      <c r="F65" s="90">
        <v>15.9096875</v>
      </c>
      <c r="G65" s="121">
        <f>ROUND((100-F65)/100*E65,1)</f>
        <v>134.5</v>
      </c>
    </row>
    <row r="66" spans="1:7" ht="12.75">
      <c r="A66" s="97"/>
      <c r="B66" s="144"/>
      <c r="C66" s="101" t="s">
        <v>116</v>
      </c>
      <c r="D66" s="104"/>
      <c r="E66" s="106"/>
      <c r="F66" s="90"/>
      <c r="G66" s="104"/>
    </row>
    <row r="67" spans="1:7" ht="12.75">
      <c r="A67" s="97"/>
      <c r="B67" s="144"/>
      <c r="C67" s="105" t="s">
        <v>114</v>
      </c>
      <c r="D67" s="104"/>
      <c r="E67" s="106">
        <v>400</v>
      </c>
      <c r="F67" s="90">
        <v>0</v>
      </c>
      <c r="G67" s="122">
        <f>ROUND((100-F67)/100*E67,1)</f>
        <v>400</v>
      </c>
    </row>
    <row r="68" spans="1:7" ht="12.75">
      <c r="A68" s="97"/>
      <c r="B68" s="144"/>
      <c r="C68" s="101" t="s">
        <v>117</v>
      </c>
      <c r="D68" s="104"/>
      <c r="E68" s="106"/>
      <c r="F68" s="105"/>
      <c r="G68" s="104"/>
    </row>
    <row r="69" spans="1:7" ht="12.75">
      <c r="A69" s="97"/>
      <c r="B69" s="144"/>
      <c r="C69" s="105" t="s">
        <v>192</v>
      </c>
      <c r="D69" s="104"/>
      <c r="E69" s="106">
        <v>160</v>
      </c>
      <c r="F69" s="90">
        <v>0</v>
      </c>
      <c r="G69" s="122">
        <f>ROUND((100-F69)/100*E69,1)</f>
        <v>160</v>
      </c>
    </row>
    <row r="70" spans="1:7" ht="12.75">
      <c r="A70" s="97"/>
      <c r="B70" s="144"/>
      <c r="C70" s="105" t="s">
        <v>43</v>
      </c>
      <c r="D70" s="104"/>
      <c r="E70" s="106">
        <v>160</v>
      </c>
      <c r="F70" s="90">
        <v>10.12</v>
      </c>
      <c r="G70" s="121">
        <f>ROUND((100-F70)/100*E70,1)</f>
        <v>143.8</v>
      </c>
    </row>
    <row r="71" spans="1:7" ht="12.75">
      <c r="A71" s="97"/>
      <c r="B71" s="144"/>
      <c r="C71" s="101" t="s">
        <v>118</v>
      </c>
      <c r="D71" s="104"/>
      <c r="E71" s="106"/>
      <c r="F71" s="104"/>
      <c r="G71" s="123"/>
    </row>
    <row r="72" spans="1:7" ht="12.75">
      <c r="A72" s="97"/>
      <c r="B72" s="144"/>
      <c r="C72" s="105" t="s">
        <v>119</v>
      </c>
      <c r="D72" s="104"/>
      <c r="E72" s="106">
        <v>160</v>
      </c>
      <c r="F72" s="90">
        <v>0.006325000000000001</v>
      </c>
      <c r="G72" s="122">
        <f>ROUND((100-F72)/100*E72,1)</f>
        <v>160</v>
      </c>
    </row>
    <row r="73" spans="1:7" ht="12.75">
      <c r="A73" s="97"/>
      <c r="B73" s="145"/>
      <c r="C73" s="105" t="s">
        <v>176</v>
      </c>
      <c r="D73" s="104"/>
      <c r="E73" s="106">
        <v>100</v>
      </c>
      <c r="F73" s="90">
        <v>0</v>
      </c>
      <c r="G73" s="122">
        <f>ROUND((100-F73)/100*E73,1)</f>
        <v>100</v>
      </c>
    </row>
    <row r="74" spans="1:7" ht="12.75">
      <c r="A74" s="97"/>
      <c r="B74" s="143" t="s">
        <v>210</v>
      </c>
      <c r="C74" s="101" t="s">
        <v>84</v>
      </c>
      <c r="D74" s="104"/>
      <c r="E74" s="106"/>
      <c r="F74" s="90"/>
      <c r="G74" s="123"/>
    </row>
    <row r="75" spans="1:7" ht="12.75">
      <c r="A75" s="97"/>
      <c r="B75" s="144"/>
      <c r="C75" s="105" t="s">
        <v>160</v>
      </c>
      <c r="D75" s="104"/>
      <c r="E75" s="106">
        <v>160</v>
      </c>
      <c r="F75" s="90">
        <v>2.23715625</v>
      </c>
      <c r="G75" s="121">
        <f>ROUND((100-F75)/100*E75,1)</f>
        <v>156.4</v>
      </c>
    </row>
    <row r="76" spans="1:7" ht="12.75">
      <c r="A76" s="97"/>
      <c r="B76" s="145"/>
      <c r="C76" s="105" t="s">
        <v>161</v>
      </c>
      <c r="D76" s="104"/>
      <c r="E76" s="106">
        <v>100</v>
      </c>
      <c r="F76" s="90">
        <v>0.4446</v>
      </c>
      <c r="G76" s="121">
        <f>ROUND((100-F76)/100*E76,1)</f>
        <v>99.6</v>
      </c>
    </row>
    <row r="77" spans="1:7" ht="12.75" customHeight="1">
      <c r="A77" s="97"/>
      <c r="B77" s="143" t="s">
        <v>211</v>
      </c>
      <c r="C77" s="101" t="s">
        <v>106</v>
      </c>
      <c r="D77" s="104"/>
      <c r="E77" s="106"/>
      <c r="F77" s="104"/>
      <c r="G77" s="104"/>
    </row>
    <row r="78" spans="1:7" ht="12.75">
      <c r="A78" s="97"/>
      <c r="B78" s="144"/>
      <c r="C78" s="105" t="s">
        <v>44</v>
      </c>
      <c r="D78" s="104"/>
      <c r="E78" s="106">
        <v>160</v>
      </c>
      <c r="F78" s="90">
        <v>15.605500000000003</v>
      </c>
      <c r="G78" s="122">
        <f>ROUND((100-F78)/100*E78,1)</f>
        <v>135</v>
      </c>
    </row>
    <row r="79" spans="1:7" ht="12.75">
      <c r="A79" s="97"/>
      <c r="B79" s="144"/>
      <c r="C79" s="101" t="s">
        <v>107</v>
      </c>
      <c r="D79" s="104"/>
      <c r="E79" s="106"/>
      <c r="F79" s="104"/>
      <c r="G79" s="104"/>
    </row>
    <row r="80" spans="1:7" ht="12.75">
      <c r="A80" s="97"/>
      <c r="B80" s="144"/>
      <c r="C80" s="105" t="s">
        <v>45</v>
      </c>
      <c r="D80" s="104"/>
      <c r="E80" s="106">
        <v>40</v>
      </c>
      <c r="F80" s="90">
        <v>3.2535000000000003</v>
      </c>
      <c r="G80" s="122">
        <f>ROUND((100-F80)/100*E80,1)</f>
        <v>38.7</v>
      </c>
    </row>
    <row r="81" spans="1:7" ht="12.75">
      <c r="A81" s="97"/>
      <c r="B81" s="144"/>
      <c r="C81" s="101" t="s">
        <v>108</v>
      </c>
      <c r="D81" s="104"/>
      <c r="E81" s="106"/>
      <c r="F81" s="90"/>
      <c r="G81" s="104"/>
    </row>
    <row r="82" spans="1:7" ht="14.25" customHeight="1">
      <c r="A82" s="97"/>
      <c r="B82" s="144"/>
      <c r="C82" s="105" t="s">
        <v>46</v>
      </c>
      <c r="D82" s="104"/>
      <c r="E82" s="106">
        <v>100</v>
      </c>
      <c r="F82" s="90">
        <v>23.486699999999995</v>
      </c>
      <c r="G82" s="122">
        <f>ROUND((100-F82)/100*E82,1)</f>
        <v>76.5</v>
      </c>
    </row>
    <row r="83" spans="1:7" ht="14.25" customHeight="1">
      <c r="A83" s="97"/>
      <c r="B83" s="144"/>
      <c r="C83" s="101" t="s">
        <v>106</v>
      </c>
      <c r="D83" s="104"/>
      <c r="E83" s="106"/>
      <c r="F83" s="90"/>
      <c r="G83" s="104"/>
    </row>
    <row r="84" spans="1:7" ht="12.75">
      <c r="A84" s="97"/>
      <c r="B84" s="145"/>
      <c r="C84" s="105" t="s">
        <v>47</v>
      </c>
      <c r="D84" s="104"/>
      <c r="E84" s="106">
        <v>40</v>
      </c>
      <c r="F84" s="90">
        <v>15.21</v>
      </c>
      <c r="G84" s="122">
        <f>ROUND((100-F84)/100*E84,1)</f>
        <v>33.9</v>
      </c>
    </row>
    <row r="85" spans="1:7" ht="12.75" customHeight="1">
      <c r="A85" s="97"/>
      <c r="B85" s="143" t="s">
        <v>212</v>
      </c>
      <c r="C85" s="101" t="s">
        <v>162</v>
      </c>
      <c r="D85" s="104"/>
      <c r="E85" s="106"/>
      <c r="F85" s="104"/>
      <c r="G85" s="104"/>
    </row>
    <row r="86" spans="1:7" ht="12.75">
      <c r="A86" s="97"/>
      <c r="B86" s="144"/>
      <c r="C86" s="105" t="s">
        <v>163</v>
      </c>
      <c r="D86" s="104"/>
      <c r="E86" s="106">
        <v>60</v>
      </c>
      <c r="F86" s="90">
        <v>1.5502333333333334</v>
      </c>
      <c r="G86" s="122">
        <f>ROUND((100-F86)/100*E86,1)</f>
        <v>59.1</v>
      </c>
    </row>
    <row r="87" spans="1:7" ht="12.75">
      <c r="A87" s="97"/>
      <c r="B87" s="145"/>
      <c r="C87" s="101" t="s">
        <v>98</v>
      </c>
      <c r="D87" s="104"/>
      <c r="E87" s="106"/>
      <c r="F87" s="104"/>
      <c r="G87" s="104"/>
    </row>
    <row r="88" spans="1:7" ht="12.75" customHeight="1">
      <c r="A88" s="97"/>
      <c r="B88" s="143" t="s">
        <v>213</v>
      </c>
      <c r="C88" s="105" t="s">
        <v>48</v>
      </c>
      <c r="D88" s="104"/>
      <c r="E88" s="106">
        <v>100</v>
      </c>
      <c r="F88" s="90">
        <v>6.6736</v>
      </c>
      <c r="G88" s="122">
        <f>ROUND((100-F88)/100*E88,1)</f>
        <v>93.3</v>
      </c>
    </row>
    <row r="89" spans="1:7" ht="12.75">
      <c r="A89" s="97"/>
      <c r="B89" s="144"/>
      <c r="C89" s="105" t="s">
        <v>49</v>
      </c>
      <c r="D89" s="104"/>
      <c r="E89" s="106">
        <v>100</v>
      </c>
      <c r="F89" s="90">
        <v>4.9742</v>
      </c>
      <c r="G89" s="122">
        <f>ROUND((100-F89)/100*E89,1)</f>
        <v>95</v>
      </c>
    </row>
    <row r="90" spans="1:7" ht="12.75">
      <c r="A90" s="97"/>
      <c r="B90" s="144"/>
      <c r="C90" s="105" t="s">
        <v>50</v>
      </c>
      <c r="D90" s="104"/>
      <c r="E90" s="106">
        <v>160</v>
      </c>
      <c r="F90" s="90">
        <v>11.7425</v>
      </c>
      <c r="G90" s="122">
        <f>ROUND((100-F90)/100*E90,1)</f>
        <v>141.2</v>
      </c>
    </row>
    <row r="91" spans="1:7" ht="12.75">
      <c r="A91" s="97"/>
      <c r="B91" s="144"/>
      <c r="C91" s="105" t="s">
        <v>51</v>
      </c>
      <c r="D91" s="104"/>
      <c r="E91" s="106">
        <v>40</v>
      </c>
      <c r="F91" s="90">
        <v>19.607499999999998</v>
      </c>
      <c r="G91" s="122">
        <f>ROUND((100-F91)/100*E91,1)</f>
        <v>32.2</v>
      </c>
    </row>
    <row r="92" spans="1:7" ht="12.75">
      <c r="A92" s="97"/>
      <c r="B92" s="144"/>
      <c r="C92" s="101" t="s">
        <v>222</v>
      </c>
      <c r="D92" s="104"/>
      <c r="E92" s="106"/>
      <c r="F92" s="104"/>
      <c r="G92" s="104"/>
    </row>
    <row r="93" spans="1:7" ht="12.75">
      <c r="A93" s="97"/>
      <c r="B93" s="144"/>
      <c r="C93" s="105" t="s">
        <v>52</v>
      </c>
      <c r="D93" s="104"/>
      <c r="E93" s="106">
        <v>100</v>
      </c>
      <c r="F93" s="90">
        <v>4.35778</v>
      </c>
      <c r="G93" s="122">
        <f>ROUND((100-F93)/100*E93,1)</f>
        <v>95.6</v>
      </c>
    </row>
    <row r="94" spans="1:7" ht="12.75">
      <c r="A94" s="97"/>
      <c r="B94" s="144"/>
      <c r="C94" s="105" t="s">
        <v>223</v>
      </c>
      <c r="D94" s="104"/>
      <c r="E94" s="106">
        <v>100</v>
      </c>
      <c r="F94" s="90">
        <v>0.5784</v>
      </c>
      <c r="G94" s="122">
        <f>ROUND((100-F94)/100*E94,1)</f>
        <v>99.4</v>
      </c>
    </row>
    <row r="95" spans="1:7" ht="14.25" customHeight="1">
      <c r="A95" s="97"/>
      <c r="B95" s="145"/>
      <c r="C95" s="105" t="s">
        <v>170</v>
      </c>
      <c r="D95" s="104"/>
      <c r="E95" s="106">
        <v>100</v>
      </c>
      <c r="F95" s="90">
        <v>0.00711</v>
      </c>
      <c r="G95" s="122">
        <f>ROUND((100-F95)/100*E95,1)</f>
        <v>100</v>
      </c>
    </row>
    <row r="96" spans="1:7" ht="14.25" customHeight="1">
      <c r="A96" s="97"/>
      <c r="B96" s="140" t="s">
        <v>214</v>
      </c>
      <c r="C96" s="101" t="s">
        <v>86</v>
      </c>
      <c r="D96" s="104"/>
      <c r="E96" s="106"/>
      <c r="F96" s="90"/>
      <c r="G96" s="104"/>
    </row>
    <row r="97" spans="1:7" s="94" customFormat="1" ht="12.75">
      <c r="A97" s="107"/>
      <c r="B97" s="141"/>
      <c r="C97" s="105" t="s">
        <v>53</v>
      </c>
      <c r="D97" s="104"/>
      <c r="E97" s="106">
        <v>250</v>
      </c>
      <c r="F97" s="90">
        <v>0.009035999999999999</v>
      </c>
      <c r="G97" s="122">
        <f>ROUND((100-F97)/100*E97,1)</f>
        <v>250</v>
      </c>
    </row>
    <row r="98" spans="1:7" s="94" customFormat="1" ht="12.75">
      <c r="A98" s="107"/>
      <c r="B98" s="141"/>
      <c r="C98" s="101" t="s">
        <v>87</v>
      </c>
      <c r="D98" s="104"/>
      <c r="E98" s="106"/>
      <c r="F98" s="108"/>
      <c r="G98" s="108"/>
    </row>
    <row r="99" spans="1:7" s="94" customFormat="1" ht="12.75">
      <c r="A99" s="107"/>
      <c r="B99" s="141"/>
      <c r="C99" s="105" t="s">
        <v>54</v>
      </c>
      <c r="D99" s="104"/>
      <c r="E99" s="106">
        <v>160</v>
      </c>
      <c r="F99" s="90">
        <v>0.5758125</v>
      </c>
      <c r="G99" s="122">
        <f>ROUND((100-F99)/100*E99,1)</f>
        <v>159.1</v>
      </c>
    </row>
    <row r="100" spans="1:7" s="94" customFormat="1" ht="12.75">
      <c r="A100" s="107"/>
      <c r="B100" s="141"/>
      <c r="C100" s="101" t="s">
        <v>87</v>
      </c>
      <c r="D100" s="104"/>
      <c r="E100" s="106"/>
      <c r="F100" s="90"/>
      <c r="G100" s="108"/>
    </row>
    <row r="101" spans="1:7" ht="12.75">
      <c r="A101" s="97"/>
      <c r="B101" s="141"/>
      <c r="C101" s="105" t="s">
        <v>55</v>
      </c>
      <c r="D101" s="104"/>
      <c r="E101" s="106">
        <v>100</v>
      </c>
      <c r="F101" s="90">
        <v>6.43314</v>
      </c>
      <c r="G101" s="122">
        <f>ROUND((100-F101)/100*E101,1)</f>
        <v>93.6</v>
      </c>
    </row>
    <row r="102" spans="1:7" ht="12.75">
      <c r="A102" s="97"/>
      <c r="B102" s="141"/>
      <c r="C102" s="101" t="s">
        <v>85</v>
      </c>
      <c r="D102" s="104"/>
      <c r="E102" s="106"/>
      <c r="F102" s="104"/>
      <c r="G102" s="104"/>
    </row>
    <row r="103" spans="1:7" ht="12.75">
      <c r="A103" s="97"/>
      <c r="B103" s="142"/>
      <c r="C103" s="105" t="s">
        <v>56</v>
      </c>
      <c r="D103" s="104"/>
      <c r="E103" s="106">
        <v>160</v>
      </c>
      <c r="F103" s="90">
        <v>1.5745125000000002</v>
      </c>
      <c r="G103" s="122">
        <f>ROUND((100-F103)/100*E103,1)</f>
        <v>157.5</v>
      </c>
    </row>
    <row r="104" spans="1:7" ht="12.75" customHeight="1">
      <c r="A104" s="97"/>
      <c r="B104" s="143" t="s">
        <v>215</v>
      </c>
      <c r="C104" s="101" t="s">
        <v>83</v>
      </c>
      <c r="D104" s="104"/>
      <c r="E104" s="106"/>
      <c r="F104" s="104"/>
      <c r="G104" s="104"/>
    </row>
    <row r="105" spans="1:7" s="94" customFormat="1" ht="12.75">
      <c r="A105" s="107"/>
      <c r="B105" s="144"/>
      <c r="C105" s="105" t="s">
        <v>57</v>
      </c>
      <c r="D105" s="104"/>
      <c r="E105" s="106">
        <v>40</v>
      </c>
      <c r="F105" s="90">
        <v>0.53325</v>
      </c>
      <c r="G105" s="122">
        <f aca="true" t="shared" si="2" ref="G105:G113">ROUND((100-F105)/100*E105,1)</f>
        <v>39.8</v>
      </c>
    </row>
    <row r="106" spans="1:7" ht="12.75">
      <c r="A106" s="97"/>
      <c r="B106" s="144"/>
      <c r="C106" s="105" t="s">
        <v>187</v>
      </c>
      <c r="D106" s="104"/>
      <c r="E106" s="106">
        <v>100</v>
      </c>
      <c r="F106" s="90">
        <v>5.265800000000001</v>
      </c>
      <c r="G106" s="122">
        <f t="shared" si="2"/>
        <v>94.7</v>
      </c>
    </row>
    <row r="107" spans="1:7" ht="12.75">
      <c r="A107" s="97"/>
      <c r="B107" s="144"/>
      <c r="C107" s="105" t="s">
        <v>58</v>
      </c>
      <c r="D107" s="104"/>
      <c r="E107" s="106">
        <v>160</v>
      </c>
      <c r="F107" s="90">
        <v>15.10875</v>
      </c>
      <c r="G107" s="122">
        <f t="shared" si="2"/>
        <v>135.8</v>
      </c>
    </row>
    <row r="108" spans="1:7" ht="12.75">
      <c r="A108" s="97"/>
      <c r="B108" s="144"/>
      <c r="C108" s="105" t="s">
        <v>59</v>
      </c>
      <c r="D108" s="104"/>
      <c r="E108" s="106">
        <v>160</v>
      </c>
      <c r="F108" s="90">
        <v>10.845</v>
      </c>
      <c r="G108" s="122">
        <f t="shared" si="2"/>
        <v>142.6</v>
      </c>
    </row>
    <row r="109" spans="1:7" ht="12.75">
      <c r="A109" s="97"/>
      <c r="B109" s="144"/>
      <c r="C109" s="105" t="s">
        <v>60</v>
      </c>
      <c r="D109" s="104"/>
      <c r="E109" s="106">
        <v>160</v>
      </c>
      <c r="F109" s="90">
        <v>22.0828125</v>
      </c>
      <c r="G109" s="122">
        <f t="shared" si="2"/>
        <v>124.7</v>
      </c>
    </row>
    <row r="110" spans="1:7" ht="12.75">
      <c r="A110" s="97"/>
      <c r="B110" s="144"/>
      <c r="C110" s="105" t="s">
        <v>61</v>
      </c>
      <c r="D110" s="104"/>
      <c r="E110" s="106">
        <v>100</v>
      </c>
      <c r="F110" s="90">
        <v>27.8406</v>
      </c>
      <c r="G110" s="122">
        <f t="shared" si="2"/>
        <v>72.2</v>
      </c>
    </row>
    <row r="111" spans="1:7" ht="12.75">
      <c r="A111" s="97"/>
      <c r="B111" s="144"/>
      <c r="C111" s="105" t="s">
        <v>62</v>
      </c>
      <c r="D111" s="104"/>
      <c r="E111" s="106">
        <v>100</v>
      </c>
      <c r="F111" s="90">
        <v>1.416</v>
      </c>
      <c r="G111" s="122">
        <f t="shared" si="2"/>
        <v>98.6</v>
      </c>
    </row>
    <row r="112" spans="1:7" ht="12.75">
      <c r="A112" s="97"/>
      <c r="B112" s="144"/>
      <c r="C112" s="105" t="s">
        <v>63</v>
      </c>
      <c r="D112" s="104"/>
      <c r="E112" s="106">
        <v>400</v>
      </c>
      <c r="F112" s="90">
        <v>3.534725</v>
      </c>
      <c r="G112" s="122">
        <f t="shared" si="2"/>
        <v>385.9</v>
      </c>
    </row>
    <row r="113" spans="1:7" ht="12.75">
      <c r="A113" s="97"/>
      <c r="B113" s="145"/>
      <c r="C113" s="105" t="s">
        <v>64</v>
      </c>
      <c r="D113" s="104"/>
      <c r="E113" s="106">
        <v>400</v>
      </c>
      <c r="F113" s="90">
        <v>5.845925</v>
      </c>
      <c r="G113" s="122">
        <f t="shared" si="2"/>
        <v>376.6</v>
      </c>
    </row>
    <row r="114" spans="1:7" ht="12.75">
      <c r="A114" s="97"/>
      <c r="B114" s="143" t="s">
        <v>216</v>
      </c>
      <c r="C114" s="101" t="s">
        <v>174</v>
      </c>
      <c r="D114" s="104"/>
      <c r="E114" s="106"/>
      <c r="F114" s="90"/>
      <c r="G114" s="104"/>
    </row>
    <row r="115" spans="1:7" ht="12.75">
      <c r="A115" s="97"/>
      <c r="B115" s="144"/>
      <c r="C115" s="105" t="s">
        <v>66</v>
      </c>
      <c r="D115" s="104"/>
      <c r="E115" s="106">
        <v>160</v>
      </c>
      <c r="F115" s="90">
        <v>9.53815625</v>
      </c>
      <c r="G115" s="122">
        <f>ROUND((100-F115)/100*E115,1)</f>
        <v>144.7</v>
      </c>
    </row>
    <row r="116" spans="1:7" ht="12.75">
      <c r="A116" s="97"/>
      <c r="B116" s="144"/>
      <c r="C116" s="105" t="s">
        <v>67</v>
      </c>
      <c r="D116" s="104"/>
      <c r="E116" s="106">
        <v>100</v>
      </c>
      <c r="F116" s="90">
        <v>32.30685</v>
      </c>
      <c r="G116" s="122">
        <f>ROUND((100-F116)/100*E116,1)</f>
        <v>67.7</v>
      </c>
    </row>
    <row r="117" spans="1:7" ht="12.75">
      <c r="A117" s="97"/>
      <c r="B117" s="144"/>
      <c r="C117" s="105" t="s">
        <v>68</v>
      </c>
      <c r="D117" s="104"/>
      <c r="E117" s="106">
        <v>100</v>
      </c>
      <c r="F117" s="90">
        <v>17.924310000000002</v>
      </c>
      <c r="G117" s="122">
        <f>ROUND((100-F117)/100*E117,1)</f>
        <v>82.1</v>
      </c>
    </row>
    <row r="118" spans="1:7" ht="12.75">
      <c r="A118" s="97"/>
      <c r="B118" s="144"/>
      <c r="C118" s="101" t="s">
        <v>132</v>
      </c>
      <c r="D118" s="104"/>
      <c r="E118" s="106"/>
      <c r="F118" s="90"/>
      <c r="G118" s="104"/>
    </row>
    <row r="119" spans="1:7" ht="12.75">
      <c r="A119" s="97"/>
      <c r="B119" s="144"/>
      <c r="C119" s="105" t="s">
        <v>133</v>
      </c>
      <c r="D119" s="104"/>
      <c r="E119" s="106">
        <v>250</v>
      </c>
      <c r="F119" s="90">
        <v>2.3824320000000005</v>
      </c>
      <c r="G119" s="122">
        <f aca="true" t="shared" si="3" ref="G119:G126">ROUND((100-F119)/100*E119,1)</f>
        <v>244</v>
      </c>
    </row>
    <row r="120" spans="1:7" ht="12.75">
      <c r="A120" s="97"/>
      <c r="B120" s="144"/>
      <c r="C120" s="105" t="s">
        <v>134</v>
      </c>
      <c r="D120" s="104"/>
      <c r="E120" s="106">
        <v>250</v>
      </c>
      <c r="F120" s="90">
        <v>13.39094</v>
      </c>
      <c r="G120" s="122">
        <f t="shared" si="3"/>
        <v>216.5</v>
      </c>
    </row>
    <row r="121" spans="1:7" ht="12.75">
      <c r="A121" s="97"/>
      <c r="B121" s="144"/>
      <c r="C121" s="105" t="s">
        <v>194</v>
      </c>
      <c r="D121" s="104"/>
      <c r="E121" s="106">
        <v>100</v>
      </c>
      <c r="F121" s="90">
        <v>13.31</v>
      </c>
      <c r="G121" s="122">
        <f t="shared" si="3"/>
        <v>86.7</v>
      </c>
    </row>
    <row r="122" spans="1:7" ht="12.75">
      <c r="A122" s="97"/>
      <c r="B122" s="144"/>
      <c r="C122" s="105" t="s">
        <v>196</v>
      </c>
      <c r="D122" s="104"/>
      <c r="E122" s="106">
        <v>100</v>
      </c>
      <c r="F122" s="90">
        <v>0.14519999999999997</v>
      </c>
      <c r="G122" s="122">
        <f t="shared" si="3"/>
        <v>99.9</v>
      </c>
    </row>
    <row r="123" spans="1:7" ht="12.75">
      <c r="A123" s="97"/>
      <c r="B123" s="144"/>
      <c r="C123" s="105" t="s">
        <v>173</v>
      </c>
      <c r="D123" s="104"/>
      <c r="E123" s="106">
        <v>250</v>
      </c>
      <c r="F123" s="90">
        <v>0.7344</v>
      </c>
      <c r="G123" s="122">
        <f t="shared" si="3"/>
        <v>248.2</v>
      </c>
    </row>
    <row r="124" spans="1:7" ht="12.75">
      <c r="A124" s="97"/>
      <c r="B124" s="144"/>
      <c r="C124" s="105" t="s">
        <v>195</v>
      </c>
      <c r="D124" s="104"/>
      <c r="E124" s="106">
        <v>100</v>
      </c>
      <c r="F124" s="90">
        <v>0.0482</v>
      </c>
      <c r="G124" s="122">
        <f t="shared" si="3"/>
        <v>100</v>
      </c>
    </row>
    <row r="125" spans="1:7" ht="12.75">
      <c r="A125" s="97"/>
      <c r="B125" s="144"/>
      <c r="C125" s="105" t="s">
        <v>135</v>
      </c>
      <c r="D125" s="104"/>
      <c r="E125" s="106">
        <v>250</v>
      </c>
      <c r="F125" s="90">
        <v>0.06832</v>
      </c>
      <c r="G125" s="122">
        <f t="shared" si="3"/>
        <v>249.8</v>
      </c>
    </row>
    <row r="126" spans="1:7" s="94" customFormat="1" ht="12.75">
      <c r="A126" s="107"/>
      <c r="B126" s="144"/>
      <c r="C126" s="105" t="s">
        <v>193</v>
      </c>
      <c r="D126" s="104"/>
      <c r="E126" s="106">
        <v>250</v>
      </c>
      <c r="F126" s="90">
        <v>0.00282</v>
      </c>
      <c r="G126" s="122">
        <f t="shared" si="3"/>
        <v>250</v>
      </c>
    </row>
    <row r="127" spans="1:7" s="94" customFormat="1" ht="12.75">
      <c r="A127" s="107"/>
      <c r="B127" s="144"/>
      <c r="C127" s="101" t="s">
        <v>141</v>
      </c>
      <c r="D127" s="104"/>
      <c r="E127" s="106"/>
      <c r="F127" s="90"/>
      <c r="G127" s="108"/>
    </row>
    <row r="128" spans="1:7" ht="12.75">
      <c r="A128" s="97"/>
      <c r="B128" s="145"/>
      <c r="C128" s="105" t="s">
        <v>142</v>
      </c>
      <c r="D128" s="104"/>
      <c r="E128" s="106">
        <v>250</v>
      </c>
      <c r="F128" s="90">
        <v>2.0145</v>
      </c>
      <c r="G128" s="122">
        <f>ROUND((100-F128)/100*E128,1)</f>
        <v>245</v>
      </c>
    </row>
    <row r="129" spans="1:7" ht="12.75" customHeight="1">
      <c r="A129" s="97"/>
      <c r="B129" s="143" t="s">
        <v>217</v>
      </c>
      <c r="C129" s="101" t="s">
        <v>143</v>
      </c>
      <c r="D129" s="104"/>
      <c r="E129" s="106"/>
      <c r="F129" s="104"/>
      <c r="G129" s="104"/>
    </row>
    <row r="130" spans="1:7" ht="12.75">
      <c r="A130" s="97"/>
      <c r="B130" s="144"/>
      <c r="C130" s="105" t="s">
        <v>71</v>
      </c>
      <c r="D130" s="104"/>
      <c r="E130" s="106">
        <v>250</v>
      </c>
      <c r="F130" s="90">
        <v>6.981360000000001</v>
      </c>
      <c r="G130" s="122">
        <f>ROUND((100-F130)/100*E130,1)</f>
        <v>232.5</v>
      </c>
    </row>
    <row r="131" spans="1:7" ht="12.75">
      <c r="A131" s="97"/>
      <c r="B131" s="144"/>
      <c r="C131" s="105" t="s">
        <v>69</v>
      </c>
      <c r="D131" s="104"/>
      <c r="E131" s="106">
        <v>100</v>
      </c>
      <c r="F131" s="90">
        <v>0</v>
      </c>
      <c r="G131" s="122">
        <f>ROUND((100-F131)/100*E131,1)</f>
        <v>100</v>
      </c>
    </row>
    <row r="132" spans="1:7" ht="12.75">
      <c r="A132" s="97"/>
      <c r="B132" s="144"/>
      <c r="C132" s="105" t="s">
        <v>70</v>
      </c>
      <c r="D132" s="104"/>
      <c r="E132" s="106">
        <v>250</v>
      </c>
      <c r="F132" s="90">
        <v>2.0834400000000004</v>
      </c>
      <c r="G132" s="122">
        <f>ROUND((100-F132)/100*E132,1)</f>
        <v>244.8</v>
      </c>
    </row>
    <row r="133" spans="1:7" ht="12.75">
      <c r="A133" s="97"/>
      <c r="B133" s="144"/>
      <c r="C133" s="105" t="s">
        <v>144</v>
      </c>
      <c r="D133" s="104"/>
      <c r="E133" s="106">
        <v>250</v>
      </c>
      <c r="F133" s="90">
        <v>5.19596</v>
      </c>
      <c r="G133" s="122">
        <f>ROUND((100-F133)/100*E133,1)</f>
        <v>237</v>
      </c>
    </row>
    <row r="134" spans="1:7" ht="12.75">
      <c r="A134" s="97"/>
      <c r="B134" s="144"/>
      <c r="C134" s="101" t="s">
        <v>145</v>
      </c>
      <c r="D134" s="104"/>
      <c r="E134" s="106"/>
      <c r="F134" s="104"/>
      <c r="G134" s="104"/>
    </row>
    <row r="135" spans="1:7" ht="12.75">
      <c r="A135" s="97"/>
      <c r="B135" s="144"/>
      <c r="C135" s="105" t="s">
        <v>146</v>
      </c>
      <c r="D135" s="104"/>
      <c r="E135" s="106">
        <v>160</v>
      </c>
      <c r="F135" s="90">
        <v>0</v>
      </c>
      <c r="G135" s="122">
        <f>ROUND((100-F135)/100*E135,1)</f>
        <v>160</v>
      </c>
    </row>
    <row r="136" spans="1:8" ht="12.75">
      <c r="A136" s="97"/>
      <c r="B136" s="144"/>
      <c r="C136" s="105" t="s">
        <v>147</v>
      </c>
      <c r="D136" s="104"/>
      <c r="E136" s="106">
        <v>160</v>
      </c>
      <c r="F136" s="90">
        <v>6.6045</v>
      </c>
      <c r="G136" s="122">
        <f>ROUND((100-F136)/100*E136,1)</f>
        <v>149.4</v>
      </c>
      <c r="H136" s="109"/>
    </row>
    <row r="137" spans="1:8" ht="12.75">
      <c r="A137" s="97"/>
      <c r="B137" s="144"/>
      <c r="C137" s="101" t="s">
        <v>148</v>
      </c>
      <c r="D137" s="104"/>
      <c r="E137" s="106"/>
      <c r="F137" s="104"/>
      <c r="G137" s="104"/>
      <c r="H137" s="109"/>
    </row>
    <row r="138" spans="1:8" ht="12.75">
      <c r="A138" s="97"/>
      <c r="B138" s="144"/>
      <c r="C138" s="105" t="s">
        <v>175</v>
      </c>
      <c r="D138" s="104"/>
      <c r="E138" s="106">
        <v>100</v>
      </c>
      <c r="F138" s="90">
        <v>9.66</v>
      </c>
      <c r="G138" s="122">
        <f>ROUND((100-F138)/100*E138,1)</f>
        <v>90.3</v>
      </c>
      <c r="H138" s="109"/>
    </row>
    <row r="139" spans="1:8" s="94" customFormat="1" ht="12.75">
      <c r="A139" s="107"/>
      <c r="B139" s="144"/>
      <c r="C139" s="105" t="s">
        <v>149</v>
      </c>
      <c r="D139" s="104"/>
      <c r="E139" s="106">
        <v>250</v>
      </c>
      <c r="F139" s="90">
        <v>2.0483599999999997</v>
      </c>
      <c r="G139" s="122">
        <f>ROUND((100-F139)/100*E139,1)</f>
        <v>244.9</v>
      </c>
      <c r="H139" s="95"/>
    </row>
    <row r="140" spans="1:7" ht="12" customHeight="1">
      <c r="A140" s="97"/>
      <c r="B140" s="144"/>
      <c r="C140" s="105" t="s">
        <v>150</v>
      </c>
      <c r="D140" s="104"/>
      <c r="E140" s="106">
        <v>250</v>
      </c>
      <c r="F140" s="90">
        <v>1.35372</v>
      </c>
      <c r="G140" s="122">
        <f>ROUND((100-F140)/100*E140,1)</f>
        <v>246.6</v>
      </c>
    </row>
    <row r="141" spans="1:7" ht="12.75">
      <c r="A141" s="97"/>
      <c r="B141" s="144"/>
      <c r="C141" s="105" t="s">
        <v>151</v>
      </c>
      <c r="D141" s="104"/>
      <c r="E141" s="106">
        <v>250</v>
      </c>
      <c r="F141" s="90">
        <v>5.337599999999999</v>
      </c>
      <c r="G141" s="122">
        <f>ROUND((100-F141)/100*E141,1)</f>
        <v>236.7</v>
      </c>
    </row>
    <row r="142" spans="1:7" ht="12.75">
      <c r="A142" s="97"/>
      <c r="B142" s="144"/>
      <c r="C142" s="105" t="s">
        <v>152</v>
      </c>
      <c r="D142" s="104"/>
      <c r="E142" s="106">
        <v>160</v>
      </c>
      <c r="F142" s="90">
        <v>0.591375</v>
      </c>
      <c r="G142" s="122">
        <f>ROUND((100-F142)/100*E142,1)</f>
        <v>159.1</v>
      </c>
    </row>
    <row r="143" spans="1:7" ht="12.75">
      <c r="A143" s="97"/>
      <c r="B143" s="144"/>
      <c r="C143" s="101" t="s">
        <v>153</v>
      </c>
      <c r="D143" s="104"/>
      <c r="E143" s="106"/>
      <c r="F143" s="90"/>
      <c r="G143" s="104"/>
    </row>
    <row r="144" spans="1:7" ht="12.75">
      <c r="A144" s="97"/>
      <c r="B144" s="144"/>
      <c r="C144" s="105" t="s">
        <v>189</v>
      </c>
      <c r="D144" s="104"/>
      <c r="E144" s="106">
        <v>400</v>
      </c>
      <c r="F144" s="90">
        <v>6.30215</v>
      </c>
      <c r="G144" s="122">
        <f>ROUND((100-F144)/100*E144,1)</f>
        <v>374.8</v>
      </c>
    </row>
    <row r="145" spans="1:7" ht="12.75">
      <c r="A145" s="97"/>
      <c r="B145" s="144"/>
      <c r="C145" s="105" t="s">
        <v>154</v>
      </c>
      <c r="D145" s="104"/>
      <c r="E145" s="106">
        <v>250</v>
      </c>
      <c r="F145" s="90">
        <v>2.5852</v>
      </c>
      <c r="G145" s="122">
        <f>ROUND((100-F145)/100*E145,1)</f>
        <v>243.5</v>
      </c>
    </row>
    <row r="146" spans="1:7" ht="12.75">
      <c r="A146" s="97"/>
      <c r="B146" s="145"/>
      <c r="C146" s="105" t="s">
        <v>155</v>
      </c>
      <c r="D146" s="104"/>
      <c r="E146" s="106">
        <v>250</v>
      </c>
      <c r="F146" s="90">
        <v>0.235</v>
      </c>
      <c r="G146" s="122">
        <f>ROUND((100-F146)/100*E146,1)</f>
        <v>249.4</v>
      </c>
    </row>
    <row r="147" spans="1:7" ht="12.75">
      <c r="A147" s="97"/>
      <c r="B147" s="143" t="s">
        <v>218</v>
      </c>
      <c r="C147" s="105" t="s">
        <v>190</v>
      </c>
      <c r="D147" s="104"/>
      <c r="E147" s="106"/>
      <c r="F147" s="90"/>
      <c r="G147" s="104"/>
    </row>
    <row r="148" spans="1:7" ht="12.75">
      <c r="A148" s="97"/>
      <c r="B148" s="144"/>
      <c r="C148" s="105" t="s">
        <v>72</v>
      </c>
      <c r="D148" s="104"/>
      <c r="E148" s="106">
        <v>160</v>
      </c>
      <c r="F148" s="90">
        <v>9.8049375</v>
      </c>
      <c r="G148" s="122">
        <f>ROUND((100-F148)/100*E148,1)</f>
        <v>144.3</v>
      </c>
    </row>
    <row r="149" spans="1:7" ht="12.75">
      <c r="A149" s="97"/>
      <c r="B149" s="144"/>
      <c r="C149" s="105" t="s">
        <v>73</v>
      </c>
      <c r="D149" s="104"/>
      <c r="E149" s="106">
        <v>100</v>
      </c>
      <c r="F149" s="90">
        <v>40.85520000000001</v>
      </c>
      <c r="G149" s="122">
        <f>ROUND((100-F149)/100*E149,1)</f>
        <v>59.1</v>
      </c>
    </row>
    <row r="150" spans="1:7" ht="12.75">
      <c r="A150" s="97"/>
      <c r="B150" s="144"/>
      <c r="C150" s="101" t="s">
        <v>92</v>
      </c>
      <c r="D150" s="104"/>
      <c r="E150" s="106"/>
      <c r="F150" s="90"/>
      <c r="G150" s="104"/>
    </row>
    <row r="151" spans="1:8" ht="12.75">
      <c r="A151" s="97"/>
      <c r="B151" s="144"/>
      <c r="C151" s="105" t="s">
        <v>74</v>
      </c>
      <c r="D151" s="104"/>
      <c r="E151" s="106">
        <v>100</v>
      </c>
      <c r="F151" s="90">
        <v>1.2616599999999998</v>
      </c>
      <c r="G151" s="122">
        <f>ROUND((100-F151)/100*E151,1)</f>
        <v>98.7</v>
      </c>
      <c r="H151" s="94"/>
    </row>
    <row r="152" spans="1:7" ht="12.75">
      <c r="A152" s="97"/>
      <c r="B152" s="144"/>
      <c r="C152" s="105" t="s">
        <v>93</v>
      </c>
      <c r="D152" s="104"/>
      <c r="E152" s="106">
        <v>160</v>
      </c>
      <c r="F152" s="90">
        <v>14.47125</v>
      </c>
      <c r="G152" s="122">
        <f>ROUND((100-F152)/100*E152,1)</f>
        <v>136.8</v>
      </c>
    </row>
    <row r="153" spans="1:7" ht="12.75">
      <c r="A153" s="97"/>
      <c r="B153" s="144"/>
      <c r="C153" s="101" t="s">
        <v>94</v>
      </c>
      <c r="D153" s="104"/>
      <c r="E153" s="106"/>
      <c r="F153" s="104"/>
      <c r="G153" s="104"/>
    </row>
    <row r="154" spans="1:7" ht="12.75">
      <c r="A154" s="97"/>
      <c r="B154" s="145"/>
      <c r="C154" s="105" t="s">
        <v>95</v>
      </c>
      <c r="D154" s="104"/>
      <c r="E154" s="106">
        <v>160</v>
      </c>
      <c r="F154" s="90">
        <v>0.001475</v>
      </c>
      <c r="G154" s="122">
        <f>ROUND((100-F154)/100*E154,1)</f>
        <v>160</v>
      </c>
    </row>
    <row r="155" spans="1:7" s="114" customFormat="1" ht="12.75" customHeight="1">
      <c r="A155" s="110"/>
      <c r="B155" s="143" t="s">
        <v>219</v>
      </c>
      <c r="C155" s="111" t="s">
        <v>121</v>
      </c>
      <c r="D155" s="112"/>
      <c r="E155" s="113"/>
      <c r="F155" s="112"/>
      <c r="G155" s="112"/>
    </row>
    <row r="156" spans="1:7" ht="12.75">
      <c r="A156" s="97"/>
      <c r="B156" s="144"/>
      <c r="C156" s="105" t="s">
        <v>81</v>
      </c>
      <c r="D156" s="104"/>
      <c r="E156" s="106">
        <v>40</v>
      </c>
      <c r="F156" s="90">
        <v>10.392625</v>
      </c>
      <c r="G156" s="122">
        <f aca="true" t="shared" si="4" ref="G156:G161">ROUND((100-F156)/100*E156,1)</f>
        <v>35.8</v>
      </c>
    </row>
    <row r="157" spans="1:7" ht="12.75">
      <c r="A157" s="97"/>
      <c r="B157" s="144"/>
      <c r="C157" s="105" t="s">
        <v>76</v>
      </c>
      <c r="D157" s="104"/>
      <c r="E157" s="106">
        <v>100</v>
      </c>
      <c r="F157" s="90">
        <v>20.91</v>
      </c>
      <c r="G157" s="122">
        <f t="shared" si="4"/>
        <v>79.1</v>
      </c>
    </row>
    <row r="158" spans="1:7" ht="12.75">
      <c r="A158" s="97"/>
      <c r="B158" s="144"/>
      <c r="C158" s="105" t="s">
        <v>77</v>
      </c>
      <c r="D158" s="104"/>
      <c r="E158" s="106">
        <v>100</v>
      </c>
      <c r="F158" s="90">
        <v>6.8244</v>
      </c>
      <c r="G158" s="122">
        <f t="shared" si="4"/>
        <v>93.2</v>
      </c>
    </row>
    <row r="159" spans="1:7" ht="12.75">
      <c r="A159" s="97"/>
      <c r="B159" s="144"/>
      <c r="C159" s="105" t="s">
        <v>122</v>
      </c>
      <c r="D159" s="104"/>
      <c r="E159" s="106">
        <v>100</v>
      </c>
      <c r="F159" s="90">
        <v>8.1522</v>
      </c>
      <c r="G159" s="122">
        <f t="shared" si="4"/>
        <v>91.8</v>
      </c>
    </row>
    <row r="160" spans="1:7" ht="12.75">
      <c r="A160" s="97"/>
      <c r="B160" s="144"/>
      <c r="C160" s="105" t="s">
        <v>123</v>
      </c>
      <c r="D160" s="104"/>
      <c r="E160" s="106">
        <v>100</v>
      </c>
      <c r="F160" s="90">
        <v>15.17662</v>
      </c>
      <c r="G160" s="122">
        <f t="shared" si="4"/>
        <v>84.8</v>
      </c>
    </row>
    <row r="161" spans="1:7" ht="12.75">
      <c r="A161" s="97"/>
      <c r="B161" s="144"/>
      <c r="C161" s="105" t="s">
        <v>156</v>
      </c>
      <c r="D161" s="104"/>
      <c r="E161" s="106">
        <v>100</v>
      </c>
      <c r="F161" s="90">
        <v>4.6706</v>
      </c>
      <c r="G161" s="122">
        <f t="shared" si="4"/>
        <v>95.3</v>
      </c>
    </row>
    <row r="162" spans="1:7" ht="12.75" customHeight="1">
      <c r="A162" s="97"/>
      <c r="B162" s="144"/>
      <c r="C162" s="101" t="s">
        <v>124</v>
      </c>
      <c r="D162" s="104"/>
      <c r="E162" s="106"/>
      <c r="F162" s="104"/>
      <c r="G162" s="104"/>
    </row>
    <row r="163" spans="1:7" ht="12.75">
      <c r="A163" s="97"/>
      <c r="B163" s="144"/>
      <c r="C163" s="105" t="s">
        <v>80</v>
      </c>
      <c r="D163" s="104"/>
      <c r="E163" s="106">
        <v>160</v>
      </c>
      <c r="F163" s="90">
        <v>7.4871875</v>
      </c>
      <c r="G163" s="122">
        <f aca="true" t="shared" si="5" ref="G163:G171">ROUND((100-F163)/100*E163,1)</f>
        <v>148</v>
      </c>
    </row>
    <row r="164" spans="1:7" ht="12.75" customHeight="1">
      <c r="A164" s="97"/>
      <c r="B164" s="144"/>
      <c r="C164" s="105" t="s">
        <v>125</v>
      </c>
      <c r="D164" s="104"/>
      <c r="E164" s="106">
        <v>160</v>
      </c>
      <c r="F164" s="90">
        <v>0.010516874999999998</v>
      </c>
      <c r="G164" s="122">
        <f t="shared" si="5"/>
        <v>160</v>
      </c>
    </row>
    <row r="165" spans="1:7" ht="12" customHeight="1">
      <c r="A165" s="97"/>
      <c r="B165" s="144"/>
      <c r="C165" s="105" t="s">
        <v>126</v>
      </c>
      <c r="D165" s="104"/>
      <c r="E165" s="106">
        <v>160</v>
      </c>
      <c r="F165" s="90">
        <v>8.824875</v>
      </c>
      <c r="G165" s="122">
        <f t="shared" si="5"/>
        <v>145.9</v>
      </c>
    </row>
    <row r="166" spans="1:7" ht="12.75">
      <c r="A166" s="97"/>
      <c r="B166" s="144"/>
      <c r="C166" s="105" t="s">
        <v>78</v>
      </c>
      <c r="D166" s="104"/>
      <c r="E166" s="106">
        <v>100</v>
      </c>
      <c r="F166" s="90">
        <v>3.704500000000001</v>
      </c>
      <c r="G166" s="122">
        <f t="shared" si="5"/>
        <v>96.3</v>
      </c>
    </row>
    <row r="167" spans="1:7" ht="12.75">
      <c r="A167" s="97"/>
      <c r="B167" s="144"/>
      <c r="C167" s="105" t="s">
        <v>79</v>
      </c>
      <c r="D167" s="104"/>
      <c r="E167" s="106">
        <v>100</v>
      </c>
      <c r="F167" s="90">
        <v>8.724199999999998</v>
      </c>
      <c r="G167" s="122">
        <f t="shared" si="5"/>
        <v>91.3</v>
      </c>
    </row>
    <row r="168" spans="1:7" ht="12.75">
      <c r="A168" s="97"/>
      <c r="B168" s="144"/>
      <c r="C168" s="105" t="s">
        <v>157</v>
      </c>
      <c r="D168" s="104"/>
      <c r="E168" s="106">
        <v>160</v>
      </c>
      <c r="F168" s="90">
        <v>16.7290625</v>
      </c>
      <c r="G168" s="122">
        <f t="shared" si="5"/>
        <v>133.2</v>
      </c>
    </row>
    <row r="169" spans="1:7" ht="12.75">
      <c r="A169" s="97"/>
      <c r="B169" s="144"/>
      <c r="C169" s="105" t="s">
        <v>75</v>
      </c>
      <c r="D169" s="104"/>
      <c r="E169" s="106">
        <v>250</v>
      </c>
      <c r="F169" s="90">
        <v>0.007616</v>
      </c>
      <c r="G169" s="122">
        <f t="shared" si="5"/>
        <v>250</v>
      </c>
    </row>
    <row r="170" spans="1:7" ht="12.75">
      <c r="A170" s="97"/>
      <c r="B170" s="144"/>
      <c r="C170" s="105" t="s">
        <v>127</v>
      </c>
      <c r="D170" s="104"/>
      <c r="E170" s="106">
        <v>250</v>
      </c>
      <c r="F170" s="90">
        <v>0.011711999999999998</v>
      </c>
      <c r="G170" s="122">
        <f t="shared" si="5"/>
        <v>250</v>
      </c>
    </row>
    <row r="171" spans="1:7" ht="12.75">
      <c r="A171" s="97"/>
      <c r="B171" s="144"/>
      <c r="C171" s="105" t="s">
        <v>128</v>
      </c>
      <c r="D171" s="104"/>
      <c r="E171" s="106">
        <v>100</v>
      </c>
      <c r="F171" s="90">
        <v>7.3134</v>
      </c>
      <c r="G171" s="122">
        <f t="shared" si="5"/>
        <v>92.7</v>
      </c>
    </row>
    <row r="172" spans="1:7" ht="12.75">
      <c r="A172" s="97"/>
      <c r="B172" s="144"/>
      <c r="C172" s="101" t="s">
        <v>129</v>
      </c>
      <c r="D172" s="104"/>
      <c r="E172" s="106"/>
      <c r="F172" s="90"/>
      <c r="G172" s="104"/>
    </row>
    <row r="173" spans="1:7" ht="12.75">
      <c r="A173" s="97"/>
      <c r="B173" s="144"/>
      <c r="C173" s="105" t="s">
        <v>130</v>
      </c>
      <c r="D173" s="104"/>
      <c r="E173" s="106">
        <v>250</v>
      </c>
      <c r="F173" s="90">
        <v>0.66516</v>
      </c>
      <c r="G173" s="122">
        <f>ROUND((100-F173)/100*E173,1)</f>
        <v>248.3</v>
      </c>
    </row>
    <row r="174" spans="1:7" ht="12.75">
      <c r="A174" s="97"/>
      <c r="B174" s="144"/>
      <c r="C174" s="105" t="s">
        <v>131</v>
      </c>
      <c r="D174" s="104"/>
      <c r="E174" s="106">
        <v>160</v>
      </c>
      <c r="F174" s="90">
        <v>0.0015125</v>
      </c>
      <c r="G174" s="122">
        <f>ROUND((100-F174)/100*E174,1)</f>
        <v>160</v>
      </c>
    </row>
    <row r="175" spans="1:7" ht="12.75">
      <c r="A175" s="97"/>
      <c r="B175" s="145"/>
      <c r="C175" s="105" t="s">
        <v>158</v>
      </c>
      <c r="D175" s="104"/>
      <c r="E175" s="106">
        <v>100</v>
      </c>
      <c r="F175" s="90">
        <v>0.8806</v>
      </c>
      <c r="G175" s="122">
        <f>ROUND((100-F175)/100*E175,1)</f>
        <v>99.1</v>
      </c>
    </row>
    <row r="176" spans="1:5" ht="12.75">
      <c r="A176" s="97"/>
      <c r="B176" s="115"/>
      <c r="C176" s="116"/>
      <c r="D176" s="109"/>
      <c r="E176" s="96"/>
    </row>
    <row r="177" spans="1:5" ht="12.75">
      <c r="A177" s="97"/>
      <c r="B177" s="115"/>
      <c r="C177" s="116"/>
      <c r="D177" s="109"/>
      <c r="E177" s="96"/>
    </row>
    <row r="178" spans="1:5" ht="12.75">
      <c r="A178" s="97"/>
      <c r="B178" s="115"/>
      <c r="C178" s="116"/>
      <c r="D178" s="109"/>
      <c r="E178" s="96"/>
    </row>
    <row r="179" spans="1:5" ht="15.75" customHeight="1">
      <c r="A179" s="97"/>
      <c r="B179" s="115"/>
      <c r="C179" s="116"/>
      <c r="D179" s="109"/>
      <c r="E179" s="96"/>
    </row>
    <row r="180" spans="1:5" ht="15" customHeight="1">
      <c r="A180" s="97"/>
      <c r="B180" s="117"/>
      <c r="C180" s="116"/>
      <c r="D180" s="109"/>
      <c r="E180" s="96"/>
    </row>
    <row r="181" spans="1:5" ht="12.75">
      <c r="A181" s="97"/>
      <c r="B181" s="117"/>
      <c r="C181" s="118"/>
      <c r="D181" s="119"/>
      <c r="E181" s="120"/>
    </row>
    <row r="182" spans="1:5" ht="12.75">
      <c r="A182" s="97"/>
      <c r="B182" s="115"/>
      <c r="C182" s="118"/>
      <c r="D182" s="119"/>
      <c r="E182" s="120"/>
    </row>
    <row r="183" spans="1:5" ht="12" customHeight="1">
      <c r="A183" s="97"/>
      <c r="B183" s="119"/>
      <c r="C183" s="118"/>
      <c r="D183" s="119"/>
      <c r="E183" s="120"/>
    </row>
    <row r="184" spans="1:5" ht="12" customHeight="1">
      <c r="A184" s="97"/>
      <c r="B184" s="119"/>
      <c r="C184" s="118"/>
      <c r="D184" s="119"/>
      <c r="E184" s="120"/>
    </row>
    <row r="185" spans="2:5" ht="12" customHeight="1">
      <c r="B185" s="119"/>
      <c r="C185" s="118"/>
      <c r="D185" s="119"/>
      <c r="E185" s="120"/>
    </row>
    <row r="186" ht="12" customHeight="1">
      <c r="B186" s="119"/>
    </row>
    <row r="187" ht="12" customHeight="1">
      <c r="B187" s="119"/>
    </row>
  </sheetData>
  <sheetProtection/>
  <mergeCells count="19">
    <mergeCell ref="B50:B55"/>
    <mergeCell ref="B56:B58"/>
    <mergeCell ref="B155:B175"/>
    <mergeCell ref="B59:B62"/>
    <mergeCell ref="B63:B73"/>
    <mergeCell ref="B74:B76"/>
    <mergeCell ref="B77:B84"/>
    <mergeCell ref="B85:B87"/>
    <mergeCell ref="B88:B95"/>
    <mergeCell ref="B2:G2"/>
    <mergeCell ref="B96:B103"/>
    <mergeCell ref="B104:B113"/>
    <mergeCell ref="B114:B128"/>
    <mergeCell ref="B129:B146"/>
    <mergeCell ref="B147:B154"/>
    <mergeCell ref="B5:B22"/>
    <mergeCell ref="B23:B26"/>
    <mergeCell ref="B27:B39"/>
    <mergeCell ref="B40:B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</dc:creator>
  <cp:keywords/>
  <dc:description/>
  <cp:lastModifiedBy>Валерий М. Угай</cp:lastModifiedBy>
  <cp:lastPrinted>2019-02-13T03:24:23Z</cp:lastPrinted>
  <dcterms:created xsi:type="dcterms:W3CDTF">2013-05-22T10:03:12Z</dcterms:created>
  <dcterms:modified xsi:type="dcterms:W3CDTF">2020-06-30T05:57:09Z</dcterms:modified>
  <cp:category/>
  <cp:version/>
  <cp:contentType/>
  <cp:contentStatus/>
</cp:coreProperties>
</file>