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5" windowWidth="14805" windowHeight="7830" activeTab="1"/>
  </bookViews>
  <sheets>
    <sheet name="расчет" sheetId="1" r:id="rId1"/>
    <sheet name="на сайт" sheetId="2" r:id="rId2"/>
  </sheets>
  <calcPr calcId="125725"/>
</workbook>
</file>

<file path=xl/calcChain.xml><?xml version="1.0" encoding="utf-8"?>
<calcChain xmlns="http://schemas.openxmlformats.org/spreadsheetml/2006/main">
  <c r="F4114" i="2"/>
  <c r="F4106"/>
  <c r="F4100"/>
  <c r="F4085"/>
  <c r="F4074"/>
  <c r="F4065"/>
  <c r="F4056"/>
  <c r="F4041"/>
  <c r="F4030"/>
  <c r="F4020"/>
  <c r="F4013"/>
  <c r="F4004"/>
  <c r="F3997"/>
  <c r="F3980"/>
  <c r="F3969"/>
  <c r="F3960"/>
  <c r="F3953"/>
  <c r="F3952"/>
  <c r="F3947"/>
  <c r="F3939"/>
  <c r="J3938" i="1"/>
  <c r="F3929" i="2"/>
  <c r="F3916"/>
  <c r="F3906"/>
  <c r="F3897"/>
  <c r="F3888"/>
  <c r="F3880"/>
  <c r="F3876"/>
  <c r="F3863"/>
  <c r="F3848"/>
  <c r="F3835"/>
  <c r="F3830"/>
  <c r="F3823"/>
  <c r="F3813"/>
  <c r="F3806"/>
  <c r="F3803"/>
  <c r="F3799"/>
  <c r="F3792"/>
  <c r="F3788"/>
  <c r="F3778"/>
  <c r="F3771"/>
  <c r="F3762"/>
  <c r="F3759"/>
  <c r="F3756"/>
  <c r="F3748"/>
  <c r="F3745"/>
  <c r="F3739"/>
  <c r="F3725"/>
  <c r="F3718"/>
  <c r="F3713"/>
  <c r="F3708"/>
  <c r="F3704"/>
  <c r="F3702"/>
  <c r="F3697"/>
  <c r="F3691"/>
  <c r="F3690"/>
  <c r="F3685"/>
  <c r="F3679"/>
  <c r="F3672"/>
  <c r="F3668"/>
  <c r="F3667"/>
  <c r="F3660"/>
  <c r="F3658"/>
  <c r="F3656"/>
  <c r="F3647"/>
  <c r="F3642"/>
  <c r="F3638"/>
  <c r="F3636"/>
  <c r="F3633"/>
  <c r="F3626"/>
  <c r="F3619"/>
  <c r="F3616"/>
  <c r="F3613"/>
  <c r="F3606"/>
  <c r="F3595"/>
  <c r="F3590"/>
  <c r="F3585"/>
  <c r="F3582"/>
  <c r="F3580"/>
  <c r="F3577"/>
  <c r="F3572"/>
  <c r="F3568"/>
  <c r="F3565"/>
  <c r="F3562"/>
  <c r="F3559"/>
  <c r="F3553"/>
  <c r="F3550"/>
  <c r="F3543"/>
  <c r="F3541"/>
  <c r="F3538"/>
  <c r="F3530"/>
  <c r="F3519"/>
  <c r="F3514"/>
  <c r="F3508"/>
  <c r="F3503"/>
  <c r="F3495"/>
  <c r="F3483"/>
  <c r="F3474"/>
  <c r="F3466"/>
  <c r="F3456"/>
  <c r="F3446"/>
  <c r="F3439"/>
  <c r="F3433"/>
  <c r="F3427"/>
  <c r="F3417"/>
  <c r="F3411"/>
  <c r="F3402"/>
  <c r="F3397"/>
  <c r="F3390"/>
  <c r="F3383"/>
  <c r="F3375"/>
  <c r="F3369"/>
  <c r="F3357"/>
  <c r="F3353"/>
  <c r="F3346"/>
  <c r="F3336"/>
  <c r="F3325"/>
  <c r="F3319"/>
  <c r="F3315"/>
  <c r="F3303"/>
  <c r="F3295"/>
  <c r="F3288"/>
  <c r="F3276"/>
  <c r="F3264"/>
  <c r="F3259"/>
  <c r="F3255"/>
  <c r="F3251"/>
  <c r="F3242"/>
  <c r="F3235"/>
  <c r="F3228"/>
  <c r="F3222"/>
  <c r="F3214"/>
  <c r="F3205"/>
  <c r="F3193"/>
  <c r="F3183"/>
  <c r="F3178"/>
  <c r="F3173"/>
  <c r="F3169"/>
  <c r="F3162"/>
  <c r="F3158"/>
  <c r="F3150"/>
  <c r="F3141"/>
  <c r="F3129"/>
  <c r="F3118"/>
  <c r="F3114"/>
  <c r="F3107"/>
  <c r="F3096"/>
  <c r="F3087"/>
  <c r="F3077"/>
  <c r="F3060"/>
  <c r="F3050"/>
  <c r="F3047"/>
  <c r="F3040"/>
  <c r="F3031"/>
  <c r="F3023"/>
  <c r="F3009"/>
  <c r="F3003"/>
  <c r="F2993"/>
  <c r="F2988"/>
  <c r="F2979"/>
  <c r="F2961"/>
  <c r="F2956"/>
  <c r="F2943"/>
  <c r="F2933"/>
  <c r="F2927"/>
  <c r="F2920"/>
  <c r="F2914"/>
  <c r="F2909"/>
  <c r="F2897"/>
  <c r="F2880"/>
  <c r="F2874"/>
  <c r="F2869"/>
  <c r="F2861"/>
  <c r="F2853"/>
  <c r="F2844"/>
  <c r="F2829"/>
  <c r="F2825"/>
  <c r="F2821"/>
  <c r="F2815"/>
  <c r="F2806"/>
  <c r="F2797"/>
  <c r="F2791"/>
  <c r="F2783"/>
  <c r="F2774"/>
  <c r="F2759"/>
  <c r="F2756"/>
  <c r="F2751"/>
  <c r="F2742"/>
  <c r="F2738"/>
  <c r="F2729"/>
  <c r="F2724"/>
  <c r="F2713"/>
  <c r="F2700"/>
  <c r="F2687"/>
  <c r="F2681"/>
  <c r="F2676"/>
  <c r="F2670"/>
  <c r="F2665"/>
  <c r="J2658" i="1"/>
  <c r="F2661" i="2"/>
  <c r="F2659"/>
  <c r="F2652"/>
  <c r="F2646"/>
  <c r="F2638"/>
  <c r="F2630"/>
  <c r="F2623"/>
  <c r="F2615"/>
  <c r="F2608"/>
  <c r="F2599"/>
  <c r="F2590"/>
  <c r="F2577"/>
  <c r="F2570"/>
  <c r="F2565"/>
  <c r="F2551"/>
  <c r="F2542"/>
  <c r="F2537"/>
  <c r="F2530"/>
  <c r="F2525"/>
  <c r="F2517"/>
  <c r="F2508"/>
  <c r="F2504"/>
  <c r="F2502"/>
  <c r="F2495"/>
  <c r="F2491"/>
  <c r="F2487"/>
  <c r="F2481"/>
  <c r="F2476"/>
  <c r="F2464"/>
  <c r="F2455"/>
  <c r="F2447"/>
  <c r="F2441"/>
  <c r="F2435"/>
  <c r="F2426"/>
  <c r="F2416"/>
  <c r="F2404"/>
  <c r="F2397"/>
  <c r="F2392"/>
  <c r="F2382"/>
  <c r="F2375"/>
  <c r="F2370"/>
  <c r="F2359"/>
  <c r="F2348"/>
  <c r="F2337"/>
  <c r="F2330"/>
  <c r="F2324"/>
  <c r="F2316"/>
  <c r="F2313"/>
  <c r="F2304"/>
  <c r="F2298"/>
  <c r="F2290"/>
  <c r="F2281"/>
  <c r="F2276"/>
  <c r="F2269"/>
  <c r="F2262"/>
  <c r="F2253"/>
  <c r="F2249"/>
  <c r="F2242"/>
  <c r="F2236"/>
  <c r="F2231"/>
  <c r="F2219"/>
  <c r="F2209"/>
  <c r="F2200"/>
  <c r="F2192"/>
  <c r="F2186"/>
  <c r="F2173"/>
  <c r="F2165"/>
  <c r="F2158"/>
  <c r="F2152"/>
  <c r="F2147"/>
  <c r="F2136"/>
  <c r="F2128"/>
  <c r="F2119"/>
  <c r="F2118"/>
  <c r="F2108"/>
  <c r="F2101"/>
  <c r="F2092"/>
  <c r="F2089"/>
  <c r="F2084"/>
  <c r="F2071"/>
  <c r="F2069"/>
  <c r="F2060"/>
  <c r="F2050"/>
  <c r="F2041"/>
  <c r="F2034"/>
  <c r="F2029"/>
  <c r="F2021"/>
  <c r="F2014"/>
  <c r="F2002"/>
  <c r="F1995"/>
  <c r="F1987"/>
  <c r="F1976"/>
  <c r="F1971"/>
  <c r="F1966"/>
  <c r="F1960"/>
  <c r="F1951"/>
  <c r="F1943"/>
  <c r="F1937"/>
  <c r="F1929"/>
  <c r="F1923"/>
  <c r="F1916"/>
  <c r="F1911"/>
  <c r="F1906"/>
  <c r="F1900"/>
  <c r="F1895"/>
  <c r="F1891"/>
  <c r="F1885"/>
  <c r="F1883"/>
  <c r="F1878"/>
  <c r="F1873"/>
  <c r="F1868"/>
  <c r="F1863"/>
  <c r="F1857"/>
  <c r="F1838"/>
  <c r="F1832"/>
  <c r="F1825"/>
  <c r="F1819"/>
  <c r="F1810"/>
  <c r="F1805"/>
  <c r="F1797"/>
  <c r="F1791"/>
  <c r="F1779"/>
  <c r="F1765"/>
  <c r="F1754"/>
  <c r="F1747"/>
  <c r="F1729"/>
  <c r="F1722"/>
  <c r="F1713"/>
  <c r="F1707"/>
  <c r="F1702"/>
  <c r="F1696"/>
  <c r="F1691"/>
  <c r="F1684"/>
  <c r="F1677"/>
  <c r="F1668"/>
  <c r="F1665"/>
  <c r="F1656"/>
  <c r="F1645"/>
  <c r="F1638"/>
  <c r="F1633"/>
  <c r="F1623"/>
  <c r="F1618"/>
  <c r="F1609"/>
  <c r="F1600"/>
  <c r="F1593"/>
  <c r="F1591"/>
  <c r="F1585"/>
  <c r="F1579"/>
  <c r="F1566"/>
  <c r="F1558"/>
  <c r="F1549"/>
  <c r="F1539"/>
  <c r="F1529"/>
  <c r="F1525"/>
  <c r="F1514"/>
  <c r="F1511"/>
  <c r="F1509"/>
  <c r="F1506"/>
  <c r="F1501"/>
  <c r="F1496"/>
  <c r="F1487"/>
  <c r="F1478"/>
  <c r="F1475"/>
  <c r="F1465"/>
  <c r="F1457"/>
  <c r="F1445"/>
  <c r="F1439"/>
  <c r="F1431"/>
  <c r="F1422"/>
  <c r="F1409"/>
  <c r="F1401"/>
  <c r="F1388"/>
  <c r="F1383"/>
  <c r="F1374"/>
  <c r="F1371"/>
  <c r="F1363"/>
  <c r="F1356"/>
  <c r="F1349"/>
  <c r="F1344"/>
  <c r="F1339"/>
  <c r="F1335"/>
  <c r="F1327"/>
  <c r="F1319"/>
  <c r="F1313"/>
  <c r="F1305"/>
  <c r="F1298"/>
  <c r="F1286"/>
  <c r="F1279"/>
  <c r="F1273"/>
  <c r="J1257" i="1"/>
  <c r="F1267" i="2"/>
  <c r="F1261"/>
  <c r="F1258"/>
  <c r="F1239"/>
  <c r="F1225"/>
  <c r="F1216"/>
  <c r="F1205"/>
  <c r="F1197"/>
  <c r="F1193"/>
  <c r="F1187"/>
  <c r="F1178"/>
  <c r="F1169"/>
  <c r="F1164"/>
  <c r="F1158"/>
  <c r="F1149"/>
  <c r="F1145"/>
  <c r="F1139"/>
  <c r="F1134"/>
  <c r="F1129"/>
  <c r="F1125"/>
  <c r="F1116"/>
  <c r="F1111"/>
  <c r="F1106"/>
  <c r="F1098"/>
  <c r="F1091"/>
  <c r="F1086"/>
  <c r="F1080"/>
  <c r="F1078"/>
  <c r="F1072"/>
  <c r="F1070"/>
  <c r="F1065"/>
  <c r="F1054"/>
  <c r="F1037"/>
  <c r="F1031"/>
  <c r="F1025"/>
  <c r="F1018"/>
  <c r="F1011"/>
  <c r="F1004"/>
  <c r="F1002"/>
  <c r="F995"/>
  <c r="F989"/>
  <c r="F980"/>
  <c r="F969"/>
  <c r="F958"/>
  <c r="F954"/>
  <c r="F946"/>
  <c r="F941"/>
  <c r="F928"/>
  <c r="F916"/>
  <c r="F910"/>
  <c r="F903"/>
  <c r="F894"/>
  <c r="F882"/>
  <c r="F878"/>
  <c r="F875"/>
  <c r="F857"/>
  <c r="F852"/>
  <c r="F846"/>
  <c r="F837"/>
  <c r="F828"/>
  <c r="F824"/>
  <c r="F811"/>
  <c r="F803"/>
  <c r="F795"/>
  <c r="F789"/>
  <c r="F783"/>
  <c r="F773"/>
  <c r="F769"/>
  <c r="F764"/>
  <c r="F759"/>
  <c r="F755"/>
  <c r="F749"/>
  <c r="F743"/>
  <c r="F730"/>
  <c r="F712"/>
  <c r="F706"/>
  <c r="F697"/>
  <c r="F693"/>
  <c r="F686"/>
  <c r="F679"/>
  <c r="F673"/>
  <c r="F663"/>
  <c r="F655"/>
  <c r="F647"/>
  <c r="F634"/>
  <c r="F624"/>
  <c r="F613"/>
  <c r="F603"/>
  <c r="F595"/>
  <c r="F586"/>
  <c r="F581"/>
  <c r="F569"/>
  <c r="F560"/>
  <c r="F556"/>
  <c r="F547"/>
  <c r="F538"/>
  <c r="F531"/>
  <c r="F527"/>
  <c r="F522"/>
  <c r="F513"/>
  <c r="F503"/>
  <c r="F497"/>
  <c r="F490"/>
  <c r="F486"/>
  <c r="F476"/>
  <c r="F468"/>
  <c r="F459"/>
  <c r="F452"/>
  <c r="F444"/>
  <c r="F437"/>
  <c r="F429"/>
  <c r="F426"/>
  <c r="F420"/>
  <c r="F414"/>
  <c r="F409"/>
  <c r="F399"/>
  <c r="F393"/>
  <c r="F382"/>
  <c r="F369"/>
  <c r="F361"/>
  <c r="F350"/>
  <c r="F342"/>
  <c r="F337"/>
  <c r="F332"/>
  <c r="F326"/>
  <c r="F315"/>
  <c r="F309"/>
  <c r="F302"/>
  <c r="F288"/>
  <c r="J287" i="1"/>
  <c r="J285"/>
  <c r="F293" i="2"/>
  <c r="F286"/>
  <c r="F284"/>
  <c r="F281"/>
  <c r="F277"/>
  <c r="F274"/>
  <c r="F267"/>
  <c r="F264"/>
  <c r="F258"/>
  <c r="F251"/>
  <c r="F244"/>
  <c r="F240"/>
  <c r="F235"/>
  <c r="F223"/>
  <c r="F217"/>
  <c r="F208"/>
  <c r="F203"/>
  <c r="F192"/>
  <c r="F181"/>
  <c r="F172"/>
  <c r="F162"/>
  <c r="F151"/>
  <c r="F140"/>
  <c r="F131"/>
  <c r="F113"/>
  <c r="F108"/>
  <c r="F98"/>
  <c r="F93"/>
  <c r="F87"/>
  <c r="F80"/>
  <c r="F72"/>
  <c r="F65"/>
  <c r="F56"/>
  <c r="F47"/>
  <c r="F35"/>
  <c r="F30"/>
  <c r="F25"/>
  <c r="F20"/>
  <c r="F7"/>
  <c r="J314" i="1" l="1"/>
  <c r="J4113" l="1"/>
  <c r="J4105"/>
  <c r="J4099"/>
  <c r="J4084"/>
  <c r="J4073"/>
  <c r="J4064"/>
  <c r="J4055"/>
  <c r="J4040"/>
  <c r="J4029"/>
  <c r="J4019"/>
  <c r="J4012"/>
  <c r="J4003"/>
  <c r="J3996"/>
  <c r="J3979"/>
  <c r="J3968"/>
  <c r="J3959"/>
  <c r="J3952"/>
  <c r="J3951"/>
  <c r="J3946"/>
  <c r="J3928"/>
  <c r="J3915"/>
  <c r="J3905"/>
  <c r="J3896"/>
  <c r="J3887"/>
  <c r="J3879"/>
  <c r="J3875"/>
  <c r="J3862"/>
  <c r="J3847"/>
  <c r="J3834"/>
  <c r="J3829"/>
  <c r="J3822"/>
  <c r="J3812"/>
  <c r="J3805"/>
  <c r="J3802"/>
  <c r="J3798"/>
  <c r="J3791"/>
  <c r="J3787"/>
  <c r="J3777"/>
  <c r="J3770"/>
  <c r="J3761"/>
  <c r="J3758"/>
  <c r="J3755"/>
  <c r="J3747"/>
  <c r="J3744"/>
  <c r="J3738"/>
  <c r="J3724"/>
  <c r="J3717"/>
  <c r="J3712"/>
  <c r="J3707"/>
  <c r="J3703"/>
  <c r="J3701"/>
  <c r="J3696"/>
  <c r="J3690"/>
  <c r="J3689"/>
  <c r="J3684"/>
  <c r="J3678"/>
  <c r="J3671"/>
  <c r="J3667"/>
  <c r="J3666"/>
  <c r="J3659"/>
  <c r="J3657"/>
  <c r="J3655"/>
  <c r="J3646"/>
  <c r="J3641"/>
  <c r="J3637"/>
  <c r="J3635"/>
  <c r="J3632"/>
  <c r="J3625"/>
  <c r="J3618"/>
  <c r="J3615"/>
  <c r="J3612"/>
  <c r="J3605" l="1"/>
  <c r="J3594"/>
  <c r="J3589"/>
  <c r="J3584"/>
  <c r="J3581"/>
  <c r="J3579"/>
  <c r="J3576"/>
  <c r="J3571"/>
  <c r="J3567"/>
  <c r="J3564"/>
  <c r="J3561"/>
  <c r="J3558"/>
  <c r="J3552"/>
  <c r="J3549"/>
  <c r="J3542"/>
  <c r="J3540"/>
  <c r="J3537"/>
  <c r="J3529"/>
  <c r="J3518"/>
  <c r="J3513"/>
  <c r="J3507"/>
  <c r="J3502"/>
  <c r="J3494"/>
  <c r="J3482"/>
  <c r="J3473"/>
  <c r="J3465"/>
  <c r="J3455"/>
  <c r="J3445"/>
  <c r="J3438"/>
  <c r="J3432"/>
  <c r="J3426"/>
  <c r="J3416"/>
  <c r="J3410"/>
  <c r="J3401"/>
  <c r="J3396"/>
  <c r="J3389"/>
  <c r="J3382"/>
  <c r="J3374"/>
  <c r="J3368"/>
  <c r="J3356"/>
  <c r="J3352"/>
  <c r="J3345"/>
  <c r="J3335"/>
  <c r="J3324"/>
  <c r="J3318"/>
  <c r="J3314"/>
  <c r="J3302"/>
  <c r="J3294"/>
  <c r="J3287"/>
  <c r="J3275"/>
  <c r="J3263" l="1"/>
  <c r="J3258"/>
  <c r="J3254"/>
  <c r="J3250"/>
  <c r="J3241"/>
  <c r="J3234"/>
  <c r="J3227"/>
  <c r="J3221"/>
  <c r="J3213"/>
  <c r="J3204"/>
  <c r="J3192"/>
  <c r="J3182"/>
  <c r="J3177"/>
  <c r="J3172"/>
  <c r="J3168"/>
  <c r="J3161"/>
  <c r="J3157"/>
  <c r="J3149"/>
  <c r="J3140"/>
  <c r="J3128"/>
  <c r="J3117"/>
  <c r="J3113"/>
  <c r="J3106"/>
  <c r="J3095"/>
  <c r="J3086"/>
  <c r="J3076"/>
  <c r="J3059"/>
  <c r="J3049"/>
  <c r="J3046"/>
  <c r="J3039" l="1"/>
  <c r="J3030"/>
  <c r="J3022"/>
  <c r="J3008"/>
  <c r="J3002"/>
  <c r="J2992"/>
  <c r="J2987"/>
  <c r="J2978" l="1"/>
  <c r="J2960"/>
  <c r="J2955"/>
  <c r="J2942"/>
  <c r="J2932"/>
  <c r="J2926"/>
  <c r="J2919"/>
  <c r="J2913"/>
  <c r="J2908"/>
  <c r="J2896"/>
  <c r="J2879"/>
  <c r="J2873"/>
  <c r="J2868"/>
  <c r="J2860"/>
  <c r="J2852"/>
  <c r="J2843"/>
  <c r="J2828"/>
  <c r="J2824"/>
  <c r="J2820"/>
  <c r="J2814"/>
  <c r="J2805"/>
  <c r="J2796"/>
  <c r="J2790"/>
  <c r="J2782"/>
  <c r="J2773"/>
  <c r="J2758"/>
  <c r="J2755"/>
  <c r="J2750"/>
  <c r="J2741"/>
  <c r="J2737"/>
  <c r="J2728"/>
  <c r="J2723"/>
  <c r="J2712"/>
  <c r="J2699"/>
  <c r="J2686"/>
  <c r="J2680"/>
  <c r="J2675"/>
  <c r="J2669"/>
  <c r="J2660"/>
  <c r="J2664"/>
  <c r="J2651"/>
  <c r="J2645"/>
  <c r="J2637"/>
  <c r="J2629"/>
  <c r="J2622"/>
  <c r="J2614"/>
  <c r="J2607"/>
  <c r="J2598"/>
  <c r="J2589"/>
  <c r="J2576"/>
  <c r="J2569"/>
  <c r="J2564"/>
  <c r="J2550"/>
  <c r="J2541"/>
  <c r="J2536"/>
  <c r="J2529"/>
  <c r="J2524"/>
  <c r="J2516"/>
  <c r="J2507"/>
  <c r="J2503"/>
  <c r="J2501"/>
  <c r="J2494"/>
  <c r="J2490"/>
  <c r="J2486"/>
  <c r="J2480"/>
  <c r="J2475"/>
  <c r="J2463"/>
  <c r="J2454"/>
  <c r="J2446"/>
  <c r="J2440"/>
  <c r="J2434"/>
  <c r="J2425"/>
  <c r="J2415"/>
  <c r="J2403"/>
  <c r="J2391"/>
  <c r="J2396"/>
  <c r="J2381"/>
  <c r="J2374"/>
  <c r="J2369"/>
  <c r="J2358"/>
  <c r="J2347"/>
  <c r="J2336"/>
  <c r="J2329"/>
  <c r="J2323"/>
  <c r="J2315"/>
  <c r="J2312"/>
  <c r="J2303" l="1"/>
  <c r="J2297"/>
  <c r="J2289"/>
  <c r="J2280"/>
  <c r="J2275"/>
  <c r="J2268"/>
  <c r="J2261"/>
  <c r="J2252"/>
  <c r="J2248"/>
  <c r="J2241"/>
  <c r="J2235"/>
  <c r="J2230"/>
  <c r="J2218"/>
  <c r="J2208"/>
  <c r="J2199"/>
  <c r="J2191"/>
  <c r="J2185"/>
  <c r="J2172"/>
  <c r="J2164"/>
  <c r="J2157"/>
  <c r="J2151"/>
  <c r="J2146"/>
  <c r="J2135"/>
  <c r="J2127"/>
  <c r="J2118"/>
  <c r="J2117"/>
  <c r="J2107"/>
  <c r="J2100"/>
  <c r="J2088"/>
  <c r="J2091"/>
  <c r="J2083" l="1"/>
  <c r="J2070"/>
  <c r="J2068"/>
  <c r="J2059"/>
  <c r="J2049"/>
  <c r="J2040"/>
  <c r="J2033"/>
  <c r="J2028"/>
  <c r="J2020"/>
  <c r="J2013"/>
  <c r="J2001"/>
  <c r="J1994"/>
  <c r="J1986"/>
  <c r="J1975"/>
  <c r="J1970"/>
  <c r="J1965"/>
  <c r="J1959"/>
  <c r="J1950"/>
  <c r="J1942"/>
  <c r="J1936"/>
  <c r="J1928"/>
  <c r="J1922"/>
  <c r="J1915"/>
  <c r="J1910"/>
  <c r="J1905"/>
  <c r="J1899"/>
  <c r="J1894"/>
  <c r="J1890"/>
  <c r="J1884"/>
  <c r="J1882"/>
  <c r="J1877"/>
  <c r="J1872"/>
  <c r="J1867"/>
  <c r="J1862"/>
  <c r="J1856"/>
  <c r="J1837"/>
  <c r="J711"/>
  <c r="J1831" l="1"/>
  <c r="J1824"/>
  <c r="J1818"/>
  <c r="J1809"/>
  <c r="J1804"/>
  <c r="J1796"/>
  <c r="J1790"/>
  <c r="J1778"/>
  <c r="J1764"/>
  <c r="J1753"/>
  <c r="J1728"/>
  <c r="J1746"/>
  <c r="J1721"/>
  <c r="J1712"/>
  <c r="J1706"/>
  <c r="J1701"/>
  <c r="J1695"/>
  <c r="J1690"/>
  <c r="J1683"/>
  <c r="J1676"/>
  <c r="J1667"/>
  <c r="J1664"/>
  <c r="J1655"/>
  <c r="J1644"/>
  <c r="J1637"/>
  <c r="J1632"/>
  <c r="J1622"/>
  <c r="J1617"/>
  <c r="J1608"/>
  <c r="J1599"/>
  <c r="J1584"/>
  <c r="J1590"/>
  <c r="J1592"/>
  <c r="J1578"/>
  <c r="J1565" l="1"/>
  <c r="J1557"/>
  <c r="J1548"/>
  <c r="J1538"/>
  <c r="J1528"/>
  <c r="J1524"/>
  <c r="J1513"/>
  <c r="J1510"/>
  <c r="J1508"/>
  <c r="J1505"/>
  <c r="J1500"/>
  <c r="J1495"/>
  <c r="J1486"/>
  <c r="J1477"/>
  <c r="J1474"/>
  <c r="J1464"/>
  <c r="J1456"/>
  <c r="J1444"/>
  <c r="J1438"/>
  <c r="J1430"/>
  <c r="J1421"/>
  <c r="J1408"/>
  <c r="J1400"/>
  <c r="J1387"/>
  <c r="J1382"/>
  <c r="J1373"/>
  <c r="J1370"/>
  <c r="J1362"/>
  <c r="J1355"/>
  <c r="J1348"/>
  <c r="J1343"/>
  <c r="J1338"/>
  <c r="J1334"/>
  <c r="J1326"/>
  <c r="J1318"/>
  <c r="J1312"/>
  <c r="J1304"/>
  <c r="J1297"/>
  <c r="J1285"/>
  <c r="J1278"/>
  <c r="J1272"/>
  <c r="J1266"/>
  <c r="J1260"/>
  <c r="J1238"/>
  <c r="J1224"/>
  <c r="J1215"/>
  <c r="J1204"/>
  <c r="J1196"/>
  <c r="J1192"/>
  <c r="J1186"/>
  <c r="J1177"/>
  <c r="J1168"/>
  <c r="J1163"/>
  <c r="J1157"/>
  <c r="J1148"/>
  <c r="J1144"/>
  <c r="J1138"/>
  <c r="J1133"/>
  <c r="J1128"/>
  <c r="J1124"/>
  <c r="J1115"/>
  <c r="J1110"/>
  <c r="J1105"/>
  <c r="J1097"/>
  <c r="J1090"/>
  <c r="J1085"/>
  <c r="J1079"/>
  <c r="J1077"/>
  <c r="J1071"/>
  <c r="J1069"/>
  <c r="J1064"/>
  <c r="J1053"/>
  <c r="J1036"/>
  <c r="J1030"/>
  <c r="J1024"/>
  <c r="J1017"/>
  <c r="J1010"/>
  <c r="J1003"/>
  <c r="J1001"/>
  <c r="J994"/>
  <c r="J988"/>
  <c r="J979"/>
  <c r="J968"/>
  <c r="J957"/>
  <c r="J953"/>
  <c r="J945"/>
  <c r="J940"/>
  <c r="J927"/>
  <c r="J915"/>
  <c r="J909"/>
  <c r="J902"/>
  <c r="J893"/>
  <c r="J881"/>
  <c r="J877"/>
  <c r="J874"/>
  <c r="J856"/>
  <c r="J851"/>
  <c r="J845"/>
  <c r="J836"/>
  <c r="J827"/>
  <c r="J823"/>
  <c r="J810"/>
  <c r="J802"/>
  <c r="J794"/>
  <c r="J788"/>
  <c r="J782"/>
  <c r="J772"/>
  <c r="J768"/>
  <c r="J763"/>
  <c r="J758"/>
  <c r="J754"/>
  <c r="J748"/>
  <c r="J742"/>
  <c r="J729"/>
  <c r="J705"/>
  <c r="J696"/>
  <c r="J692"/>
  <c r="J685"/>
  <c r="J672"/>
  <c r="J678"/>
  <c r="J662"/>
  <c r="J654"/>
  <c r="J646"/>
  <c r="J633"/>
  <c r="J623"/>
  <c r="J612"/>
  <c r="J602"/>
  <c r="J594"/>
  <c r="J585"/>
  <c r="J580"/>
  <c r="J568"/>
  <c r="J559"/>
  <c r="J555"/>
  <c r="J546"/>
  <c r="J537"/>
  <c r="J530"/>
  <c r="J526"/>
  <c r="J521"/>
  <c r="J512"/>
  <c r="J502"/>
  <c r="J496"/>
  <c r="J489"/>
  <c r="J485"/>
  <c r="J475"/>
  <c r="J467"/>
  <c r="J458"/>
  <c r="J451"/>
  <c r="J443"/>
  <c r="J413"/>
  <c r="J425"/>
  <c r="J436"/>
  <c r="J428"/>
  <c r="J419"/>
  <c r="J408"/>
  <c r="J398"/>
  <c r="J392"/>
  <c r="J381"/>
  <c r="J368"/>
  <c r="J360"/>
  <c r="J349"/>
  <c r="J341"/>
  <c r="J336"/>
  <c r="J331"/>
  <c r="J325"/>
  <c r="J301"/>
  <c r="J292"/>
  <c r="J283"/>
  <c r="J263"/>
  <c r="J280"/>
  <c r="J276"/>
  <c r="J273"/>
  <c r="J266"/>
  <c r="J257"/>
  <c r="J250"/>
  <c r="J243" l="1"/>
  <c r="J239"/>
  <c r="J234"/>
  <c r="J222"/>
  <c r="J216"/>
  <c r="J207"/>
  <c r="J202"/>
  <c r="J191"/>
  <c r="J180"/>
  <c r="J171"/>
  <c r="J161"/>
  <c r="J150"/>
  <c r="J139"/>
  <c r="J130"/>
  <c r="J107"/>
  <c r="J97"/>
  <c r="J112"/>
  <c r="J92"/>
  <c r="J86"/>
  <c r="J79"/>
  <c r="J71"/>
  <c r="J64"/>
  <c r="J55"/>
  <c r="J46"/>
  <c r="J34"/>
  <c r="J29"/>
  <c r="J24"/>
  <c r="J19"/>
  <c r="J6"/>
</calcChain>
</file>

<file path=xl/sharedStrings.xml><?xml version="1.0" encoding="utf-8"?>
<sst xmlns="http://schemas.openxmlformats.org/spreadsheetml/2006/main" count="9493" uniqueCount="3770">
  <si>
    <t xml:space="preserve">                 Костанайская  ГЭС</t>
  </si>
  <si>
    <t xml:space="preserve">  </t>
  </si>
  <si>
    <t>Наименование  подстанции</t>
  </si>
  <si>
    <t>Наименование фидера 10кВ; ТП, КТП</t>
  </si>
  <si>
    <t>Наименование населенного пункта</t>
  </si>
  <si>
    <t xml:space="preserve">мощность ТП, КТП, РП  кВА </t>
  </si>
  <si>
    <t>Нагрузка по фазам, А</t>
  </si>
  <si>
    <t>Напряжение в конце удаленного участка, В</t>
  </si>
  <si>
    <t xml:space="preserve">   Iа,</t>
  </si>
  <si>
    <t xml:space="preserve">   Ib,</t>
  </si>
  <si>
    <t xml:space="preserve">    Ic,</t>
  </si>
  <si>
    <t xml:space="preserve">   Uн,</t>
  </si>
  <si>
    <t xml:space="preserve">  Uк1,</t>
  </si>
  <si>
    <r>
      <rPr>
        <b/>
        <sz val="10"/>
        <rFont val="Arial"/>
        <family val="2"/>
        <charset val="1"/>
      </rPr>
      <t xml:space="preserve"> </t>
    </r>
    <r>
      <rPr>
        <b/>
        <sz val="10"/>
        <color indexed="8"/>
        <rFont val="Arial"/>
        <family val="2"/>
        <charset val="204"/>
      </rPr>
      <t xml:space="preserve">ТП-015Б  </t>
    </r>
    <r>
      <rPr>
        <b/>
        <sz val="10"/>
        <rFont val="Arial"/>
        <family val="2"/>
        <charset val="1"/>
      </rPr>
      <t xml:space="preserve">  Ввод-1 Т-1</t>
    </r>
  </si>
  <si>
    <t>ПС 110/35/10 кВ Центральная</t>
  </si>
  <si>
    <t>Герцена 35 ИП Усманов</t>
  </si>
  <si>
    <t>Герцена-37 на против К-8</t>
  </si>
  <si>
    <t>ТП-015 Б      мельница</t>
  </si>
  <si>
    <t>ЦОН</t>
  </si>
  <si>
    <t>ЭХЗ ГАЗ</t>
  </si>
  <si>
    <t>2 СШ-0,4 кВ</t>
  </si>
  <si>
    <t>ИП «Алимби»</t>
  </si>
  <si>
    <t>Общежитие Лицея</t>
  </si>
  <si>
    <t>Герцена 35 Ввод-2</t>
  </si>
  <si>
    <t>турецкий лицей  № 2</t>
  </si>
  <si>
    <t>Центр адапт. для женщин Герцена, 37 4-5 этаж</t>
  </si>
  <si>
    <t>герцена 37</t>
  </si>
  <si>
    <t>турецкий лицей</t>
  </si>
  <si>
    <t>КТП-016   Ввод-0,4 кВ с трансформатора</t>
  </si>
  <si>
    <t>ПС 110/35/10 кВ Кустанайская</t>
  </si>
  <si>
    <t>Кондеционеры ОТКЛ СИП</t>
  </si>
  <si>
    <t>Курганская, за складом Айгуль</t>
  </si>
  <si>
    <t>Моисеева СИП</t>
  </si>
  <si>
    <t>Офис и складские помещения К. Батыра, 29</t>
  </si>
  <si>
    <t>КТП-044   Ввод с ВЛ-10кВ РП-1_КТП-045 опора №16</t>
  </si>
  <si>
    <t xml:space="preserve"> фидер  1</t>
  </si>
  <si>
    <t>фидер 2</t>
  </si>
  <si>
    <t>ул.Совхозная</t>
  </si>
  <si>
    <t>фидер 3</t>
  </si>
  <si>
    <t>Фидер 4 СИП</t>
  </si>
  <si>
    <t>КТП-045 (Арасан)   Ввод-0,4 кВ</t>
  </si>
  <si>
    <t>Ф-1 вл</t>
  </si>
  <si>
    <t>Каирбекова Курганская</t>
  </si>
  <si>
    <t>Ф-2 вл</t>
  </si>
  <si>
    <t>АЗС</t>
  </si>
  <si>
    <t>Каирбекова  370Б Жилой дом</t>
  </si>
  <si>
    <t xml:space="preserve"> ТП-046/1   Ввод-1 Т-1</t>
  </si>
  <si>
    <t>герцена 50</t>
  </si>
  <si>
    <t>герцена 60</t>
  </si>
  <si>
    <t>герцена 52</t>
  </si>
  <si>
    <t>Герцена-60</t>
  </si>
  <si>
    <t>герцена 58</t>
  </si>
  <si>
    <t>герцена 62</t>
  </si>
  <si>
    <t>Герцена 62 А, маг. Айгуль</t>
  </si>
  <si>
    <t xml:space="preserve">герцена 54-2 </t>
  </si>
  <si>
    <t>ГТС</t>
  </si>
  <si>
    <t xml:space="preserve">герцена 54-1 </t>
  </si>
  <si>
    <t>каирбекова 409</t>
  </si>
  <si>
    <t>Военкомат</t>
  </si>
  <si>
    <t xml:space="preserve">     Ввод-2  Т-2</t>
  </si>
  <si>
    <t>каирбекова 407</t>
  </si>
  <si>
    <t>Герцена  50 ИП Высоцкая</t>
  </si>
  <si>
    <t>Герцена  60</t>
  </si>
  <si>
    <t>ул. освещение</t>
  </si>
  <si>
    <t>Торговый павильон Курганская</t>
  </si>
  <si>
    <t>ИП Мыканов</t>
  </si>
  <si>
    <t>Герцена 54 общ-тие КСТУ (отключен)</t>
  </si>
  <si>
    <t xml:space="preserve"> ТП-046/2   Ввод-1 Т-1</t>
  </si>
  <si>
    <t>стройка каирб.   405</t>
  </si>
  <si>
    <t>каирбекова  399/1</t>
  </si>
  <si>
    <t>каирбекова 411</t>
  </si>
  <si>
    <t>каирбекова 405</t>
  </si>
  <si>
    <t>пр.Каирбекова 405</t>
  </si>
  <si>
    <t>Каирбекова 403</t>
  </si>
  <si>
    <t>Школа-интернат</t>
  </si>
  <si>
    <t>Торговый  вагон (отключен)</t>
  </si>
  <si>
    <t>Дом 399А</t>
  </si>
  <si>
    <t xml:space="preserve"> Ввод-2 Т-2</t>
  </si>
  <si>
    <t>обл. детс. Дом № 1</t>
  </si>
  <si>
    <t>каирбекова 399</t>
  </si>
  <si>
    <t>каирбекова 399/2</t>
  </si>
  <si>
    <t>Торговый павильон Каирбекова 399</t>
  </si>
  <si>
    <t>Стройка (отключен)</t>
  </si>
  <si>
    <t>Стройка, 405 (отключен)</t>
  </si>
  <si>
    <t xml:space="preserve"> ТП-047    Ввод-1  Т-1</t>
  </si>
  <si>
    <t>котекс</t>
  </si>
  <si>
    <t>БК-строй</t>
  </si>
  <si>
    <t>Шеф</t>
  </si>
  <si>
    <t>За Д/К Текстильщик</t>
  </si>
  <si>
    <t>Кан.насос</t>
  </si>
  <si>
    <t>дк текстильщик ввод-2</t>
  </si>
  <si>
    <t>Киоск</t>
  </si>
  <si>
    <t>Ввод-2 Т-2</t>
  </si>
  <si>
    <t>котеджи ч/с</t>
  </si>
  <si>
    <t>дк текстильщик ввод-1</t>
  </si>
  <si>
    <t>дк текстильщик ввод-3</t>
  </si>
  <si>
    <t>мкр-4, дом 4</t>
  </si>
  <si>
    <t>Дет. Сад Ввод-1 (отключен)</t>
  </si>
  <si>
    <t xml:space="preserve">   ТП-048   Ввод-1 Т-1</t>
  </si>
  <si>
    <t>Текстильщиков 9Б маг. Жанак</t>
  </si>
  <si>
    <t>пр.Каирбекова 340</t>
  </si>
  <si>
    <t>Каирбекова общежитие</t>
  </si>
  <si>
    <t>Каирбекова 340</t>
  </si>
  <si>
    <t>ж/д Красносельская</t>
  </si>
  <si>
    <t>каирбекова  342</t>
  </si>
  <si>
    <t>Ввод-2</t>
  </si>
  <si>
    <t>тектильщиков 3/51</t>
  </si>
  <si>
    <t>текстильщиков 9а бывший Детсад</t>
  </si>
  <si>
    <t>Каирбекова общежитие (отключен)</t>
  </si>
  <si>
    <t>ж/д Красносельская (отключен)</t>
  </si>
  <si>
    <t xml:space="preserve">   ТП-050   Ввод-1 Т-1</t>
  </si>
  <si>
    <t>КАИРБЕКОВА 336 кв.1 — 69</t>
  </si>
  <si>
    <t>Ф  1 вл</t>
  </si>
  <si>
    <t>Школа№9</t>
  </si>
  <si>
    <t>ШКОЛА № 9 ввод-1</t>
  </si>
  <si>
    <t>Светофор СМЭУ ГАИ</t>
  </si>
  <si>
    <t>Ввод-2 2 СШ-0,4 кВ</t>
  </si>
  <si>
    <t>МАГАЗИН</t>
  </si>
  <si>
    <t>КАИРБЕКОВА 336</t>
  </si>
  <si>
    <t>ШКОЛА № 9 ввод-2</t>
  </si>
  <si>
    <t>АВ-25А без названия</t>
  </si>
  <si>
    <t xml:space="preserve">  ТП-051    Ввод-1 Т-1</t>
  </si>
  <si>
    <t>каирбекова 389</t>
  </si>
  <si>
    <t>каирбекова 385</t>
  </si>
  <si>
    <t>пр.Каирбекова 387/1</t>
  </si>
  <si>
    <t>без названия Вл сип</t>
  </si>
  <si>
    <t xml:space="preserve"> каирбекова 385/1</t>
  </si>
  <si>
    <t>каирбекова 387/1</t>
  </si>
  <si>
    <t>текстильщиков 17</t>
  </si>
  <si>
    <t>текстильщиков 21</t>
  </si>
  <si>
    <t>текстильщиков 15</t>
  </si>
  <si>
    <t xml:space="preserve">текстильщиков 23 </t>
  </si>
  <si>
    <t>каирбекова 383</t>
  </si>
  <si>
    <t>каирбекова  387</t>
  </si>
  <si>
    <t>каирбекова 395</t>
  </si>
  <si>
    <t>овощной магазин</t>
  </si>
  <si>
    <t>каирбекова 393</t>
  </si>
  <si>
    <t>маг.  Зураб</t>
  </si>
  <si>
    <t>Текстильщиков 19</t>
  </si>
  <si>
    <t>каирбекова 381</t>
  </si>
  <si>
    <t>дет. Сад Ввод-2</t>
  </si>
  <si>
    <t>ИП Алиева Баня магазин</t>
  </si>
  <si>
    <t>Охранная сигнализация</t>
  </si>
  <si>
    <t>ТП-052  Ввод-1 Т-1</t>
  </si>
  <si>
    <t>герцена 38 а</t>
  </si>
  <si>
    <t>герцена 40/1</t>
  </si>
  <si>
    <t>герцена 40 кв 1-85</t>
  </si>
  <si>
    <t xml:space="preserve">Герцена 42 за 2 отделом </t>
  </si>
  <si>
    <t>без наименования</t>
  </si>
  <si>
    <t>герцена 38</t>
  </si>
  <si>
    <t>Герцена 40</t>
  </si>
  <si>
    <t>Дет. Сад  (отключен)</t>
  </si>
  <si>
    <t>Магазин 97 (отключен)</t>
  </si>
  <si>
    <t>текстильщиков23, герцена 42/1</t>
  </si>
  <si>
    <t>Герцена 40А УВД</t>
  </si>
  <si>
    <t xml:space="preserve">текстильщиков 23 а </t>
  </si>
  <si>
    <t>герцена 42</t>
  </si>
  <si>
    <t xml:space="preserve">Кафе Салтанат </t>
  </si>
  <si>
    <t>Герцена  42/1 + киоск</t>
  </si>
  <si>
    <t>магазин Нурдаулет</t>
  </si>
  <si>
    <t>Лидер 2030</t>
  </si>
  <si>
    <t>Текстильщиков  21 (отключен)</t>
  </si>
  <si>
    <t>Герцена  42/1 (отключен)</t>
  </si>
  <si>
    <t xml:space="preserve"> ТП-053   Ввод-1  Т-1</t>
  </si>
  <si>
    <t xml:space="preserve"> ИП Тэн</t>
  </si>
  <si>
    <t>Герцена 32-34</t>
  </si>
  <si>
    <t>киевская 26</t>
  </si>
  <si>
    <t>киевкая 24/1</t>
  </si>
  <si>
    <t>РКО Народный банк</t>
  </si>
  <si>
    <t>Герцена 36</t>
  </si>
  <si>
    <t>Герцена 26/2 (отключен)</t>
  </si>
  <si>
    <t>герцена 36</t>
  </si>
  <si>
    <t>Герцена 28/1</t>
  </si>
  <si>
    <t>герцена 30/1</t>
  </si>
  <si>
    <t>Кабланды Батыра 32/1</t>
  </si>
  <si>
    <t>Киевская 24/1</t>
  </si>
  <si>
    <t>герцена 28/2</t>
  </si>
  <si>
    <t>герцена 26/1</t>
  </si>
  <si>
    <t>аптека Забота</t>
  </si>
  <si>
    <t>киевская 22</t>
  </si>
  <si>
    <t>герцена 30</t>
  </si>
  <si>
    <t>гаражи</t>
  </si>
  <si>
    <t>Кабланды Батыра 32/1 (отключен)</t>
  </si>
  <si>
    <t>ТП-054   Ввод-1 Т-1</t>
  </si>
  <si>
    <t>АЗС Стоянка + Киевская 20</t>
  </si>
  <si>
    <t>каирбекова  373</t>
  </si>
  <si>
    <t>школа</t>
  </si>
  <si>
    <t>Каирбекова  377</t>
  </si>
  <si>
    <t>Школа№3</t>
  </si>
  <si>
    <t>Котедж Киевская</t>
  </si>
  <si>
    <t xml:space="preserve"> каир 369/1</t>
  </si>
  <si>
    <t>каирбекова 371/1</t>
  </si>
  <si>
    <t>каирбекова  367а Закусочная</t>
  </si>
  <si>
    <t>каирбекова 375</t>
  </si>
  <si>
    <t>Каирбекова  371</t>
  </si>
  <si>
    <t>киевская 18а</t>
  </si>
  <si>
    <t>Киевская 18</t>
  </si>
  <si>
    <t>каирбекова 369</t>
  </si>
  <si>
    <t>Каирбекова 369/1 (отключен)</t>
  </si>
  <si>
    <t>Киевкая 18 (отключен)</t>
  </si>
  <si>
    <t>ТП-055  Ввод-1 Т-1</t>
  </si>
  <si>
    <t xml:space="preserve"> Элитный офис магазин </t>
  </si>
  <si>
    <t>подземный переход. Домик Аптекаря</t>
  </si>
  <si>
    <t xml:space="preserve">Цветная аптека </t>
  </si>
  <si>
    <t>магазин Солнечный КСК</t>
  </si>
  <si>
    <t xml:space="preserve">маг.  Солнечный </t>
  </si>
  <si>
    <t>балапан</t>
  </si>
  <si>
    <t>олимп</t>
  </si>
  <si>
    <t>ларек Новый день</t>
  </si>
  <si>
    <t>Стомоталогия</t>
  </si>
  <si>
    <t>Костанай Газ</t>
  </si>
  <si>
    <t>светофор</t>
  </si>
  <si>
    <t xml:space="preserve">маг. Солнечный </t>
  </si>
  <si>
    <t>Пост № 1</t>
  </si>
  <si>
    <t>Пивнов     вл сип</t>
  </si>
  <si>
    <t>ТП-056  Ввод-1  Т-1</t>
  </si>
  <si>
    <t>колбасный цех</t>
  </si>
  <si>
    <t>АЗС  ДАКА</t>
  </si>
  <si>
    <t>гараж</t>
  </si>
  <si>
    <t>Карагандин и Фин</t>
  </si>
  <si>
    <t>Поликлиника №3</t>
  </si>
  <si>
    <t>Магазин Сантех</t>
  </si>
  <si>
    <t>Скоростомер Кабыланды</t>
  </si>
  <si>
    <t>Спец Автом</t>
  </si>
  <si>
    <t xml:space="preserve">   Ввод-2  Т-2</t>
  </si>
  <si>
    <t>кондитерский  цех</t>
  </si>
  <si>
    <t>ТОО Вескор союз окно</t>
  </si>
  <si>
    <t>поликлиника</t>
  </si>
  <si>
    <t>Спорткомплекс 3 поликлиники</t>
  </si>
  <si>
    <t>ИП Алтыынбаев</t>
  </si>
  <si>
    <t>ТП-057 Ввод-1 Т-1</t>
  </si>
  <si>
    <t>Ф-3</t>
  </si>
  <si>
    <t>НКУ Ввод-2</t>
  </si>
  <si>
    <t>ул.Южная-1</t>
  </si>
  <si>
    <t>Южная-1</t>
  </si>
  <si>
    <t>Ул. освещение (отключен)</t>
  </si>
  <si>
    <t>Ф-2</t>
  </si>
  <si>
    <t>Южная-4</t>
  </si>
  <si>
    <t>Ф-3 Южная 4,3</t>
  </si>
  <si>
    <t>Ф без названия (отключен)</t>
  </si>
  <si>
    <t>Ф-4 (отключен)</t>
  </si>
  <si>
    <t>ТП-058  Ввод-1 Т-1</t>
  </si>
  <si>
    <t>курганская 4</t>
  </si>
  <si>
    <t>ул Курганская-4 «Ева»</t>
  </si>
  <si>
    <t>курганская 5</t>
  </si>
  <si>
    <t>Курганская 4 Цех Ева</t>
  </si>
  <si>
    <t>ЕВА</t>
  </si>
  <si>
    <t>ИП «Коломиец»</t>
  </si>
  <si>
    <t>ТП-059  Ввод-1 Т-1</t>
  </si>
  <si>
    <t>текстильщик  3 а</t>
  </si>
  <si>
    <t>Ул.Текстильщиков-9</t>
  </si>
  <si>
    <t>фидер 1</t>
  </si>
  <si>
    <t>текстильщиков 9</t>
  </si>
  <si>
    <t>СТО</t>
  </si>
  <si>
    <t>ТП-060    Ввод-1 Т-1</t>
  </si>
  <si>
    <t>Ф-1 СИП</t>
  </si>
  <si>
    <t>Ул.1-я Кустанайская</t>
  </si>
  <si>
    <t>Ф-1 Кустанайская</t>
  </si>
  <si>
    <t>Освещение Герцена СИП</t>
  </si>
  <si>
    <t>Ф-4</t>
  </si>
  <si>
    <t>КТП-061   Ввод с ВЛ-10кВ ПС-Центральная_Дачи опора №35</t>
  </si>
  <si>
    <t>Ф-2 ВЛ</t>
  </si>
  <si>
    <t>Ул.Кустанайская</t>
  </si>
  <si>
    <t>ул. Костанайская-13/1 Жилой дом СИП</t>
  </si>
  <si>
    <t>без названия</t>
  </si>
  <si>
    <t>ТП-063  Ввод -1запломбирован</t>
  </si>
  <si>
    <t>Ввод 2</t>
  </si>
  <si>
    <t>Гаражи</t>
  </si>
  <si>
    <t>КТП- 066 (ГО)  Ввод с ВЛ-10кВ ПС-Кустанайская_МК-27</t>
  </si>
  <si>
    <t>Пос.Киевскии ул. Лизы Чайкиной</t>
  </si>
  <si>
    <t>фидер 4</t>
  </si>
  <si>
    <t>АТС</t>
  </si>
  <si>
    <t>Л. Чайкиной-10</t>
  </si>
  <si>
    <r>
      <rPr>
        <b/>
        <sz val="10"/>
        <rFont val="Arial"/>
        <family val="2"/>
        <charset val="1"/>
      </rPr>
      <t xml:space="preserve"> </t>
    </r>
    <r>
      <rPr>
        <b/>
        <sz val="10"/>
        <color indexed="8"/>
        <rFont val="Arial"/>
        <family val="2"/>
        <charset val="204"/>
      </rPr>
      <t xml:space="preserve">КТП-067  </t>
    </r>
    <r>
      <rPr>
        <b/>
        <sz val="10"/>
        <rFont val="Arial"/>
        <family val="2"/>
        <charset val="1"/>
      </rPr>
      <t>Ввод -1 коммерческий учет</t>
    </r>
  </si>
  <si>
    <t>ул Матросова (пенопласт)</t>
  </si>
  <si>
    <t>не подписан</t>
  </si>
  <si>
    <t>КТП-068  Ввод с ВЛ-10кВ ПС Кустанайская _МК 27 опора № 68</t>
  </si>
  <si>
    <t>фидер  1</t>
  </si>
  <si>
    <t>Пос.Киевскии  ул. 40-лет Октября</t>
  </si>
  <si>
    <t>40 лет Октября Гаражи</t>
  </si>
  <si>
    <t>КТП-069    Ввод с ВЛ-10кВ РП-КСМК _ТП-Школа  опора № 29</t>
  </si>
  <si>
    <t>Узкая колея</t>
  </si>
  <si>
    <t>Фидер 2  вл</t>
  </si>
  <si>
    <t>КТП-070   Ввод с ВЛ-10кВ РП-КСМК _ТП-Котельная  опора № 14/8</t>
  </si>
  <si>
    <t>Узкая колея, Общежитие Иволги</t>
  </si>
  <si>
    <r>
      <rPr>
        <b/>
        <sz val="10"/>
        <rFont val="Arial"/>
        <family val="2"/>
        <charset val="204"/>
      </rPr>
      <t xml:space="preserve">КТП-071  </t>
    </r>
    <r>
      <rPr>
        <b/>
        <sz val="10"/>
        <rFont val="Arial"/>
        <family val="2"/>
        <charset val="1"/>
      </rPr>
      <t>Ввод с ВЛ-10кВ РП-КСМК _ТП-Котельная  опора №4</t>
    </r>
  </si>
  <si>
    <t>напротив Вадиса-М</t>
  </si>
  <si>
    <t>фидер Молдахметов</t>
  </si>
  <si>
    <t>КТП-072  Ввод с ВЛ-10кВ ТП-150 _ТП-Пионер Люкс  отпайка от ВЛ-10кВ комерческий учет</t>
  </si>
  <si>
    <t>около КирЗавода (РП-26)</t>
  </si>
  <si>
    <t>Офис</t>
  </si>
  <si>
    <r>
      <rPr>
        <b/>
        <sz val="10"/>
        <color indexed="8"/>
        <rFont val="Arial"/>
        <family val="2"/>
        <charset val="204"/>
      </rPr>
      <t xml:space="preserve">ТП-0100  </t>
    </r>
    <r>
      <rPr>
        <b/>
        <sz val="10"/>
        <rFont val="Arial"/>
        <family val="2"/>
        <charset val="1"/>
      </rPr>
      <t>Ввод 1</t>
    </r>
  </si>
  <si>
    <t>4 мкр.Дом-1</t>
  </si>
  <si>
    <t>10 эт. Дом подъезд -2</t>
  </si>
  <si>
    <t>6 эт. Дом</t>
  </si>
  <si>
    <t>рынок</t>
  </si>
  <si>
    <t>Кислородный</t>
  </si>
  <si>
    <t>Останов.й торговый павильон Сорокопуд</t>
  </si>
  <si>
    <t>ДетСад</t>
  </si>
  <si>
    <t>Совхозная 1/1</t>
  </si>
  <si>
    <t>уличное освещение</t>
  </si>
  <si>
    <t>ТП-1  Ввод 1 Т-1</t>
  </si>
  <si>
    <t>ПС 110/35/10 кВ Южная</t>
  </si>
  <si>
    <t>Наурыз магазин</t>
  </si>
  <si>
    <t>Маяковского на против Мечети</t>
  </si>
  <si>
    <t>Наурыз дом 8</t>
  </si>
  <si>
    <t>Наурыз д ом 5, хим. Защита</t>
  </si>
  <si>
    <t>дом 6  А</t>
  </si>
  <si>
    <t>дом  6</t>
  </si>
  <si>
    <t>дом 6 В</t>
  </si>
  <si>
    <t xml:space="preserve">Ввод 2 </t>
  </si>
  <si>
    <t>Наурыз  дом 6А отключен</t>
  </si>
  <si>
    <t>Наурыз магазин отключен</t>
  </si>
  <si>
    <t>дом  6В</t>
  </si>
  <si>
    <t>ГЭК</t>
  </si>
  <si>
    <t>Скоростомер</t>
  </si>
  <si>
    <t>ТП-2   Ввод 1 Т-1</t>
  </si>
  <si>
    <t xml:space="preserve"> Наурыз Дом 3 а , корпус "Б"</t>
  </si>
  <si>
    <t>маг. Светлый</t>
  </si>
  <si>
    <t>Наурыз  дом 4</t>
  </si>
  <si>
    <t xml:space="preserve"> Наурыз дом 1  блок "Б"</t>
  </si>
  <si>
    <t>Мкр-Наурыз дом 3</t>
  </si>
  <si>
    <t>КГУ корпус -4 ветфак</t>
  </si>
  <si>
    <t xml:space="preserve"> Наурыз дом 2</t>
  </si>
  <si>
    <t>стройка 3а</t>
  </si>
  <si>
    <t>ГРП</t>
  </si>
  <si>
    <t>Наурыз  дом 3Б отключен</t>
  </si>
  <si>
    <t>Наурыз  дом 3А корпус А  отключен</t>
  </si>
  <si>
    <t>Ввод 2 Т-2</t>
  </si>
  <si>
    <t>Дом 1 А 9 этаж</t>
  </si>
  <si>
    <t>Наурыз дом 3</t>
  </si>
  <si>
    <t>наурыз 3Б</t>
  </si>
  <si>
    <t>Наурыз 3 Блок Б отключен</t>
  </si>
  <si>
    <t>КТП-3  СШ-10кВ тр-р</t>
  </si>
  <si>
    <t>ПС 110/10 кВ Глубокий ввод</t>
  </si>
  <si>
    <t>Ф-1</t>
  </si>
  <si>
    <t>Бородина-Валиханова</t>
  </si>
  <si>
    <t>ф-2</t>
  </si>
  <si>
    <t>Пивнов (СИП)</t>
  </si>
  <si>
    <t>ф-3</t>
  </si>
  <si>
    <t>ПС 35/10 кВ Притобольская</t>
  </si>
  <si>
    <t>КТП-4    Ввод с ВЛ-10кВ ПС Притобольская_ Казводовод, опора №8</t>
  </si>
  <si>
    <t>ул Гольдаде Тепличный комб.</t>
  </si>
  <si>
    <t>Тепличная 109 коттедж СИП</t>
  </si>
  <si>
    <t>Гольдаде  47</t>
  </si>
  <si>
    <t>Гольдаде  50</t>
  </si>
  <si>
    <t>ТП-5 Ввод 1 Т-1</t>
  </si>
  <si>
    <t>автомойка</t>
  </si>
  <si>
    <t>лермонтова 19 Ф-1</t>
  </si>
  <si>
    <t>ул. Алтынсарина средняя школа 11</t>
  </si>
  <si>
    <t>общество инвалидов</t>
  </si>
  <si>
    <t>ГЭК  гаражи</t>
  </si>
  <si>
    <t>лермонтова 26</t>
  </si>
  <si>
    <t>АЗС   Эталон</t>
  </si>
  <si>
    <t>Ул. освещение</t>
  </si>
  <si>
    <t>ТП-7   Ввод 1 Т-1</t>
  </si>
  <si>
    <t>ПС 110/10 кВ Городская</t>
  </si>
  <si>
    <t>спорт зал</t>
  </si>
  <si>
    <t>ИП Некрасова маг. Автозапчасти</t>
  </si>
  <si>
    <t>ЧП Ким маг. Строй. Мат.</t>
  </si>
  <si>
    <t>кулинария 1</t>
  </si>
  <si>
    <t>Ул.Алтынсарина 122</t>
  </si>
  <si>
    <t>Пушкина, 55 стоянка</t>
  </si>
  <si>
    <t>КСЕЕЛ</t>
  </si>
  <si>
    <t>пушкина 59</t>
  </si>
  <si>
    <t>ЧП «Морозова»</t>
  </si>
  <si>
    <t>Забота отключен</t>
  </si>
  <si>
    <t>Ж.Д. Касымканова - Пушкина 9 эт отключен</t>
  </si>
  <si>
    <t>Ж.Д. Касымканова - Пушкина 9 эт</t>
  </si>
  <si>
    <t>алтынсарина 122</t>
  </si>
  <si>
    <t>Библиотека им. Алтынасрина</t>
  </si>
  <si>
    <t>Игровые автоматы</t>
  </si>
  <si>
    <t>ТП-8   Ввод 1 Т-1</t>
  </si>
  <si>
    <t>Победы 32 а</t>
  </si>
  <si>
    <t>Ул. Амангельды    37</t>
  </si>
  <si>
    <t>пушкина 39</t>
  </si>
  <si>
    <t>ф-3   вл</t>
  </si>
  <si>
    <t>ф-4 вл</t>
  </si>
  <si>
    <t>коттеджи</t>
  </si>
  <si>
    <t>2СШ-0,4кВ</t>
  </si>
  <si>
    <t xml:space="preserve"> амангельды 37</t>
  </si>
  <si>
    <t>уличное освещение Абая, Лермонтова, Тарана</t>
  </si>
  <si>
    <t>Абая 168,  СТО</t>
  </si>
  <si>
    <t>ф-1 вл</t>
  </si>
  <si>
    <t>ф-2  вл</t>
  </si>
  <si>
    <t>Светофор</t>
  </si>
  <si>
    <t>ТП-9  Ввод-1 Т-1</t>
  </si>
  <si>
    <t>ПС-35/10кВ  ЗАПАДНАЯ</t>
  </si>
  <si>
    <t>Уральская, 21 Ф-2</t>
  </si>
  <si>
    <t xml:space="preserve">Ф-1 ч/с </t>
  </si>
  <si>
    <t>Ул.Уральская 23</t>
  </si>
  <si>
    <t>Насосная</t>
  </si>
  <si>
    <t>Костанай</t>
  </si>
  <si>
    <t>Уральская, 21 СТО</t>
  </si>
  <si>
    <t>Дом 9 этаж №2</t>
  </si>
  <si>
    <t>Цепи Управления ВВ</t>
  </si>
  <si>
    <t>Насосная-2 отключена</t>
  </si>
  <si>
    <t>ТП-11 Ввод-1 Т-1</t>
  </si>
  <si>
    <t>тукенов</t>
  </si>
  <si>
    <t>ТОО.Алпамыс</t>
  </si>
  <si>
    <t>Каирбекова, 78</t>
  </si>
  <si>
    <t>Ф-2  город</t>
  </si>
  <si>
    <t>Ф-3  аль-фараби 19 вл</t>
  </si>
  <si>
    <t>сьянова 44 ч/с</t>
  </si>
  <si>
    <t>Ф-5 вл</t>
  </si>
  <si>
    <t>Каирбекова 71,75 вл</t>
  </si>
  <si>
    <t>оздоровительный комплекс</t>
  </si>
  <si>
    <t>ф. Мейстер</t>
  </si>
  <si>
    <t>Аль-фараби 19, угол Аль-Фараби-Съянова, офисы, опорный пункт Набережный</t>
  </si>
  <si>
    <t>Стройка Нисембаев</t>
  </si>
  <si>
    <t>ТП-14 В вод-1 Т-1</t>
  </si>
  <si>
    <t>гаражи прокуратуры</t>
  </si>
  <si>
    <t>ТП-14 школа</t>
  </si>
  <si>
    <t>Прокуратура</t>
  </si>
  <si>
    <t>С/К.Динамо</t>
  </si>
  <si>
    <t>Ф-1  гоголя 70 ВЛ</t>
  </si>
  <si>
    <t>центр занятости</t>
  </si>
  <si>
    <t>Алтынсарина  114</t>
  </si>
  <si>
    <t>Динамо      ввод  2</t>
  </si>
  <si>
    <t>толтого  50</t>
  </si>
  <si>
    <t>Алтынсарина  114 Кофейня, ИП федоров</t>
  </si>
  <si>
    <t>ТП-15 В   вод 1 Т-1</t>
  </si>
  <si>
    <t>корпус</t>
  </si>
  <si>
    <t>Общество Слепых</t>
  </si>
  <si>
    <t>кафе Волна</t>
  </si>
  <si>
    <t>5-го Апреля нечетная</t>
  </si>
  <si>
    <t>Ф-9</t>
  </si>
  <si>
    <t xml:space="preserve"> Ф-2 вл</t>
  </si>
  <si>
    <t>ТП-16  В вод 1 Т-1</t>
  </si>
  <si>
    <t>ПС 35/10 кВ Заводская</t>
  </si>
  <si>
    <t>Дощанова 135 а</t>
  </si>
  <si>
    <t>Мауленова 10/5</t>
  </si>
  <si>
    <t>Ул.Мауленова 10/3</t>
  </si>
  <si>
    <t>Мауленова 10/3</t>
  </si>
  <si>
    <t>Мауленова 10/1</t>
  </si>
  <si>
    <t>магазин Мини маркет 24</t>
  </si>
  <si>
    <t>фидер № 2</t>
  </si>
  <si>
    <t>магазин</t>
  </si>
  <si>
    <t>дощанова 133 б, 135</t>
  </si>
  <si>
    <t>фидер 1 Мауленова</t>
  </si>
  <si>
    <t>аптека</t>
  </si>
  <si>
    <t>дощанова 137</t>
  </si>
  <si>
    <t>Дощанова 133А</t>
  </si>
  <si>
    <t>КТП-17  Ввод 1 Т-1</t>
  </si>
  <si>
    <t>Дощанова-Летунова</t>
  </si>
  <si>
    <t>дощанова 150</t>
  </si>
  <si>
    <t>ТП-19  Ввод 2 Т-2</t>
  </si>
  <si>
    <t>Эл. цех</t>
  </si>
  <si>
    <t>ТОО Лаура и Ко</t>
  </si>
  <si>
    <t>поселок вл</t>
  </si>
  <si>
    <t>Мех.цех</t>
  </si>
  <si>
    <t>1 СШ-0,4 кВ</t>
  </si>
  <si>
    <t>пилорама</t>
  </si>
  <si>
    <t>сушилка</t>
  </si>
  <si>
    <t>ТП-20    Ввод 1 Т-1</t>
  </si>
  <si>
    <t>лермонтова 13</t>
  </si>
  <si>
    <t>лермонтова 11</t>
  </si>
  <si>
    <t>Школа№11</t>
  </si>
  <si>
    <t>северная 18</t>
  </si>
  <si>
    <t>лермонтова 9</t>
  </si>
  <si>
    <t xml:space="preserve"> дет. Сад</t>
  </si>
  <si>
    <t>лермонтова 13 а</t>
  </si>
  <si>
    <t>Маг. Лермонтова 9Б</t>
  </si>
  <si>
    <t>Дет.Сад ввод-1</t>
  </si>
  <si>
    <t>фидер 3 СИП</t>
  </si>
  <si>
    <t>фидер 2 СИП</t>
  </si>
  <si>
    <t>алтынсарина 236 А Умит</t>
  </si>
  <si>
    <t>северная 18а</t>
  </si>
  <si>
    <t>алтынсарина 232</t>
  </si>
  <si>
    <t>фидер 1 СИП</t>
  </si>
  <si>
    <t>школа 11</t>
  </si>
  <si>
    <t>КТП-21  Ввод  с трансформатора</t>
  </si>
  <si>
    <t>Баймагамбетова 232</t>
  </si>
  <si>
    <t>Баймагамбетова  224</t>
  </si>
  <si>
    <t>Баймагамбетова-Гагарина</t>
  </si>
  <si>
    <t>Гагарина 117 магазин</t>
  </si>
  <si>
    <t>Гагарина  138</t>
  </si>
  <si>
    <t>ИП Сарлыбаев Баймагамбетова, 186</t>
  </si>
  <si>
    <t>ТП-22   Ввод- 1 Т-1</t>
  </si>
  <si>
    <t>ЦРП</t>
  </si>
  <si>
    <t>Павлова  66</t>
  </si>
  <si>
    <t>Гоголя 85</t>
  </si>
  <si>
    <t>павлова 64</t>
  </si>
  <si>
    <t>Гоголя 87 офис</t>
  </si>
  <si>
    <t>Магазин Оливье</t>
  </si>
  <si>
    <t>гос. Стандарт</t>
  </si>
  <si>
    <t>Павлова 62, Жилой дом</t>
  </si>
  <si>
    <t>цветная аптека</t>
  </si>
  <si>
    <t xml:space="preserve">ТП-26 В вод тр-р </t>
  </si>
  <si>
    <t xml:space="preserve"> Фидер 2 Чехова</t>
  </si>
  <si>
    <t>Комбинат благоустройств</t>
  </si>
  <si>
    <t>Дощанова 65 Сип</t>
  </si>
  <si>
    <t>Фидер 3 Павлова ВЛ</t>
  </si>
  <si>
    <t>Фидер 1 Досжанова ВЛ</t>
  </si>
  <si>
    <t>Ул.освещение  (отключено)</t>
  </si>
  <si>
    <t>ТП-27  Ввод-1 Т-1</t>
  </si>
  <si>
    <t>банк Ввод-1</t>
  </si>
  <si>
    <t>РДЦ</t>
  </si>
  <si>
    <t>Баня РП-5</t>
  </si>
  <si>
    <t>Столовая РП-1</t>
  </si>
  <si>
    <t>РДЦ  РП 3</t>
  </si>
  <si>
    <t>РДЦ  СГП-1     ВЛ</t>
  </si>
  <si>
    <t>Аварийный ЦДС ВЛ</t>
  </si>
  <si>
    <t>Булак (не подключен)</t>
  </si>
  <si>
    <t>Силов.  ЭВМ   Булак  ВЛ</t>
  </si>
  <si>
    <t>СЭС Ввод-1</t>
  </si>
  <si>
    <t>Силов.  ЭВМ   Булак Ввод-2</t>
  </si>
  <si>
    <t xml:space="preserve">РДЦ  СГП-2    </t>
  </si>
  <si>
    <t>СЭС Ввод-2 (отключен)</t>
  </si>
  <si>
    <t>Столовая резерв</t>
  </si>
  <si>
    <t>РДЦ - 2 РП-2</t>
  </si>
  <si>
    <t>МЦР-2 Резерв (отключен)</t>
  </si>
  <si>
    <t xml:space="preserve">Ул. освещение </t>
  </si>
  <si>
    <t xml:space="preserve">Банк Ввод-2 </t>
  </si>
  <si>
    <t>ТП-27 А    Ввод-1 Т-1</t>
  </si>
  <si>
    <t>ЦВВЛ</t>
  </si>
  <si>
    <t>Освещение  ТП</t>
  </si>
  <si>
    <t>Вакуумные печи</t>
  </si>
  <si>
    <t>Аль-Фараби-111 "Мир Штор"</t>
  </si>
  <si>
    <t>Аль-Фараби-111 А БЦ Парус</t>
  </si>
  <si>
    <t>Аль-Фараби-111 А Eniht</t>
  </si>
  <si>
    <t>ТП-29    Ввод-1 Тр-р</t>
  </si>
  <si>
    <t>чп терновой</t>
  </si>
  <si>
    <t>Баймагамбетова 187</t>
  </si>
  <si>
    <t>маг. Театральный</t>
  </si>
  <si>
    <t>толстого 72</t>
  </si>
  <si>
    <t>чп спицина Баймагамбетова, 185</t>
  </si>
  <si>
    <t>Баймагамбетова,  187</t>
  </si>
  <si>
    <t>Толстого 72 Продукт. Магазин</t>
  </si>
  <si>
    <t>ТП-30 Ввод-1 Т-1</t>
  </si>
  <si>
    <t xml:space="preserve">Дет. Сад </t>
  </si>
  <si>
    <t>Толстого 67</t>
  </si>
  <si>
    <t>1 Мая 86</t>
  </si>
  <si>
    <t>Аль-фараби  95</t>
  </si>
  <si>
    <t xml:space="preserve">Магазин Бородинский № 1 </t>
  </si>
  <si>
    <t>Толстого 76 коттедж</t>
  </si>
  <si>
    <t>фин. Контроль</t>
  </si>
  <si>
    <t>Арай Ввод-1</t>
  </si>
  <si>
    <t>Магазин Бородинский Гоголя, 110</t>
  </si>
  <si>
    <t>гоголя 98</t>
  </si>
  <si>
    <t>Магазин Бородинский</t>
  </si>
  <si>
    <t>Толстого 69 подъезд с 4 по 6</t>
  </si>
  <si>
    <t>Фин.пол</t>
  </si>
  <si>
    <t>толстого 67</t>
  </si>
  <si>
    <t>Толстого 76 Рыцарский замок</t>
  </si>
  <si>
    <t>Гаражи Рыцарский замок</t>
  </si>
  <si>
    <t>Освещение  ТП (отключен)</t>
  </si>
  <si>
    <t>ТП-31  Ввод-1 Т-1</t>
  </si>
  <si>
    <t xml:space="preserve">дом профсоюзов </t>
  </si>
  <si>
    <t>Гостиница Целинная</t>
  </si>
  <si>
    <t>Гостиница МЕДЕО Ввод № 1</t>
  </si>
  <si>
    <t>гостиница  ЦЕЛИННАЯ Ввод № 2</t>
  </si>
  <si>
    <t>Прачечная гостиница (отключен)</t>
  </si>
  <si>
    <t>Гостиница МЕДЕО Ввод №2</t>
  </si>
  <si>
    <t>Жасталап Баймагамбетова, 166</t>
  </si>
  <si>
    <t>Пушкина, 100 (отключен)</t>
  </si>
  <si>
    <t>Медео</t>
  </si>
  <si>
    <t xml:space="preserve">Дом профсоюзов </t>
  </si>
  <si>
    <t>Гостиница ЦЕЛИННАЯ</t>
  </si>
  <si>
    <t>Надежда Баймагамбетова, 38</t>
  </si>
  <si>
    <t>ТП-33  Ввод с тр-ра</t>
  </si>
  <si>
    <t>АЗС Иволга ул. Пригородная</t>
  </si>
  <si>
    <t>ойл центр</t>
  </si>
  <si>
    <t>ул. освещение   Вл</t>
  </si>
  <si>
    <t>каирбекова 246</t>
  </si>
  <si>
    <t xml:space="preserve">пекарня </t>
  </si>
  <si>
    <t>мойка</t>
  </si>
  <si>
    <t>мельница</t>
  </si>
  <si>
    <t>Пригородная Дом-6</t>
  </si>
  <si>
    <t>Фидер 2 СИП</t>
  </si>
  <si>
    <t>Фидер 3 СИП</t>
  </si>
  <si>
    <t xml:space="preserve"> ТП-34    Ввод-1 Т-1</t>
  </si>
  <si>
    <t>Пушкина 138 КГП-1</t>
  </si>
  <si>
    <t>Столовая Пед. Института ул.1 Мая</t>
  </si>
  <si>
    <t>Пушкина 140/1 Ввод №1</t>
  </si>
  <si>
    <t>Пушкина 138 КГП-1 Ввод №2</t>
  </si>
  <si>
    <t>пушкина 136, библиотека</t>
  </si>
  <si>
    <t>Пушкина 138</t>
  </si>
  <si>
    <t>общежитие колледжа Ввод №2</t>
  </si>
  <si>
    <t>Пушкина 140/1 ввод №2</t>
  </si>
  <si>
    <t>пушкина 125</t>
  </si>
  <si>
    <t>фидер   1</t>
  </si>
  <si>
    <t>общежитие колледжа Ввод №1</t>
  </si>
  <si>
    <t>ТП-35      Ввод-1 Т-1</t>
  </si>
  <si>
    <t xml:space="preserve">тарана 105, магазин </t>
  </si>
  <si>
    <t>Тарана 89</t>
  </si>
  <si>
    <t>кафе   тарана 89</t>
  </si>
  <si>
    <t>Бавария</t>
  </si>
  <si>
    <t>Техническая библиотека</t>
  </si>
  <si>
    <t>тарана 107</t>
  </si>
  <si>
    <t>ТОО Султан</t>
  </si>
  <si>
    <t>ул. оссвещение</t>
  </si>
  <si>
    <t>Тарана 105</t>
  </si>
  <si>
    <t>Бавария ввод-2</t>
  </si>
  <si>
    <t>аль-фараби 88</t>
  </si>
  <si>
    <t>тарана 105</t>
  </si>
  <si>
    <t>ТОО Детский мир</t>
  </si>
  <si>
    <t>тарана 89</t>
  </si>
  <si>
    <t>козыбаева 96</t>
  </si>
  <si>
    <t>баймагамбетова 193</t>
  </si>
  <si>
    <t>ТП-37  Ввод -1 Т-1</t>
  </si>
  <si>
    <t>Абая 166,168</t>
  </si>
  <si>
    <t>Р</t>
  </si>
  <si>
    <t>Тарана 37</t>
  </si>
  <si>
    <t>таран 37</t>
  </si>
  <si>
    <t>Народный банк ввод №1</t>
  </si>
  <si>
    <t>Блок Гаражи</t>
  </si>
  <si>
    <t>Ф-2 СИП</t>
  </si>
  <si>
    <t>Спортзал (Ф-3) СИП</t>
  </si>
  <si>
    <t>Школа 27</t>
  </si>
  <si>
    <t>ТОО ТАУС</t>
  </si>
  <si>
    <t>школа 27</t>
  </si>
  <si>
    <t>Ввод -2 Т-2</t>
  </si>
  <si>
    <t>аль-фариби 32, 40кв. Дом</t>
  </si>
  <si>
    <t>ИП Соломаха, ул. Тарана, 27/1</t>
  </si>
  <si>
    <t>Тарана 35 80кв. Дом</t>
  </si>
  <si>
    <t>Тарана 35 магазин в подвале</t>
  </si>
  <si>
    <t>Мин. Юст.</t>
  </si>
  <si>
    <t>ИП  ТЁ</t>
  </si>
  <si>
    <t>5 Апреля, 87 СТО</t>
  </si>
  <si>
    <t>Абая, 168 магазин Аскона</t>
  </si>
  <si>
    <t>Галерея обоев</t>
  </si>
  <si>
    <t>ТП-38  Ввод-1 Т-1</t>
  </si>
  <si>
    <t>Форвард</t>
  </si>
  <si>
    <t>Пушкина-56</t>
  </si>
  <si>
    <t>библиотека 2</t>
  </si>
  <si>
    <t>ТОО Забота</t>
  </si>
  <si>
    <t>Абая, 169 ИП Акимкулов</t>
  </si>
  <si>
    <t>амангельды 47-повстанческая ВЛ</t>
  </si>
  <si>
    <t>Архитектура-17</t>
  </si>
  <si>
    <t>амангельды 47</t>
  </si>
  <si>
    <t>муз. Школа 1</t>
  </si>
  <si>
    <t>Пушкина 54 -1</t>
  </si>
  <si>
    <t>свердлова 123</t>
  </si>
  <si>
    <t>амангельды 45</t>
  </si>
  <si>
    <t>пушкина 54  ввод .2</t>
  </si>
  <si>
    <t>Кочерга</t>
  </si>
  <si>
    <t>д. сад, Костанай Газ</t>
  </si>
  <si>
    <t>повстанческая 78</t>
  </si>
  <si>
    <t>повстанческая 99</t>
  </si>
  <si>
    <t>стомед  2</t>
  </si>
  <si>
    <t>ИП Москунов</t>
  </si>
  <si>
    <t>ТП-40  Ввод с трансформатора</t>
  </si>
  <si>
    <t>столовая жолдары</t>
  </si>
  <si>
    <t>Костанай Жолдары</t>
  </si>
  <si>
    <t>сосновый бор</t>
  </si>
  <si>
    <t>здание Костанай жолдары</t>
  </si>
  <si>
    <t>ДАЛА-ХОЛЛ</t>
  </si>
  <si>
    <t>фидер 1  Абая ВЛ</t>
  </si>
  <si>
    <t>канццентр</t>
  </si>
  <si>
    <t>ТП-45  Ввод-2 Т-2</t>
  </si>
  <si>
    <t>школа № 18 ввод-2</t>
  </si>
  <si>
    <t>Магазин Сабина</t>
  </si>
  <si>
    <t>ДЭУ</t>
  </si>
  <si>
    <t>Арм.ДЭУ</t>
  </si>
  <si>
    <t>Баймагамбетова 67,  Элита</t>
  </si>
  <si>
    <t>алтынсаринпа , дет. Сад</t>
  </si>
  <si>
    <t>школа № 18 ввод-1</t>
  </si>
  <si>
    <t>Евразия ф-В</t>
  </si>
  <si>
    <t>ЧП Анарметов-Жиинбаев</t>
  </si>
  <si>
    <t>КТП-46   Ввод-1 Т-1</t>
  </si>
  <si>
    <t>Частный сектор Ф-1</t>
  </si>
  <si>
    <t>Зеленый рынок, Парк Победы -Баймагамбетова</t>
  </si>
  <si>
    <t>ТД Отау сауда ввод-1</t>
  </si>
  <si>
    <t>Магазин</t>
  </si>
  <si>
    <t>ТД Отау сауда ввод-2</t>
  </si>
  <si>
    <t>Балапан</t>
  </si>
  <si>
    <t>Каз Торг-1</t>
  </si>
  <si>
    <t>Каз Торг-2</t>
  </si>
  <si>
    <t>Емшан холодильники</t>
  </si>
  <si>
    <t>ул. Победы. Квартал 54 Хопта</t>
  </si>
  <si>
    <t>Верхняя оптовка</t>
  </si>
  <si>
    <t>Базар</t>
  </si>
  <si>
    <t>ТП-47 В вод-1 Т-1</t>
  </si>
  <si>
    <t>Магазин Иволга</t>
  </si>
  <si>
    <t>Бородина 107, Магазин Особа</t>
  </si>
  <si>
    <t>пушкина  175</t>
  </si>
  <si>
    <t>Тарана 162</t>
  </si>
  <si>
    <t>ОТРК ТВ</t>
  </si>
  <si>
    <t>Тарана, 119</t>
  </si>
  <si>
    <t>Ввод-1 Т-1</t>
  </si>
  <si>
    <t>бородина 107</t>
  </si>
  <si>
    <t>магазин 2</t>
  </si>
  <si>
    <t>ТП-49   Ввод с трансформатора</t>
  </si>
  <si>
    <t>фидер  2</t>
  </si>
  <si>
    <t>Тобольская-Фролова</t>
  </si>
  <si>
    <t>фяидер  5</t>
  </si>
  <si>
    <t>фидер  3</t>
  </si>
  <si>
    <t>гостиница Азия СИП</t>
  </si>
  <si>
    <t>фидер 4,  киномастерс</t>
  </si>
  <si>
    <t>Тобольская, 17</t>
  </si>
  <si>
    <t>угол Тобольская-Фролова коттедж</t>
  </si>
  <si>
    <t>КТП-51 Ввод с трансформатора</t>
  </si>
  <si>
    <t>Ул Рудненская .котельная КТЭК</t>
  </si>
  <si>
    <t>фидер 2, вытрезвитель ВЛ</t>
  </si>
  <si>
    <t>фидер 1 ВЛ</t>
  </si>
  <si>
    <t>КТЭК</t>
  </si>
  <si>
    <t>Хакимжановой, 116</t>
  </si>
  <si>
    <t>ТП-52   Ввод-1 Т-1</t>
  </si>
  <si>
    <t>Котельная ОТКЛ</t>
  </si>
  <si>
    <r>
      <rPr>
        <b/>
        <sz val="10"/>
        <rFont val="Arial"/>
        <family val="2"/>
        <charset val="1"/>
      </rPr>
      <t xml:space="preserve">Пристройка главный корпус </t>
    </r>
    <r>
      <rPr>
        <b/>
        <sz val="10"/>
        <rFont val="Arial"/>
        <family val="2"/>
        <charset val="204"/>
      </rPr>
      <t>ОТКЛ</t>
    </r>
  </si>
  <si>
    <r>
      <rPr>
        <b/>
        <sz val="10"/>
        <rFont val="Arial"/>
        <family val="2"/>
        <charset val="1"/>
      </rPr>
      <t xml:space="preserve">Кухня — 1 </t>
    </r>
    <r>
      <rPr>
        <b/>
        <sz val="10"/>
        <rFont val="Arial"/>
        <family val="2"/>
        <charset val="204"/>
      </rPr>
      <t>ОТКЛ</t>
    </r>
  </si>
  <si>
    <r>
      <rPr>
        <b/>
        <sz val="10"/>
        <rFont val="Arial"/>
        <family val="2"/>
        <charset val="1"/>
      </rPr>
      <t xml:space="preserve">Главный корпус </t>
    </r>
    <r>
      <rPr>
        <b/>
        <sz val="10"/>
        <rFont val="Arial"/>
        <family val="2"/>
        <charset val="204"/>
      </rPr>
      <t>ОТКЛ</t>
    </r>
  </si>
  <si>
    <t>Прачечная</t>
  </si>
  <si>
    <t>Аль-Фараби, гор больница</t>
  </si>
  <si>
    <t>Гараж</t>
  </si>
  <si>
    <t>Магазин  радуга ОТКЛ</t>
  </si>
  <si>
    <t>Пищеблок</t>
  </si>
  <si>
    <t>корпус А 4 этажный пристройка больницы</t>
  </si>
  <si>
    <t>Тарана 165-167 ОТКЛ</t>
  </si>
  <si>
    <t>пристройка больницы</t>
  </si>
  <si>
    <t>Тарана 169 ОТКЛ</t>
  </si>
  <si>
    <t>приемный покой корпус А</t>
  </si>
  <si>
    <t>аль-фараби 142- радуга</t>
  </si>
  <si>
    <t xml:space="preserve">корпус А-1 4 этажный </t>
  </si>
  <si>
    <t>аптека цветная</t>
  </si>
  <si>
    <t>ТОО Агний</t>
  </si>
  <si>
    <t>Админ.корпус</t>
  </si>
  <si>
    <t>Реанимация ОТКЛ</t>
  </si>
  <si>
    <t>старый корпус</t>
  </si>
  <si>
    <t>рентген</t>
  </si>
  <si>
    <t>Аль-Фараби-142/1</t>
  </si>
  <si>
    <t>тарана 169</t>
  </si>
  <si>
    <t>Сварочный пост</t>
  </si>
  <si>
    <t>Реанимация 4-х этажка А-2</t>
  </si>
  <si>
    <t>каб. рентген</t>
  </si>
  <si>
    <t>лаборатория</t>
  </si>
  <si>
    <t>ТП-53  Ввод-1, Т-1</t>
  </si>
  <si>
    <t>строительная  6/1</t>
  </si>
  <si>
    <t>Строительная 4</t>
  </si>
  <si>
    <t>томирис</t>
  </si>
  <si>
    <t>строительная  4</t>
  </si>
  <si>
    <t>строительная 4/1</t>
  </si>
  <si>
    <t>карбышева 5</t>
  </si>
  <si>
    <t>Ввод-2, Т-2</t>
  </si>
  <si>
    <t>строительная  6</t>
  </si>
  <si>
    <t>ИП Чернышенко</t>
  </si>
  <si>
    <t>карбышева 3</t>
  </si>
  <si>
    <t>магазин Керуен Строительная, 6</t>
  </si>
  <si>
    <t>ТП-54 Ввод-1</t>
  </si>
  <si>
    <t>ГСМ ЯРВ-1</t>
  </si>
  <si>
    <t>КазВзрывПром</t>
  </si>
  <si>
    <t>ШС-2-5,6</t>
  </si>
  <si>
    <t>АБК ШС 8</t>
  </si>
  <si>
    <r>
      <rPr>
        <b/>
        <sz val="10"/>
        <color indexed="8"/>
        <rFont val="Arial"/>
        <family val="2"/>
        <charset val="204"/>
      </rPr>
      <t xml:space="preserve">ТП-55  </t>
    </r>
    <r>
      <rPr>
        <b/>
        <sz val="10"/>
        <rFont val="Arial"/>
        <family val="2"/>
        <charset val="1"/>
      </rPr>
      <t>Ввод-1, Т-1</t>
    </r>
  </si>
  <si>
    <t>фидер 5 ВЛ СИП</t>
  </si>
  <si>
    <t>Школа-13 Киевский поселок</t>
  </si>
  <si>
    <t>школа вв 1</t>
  </si>
  <si>
    <t>фидер 3 ВЛ СИП</t>
  </si>
  <si>
    <t>фидер 1 ВЛ СИП</t>
  </si>
  <si>
    <t>фидер 4 ВЛ</t>
  </si>
  <si>
    <t>фидер 2 ВЛ</t>
  </si>
  <si>
    <t>ТОО Октан</t>
  </si>
  <si>
    <t>КТП-55А   Ввод от трансформатора</t>
  </si>
  <si>
    <t>Пос.Киевский, ул.Гостело</t>
  </si>
  <si>
    <t>гастелло 8</t>
  </si>
  <si>
    <t>ТП-56 Ввод-1, Т-1</t>
  </si>
  <si>
    <t>радуга  7</t>
  </si>
  <si>
    <t>Маг Океан</t>
  </si>
  <si>
    <t>Повстанческая, 16</t>
  </si>
  <si>
    <t>Абая 149   2-5</t>
  </si>
  <si>
    <t>Павлова, 48</t>
  </si>
  <si>
    <t>Повстанч.  18</t>
  </si>
  <si>
    <t>абая 147 1-3</t>
  </si>
  <si>
    <t>гоголя 65</t>
  </si>
  <si>
    <t>гоголя 63  1-3</t>
  </si>
  <si>
    <t>Океан ввод-1 ОПЛОМБИРОВАН</t>
  </si>
  <si>
    <t>Океан ввод-2 ОПЛОМБИРОВАН</t>
  </si>
  <si>
    <t>Абая 149</t>
  </si>
  <si>
    <t>ОСП компьютер</t>
  </si>
  <si>
    <t>гоголя 63, 4-6</t>
  </si>
  <si>
    <t>абая 147 3-6</t>
  </si>
  <si>
    <t>ТП-57  Ввод от трансформатора</t>
  </si>
  <si>
    <t>ЧП  Остриков Ф-1</t>
  </si>
  <si>
    <t>О.Досжанова-  64 — Алтынсарина</t>
  </si>
  <si>
    <t>Островского Ф-2</t>
  </si>
  <si>
    <t>б/н</t>
  </si>
  <si>
    <t>Досжанова, 64 ЧП Логинов Ф-3</t>
  </si>
  <si>
    <t>Дощанова ч/с Ф-1</t>
  </si>
  <si>
    <t>ТП-58   Ввод-1, Т-1 1 СШ</t>
  </si>
  <si>
    <t>гоголя 64</t>
  </si>
  <si>
    <t>Гоголя 64</t>
  </si>
  <si>
    <t>гоголя 44</t>
  </si>
  <si>
    <t>абая 151</t>
  </si>
  <si>
    <t>маг.дастархан 1</t>
  </si>
  <si>
    <t>золотая  рыбка</t>
  </si>
  <si>
    <t>касымканова 36</t>
  </si>
  <si>
    <t>касымканова 34 Гараж</t>
  </si>
  <si>
    <t>Ввод-2, Т-2 2 СШ</t>
  </si>
  <si>
    <t>птжх</t>
  </si>
  <si>
    <t>толстого 51</t>
  </si>
  <si>
    <t>абая 153</t>
  </si>
  <si>
    <t>дастархан 2</t>
  </si>
  <si>
    <t>Гоголя, 64 маг. Бутя    ввод  2</t>
  </si>
  <si>
    <t>Касымханова, 34</t>
  </si>
  <si>
    <t>айдана плаза  № 2</t>
  </si>
  <si>
    <t>ТП-59 Ввод-1, Т-1</t>
  </si>
  <si>
    <t>ПС-35/6 кВ КЖБИ</t>
  </si>
  <si>
    <t>Ателье ОТКЛ</t>
  </si>
  <si>
    <t>абая 6</t>
  </si>
  <si>
    <t>фидер 2, вЛ-0,4 кВ</t>
  </si>
  <si>
    <t>Кочубея 4, Абая, 10/2</t>
  </si>
  <si>
    <t>Абая 8/1</t>
  </si>
  <si>
    <t>Зернопродукт</t>
  </si>
  <si>
    <t>Кочубея 6</t>
  </si>
  <si>
    <t>кочубея 2</t>
  </si>
  <si>
    <t>Кочубея 4</t>
  </si>
  <si>
    <t>вагнер Кочубея, 3</t>
  </si>
  <si>
    <t>Абая 10,12,10/1 ВЛ</t>
  </si>
  <si>
    <t>Абая 8. 60 кв. дом</t>
  </si>
  <si>
    <t>Морозова 8 ВЛ</t>
  </si>
  <si>
    <t>Морозова,  10</t>
  </si>
  <si>
    <t>Кочубея 5, морозова 12-14 ВЛ</t>
  </si>
  <si>
    <t>ТП-60   Ввод-1, Т-1</t>
  </si>
  <si>
    <t>Каирбекова 65 ВПЗ</t>
  </si>
  <si>
    <t>Ресторан Тобол</t>
  </si>
  <si>
    <t>Ленина, 43</t>
  </si>
  <si>
    <t>ф-1 ВЛ</t>
  </si>
  <si>
    <t>аль-фараби 45</t>
  </si>
  <si>
    <t>детс.сад ОТКЛ</t>
  </si>
  <si>
    <t xml:space="preserve">тобол  </t>
  </si>
  <si>
    <t xml:space="preserve"> Каирбекова- Аль-фараби  нов. ж/д</t>
  </si>
  <si>
    <t>тобол</t>
  </si>
  <si>
    <t>Арх.Лэнд</t>
  </si>
  <si>
    <t>тобол ч/с</t>
  </si>
  <si>
    <t>каирбекова 65</t>
  </si>
  <si>
    <t>Ф-2 ОТКЛ</t>
  </si>
  <si>
    <t>детс.сад 2</t>
  </si>
  <si>
    <t>ЗАГС</t>
  </si>
  <si>
    <t>ТП-65А     Ввод-1, Т-1</t>
  </si>
  <si>
    <t>Пристройка горисполкома Пушкина, 92</t>
  </si>
  <si>
    <t>Амангельды — 85</t>
  </si>
  <si>
    <t>пушкина 90</t>
  </si>
  <si>
    <t>Магазин ул. Амангельды, 92</t>
  </si>
  <si>
    <t>Д 68 по Октябрьской</t>
  </si>
  <si>
    <t>№ 87 дом 50 кв</t>
  </si>
  <si>
    <t>50 кв. ж.д. № 87</t>
  </si>
  <si>
    <t>октябрьская-68</t>
  </si>
  <si>
    <t>гор. Акимат</t>
  </si>
  <si>
    <t>дом 60кв.  По Амангельды</t>
  </si>
  <si>
    <t>ТП-67  Ввод-1, Т-1</t>
  </si>
  <si>
    <t>тарана 115</t>
  </si>
  <si>
    <t>Чехова 106, маг. Юбилейный</t>
  </si>
  <si>
    <t>тарана д113</t>
  </si>
  <si>
    <t>тарана 111</t>
  </si>
  <si>
    <t>макдак</t>
  </si>
  <si>
    <t>м-н жагат</t>
  </si>
  <si>
    <t>пекарня</t>
  </si>
  <si>
    <t>д\сад</t>
  </si>
  <si>
    <t>Элефант</t>
  </si>
  <si>
    <t>Юбилейка +</t>
  </si>
  <si>
    <t>вкусняшка</t>
  </si>
  <si>
    <t>альфараби 92,98</t>
  </si>
  <si>
    <t>альфараби 96</t>
  </si>
  <si>
    <t>чехова 106/1</t>
  </si>
  <si>
    <t>чехова 106/2</t>
  </si>
  <si>
    <t>Арт кафе, Тарана 109 ВЛ</t>
  </si>
  <si>
    <t>аль.фараби 110</t>
  </si>
  <si>
    <t>маг.Юбилейный</t>
  </si>
  <si>
    <t>ТП-68  Ввод-1 Т-1</t>
  </si>
  <si>
    <t>Школа№2</t>
  </si>
  <si>
    <t>Дары   леса</t>
  </si>
  <si>
    <t>школа  № 2</t>
  </si>
  <si>
    <t>магазин дулатова 90 СИП</t>
  </si>
  <si>
    <t>апогей            ввод 2</t>
  </si>
  <si>
    <t>ТП-69  Ввод-1 Т-1</t>
  </si>
  <si>
    <t>Аптека №100, маг.Амангельдинский</t>
  </si>
  <si>
    <t>Цвет. Павильон ИП Насруллаева</t>
  </si>
  <si>
    <t>Амангельды 95 , Анциферова, маг.кулинария</t>
  </si>
  <si>
    <t>кафе Нео</t>
  </si>
  <si>
    <t>Банк</t>
  </si>
  <si>
    <t>баймаг 168</t>
  </si>
  <si>
    <t>ТОО Зем</t>
  </si>
  <si>
    <t>Амангельды 95</t>
  </si>
  <si>
    <t>гаражи Акимат</t>
  </si>
  <si>
    <t>Ювенальный суд пушкина 100/1</t>
  </si>
  <si>
    <t xml:space="preserve">нпц зем </t>
  </si>
  <si>
    <t>акимат, пристройка</t>
  </si>
  <si>
    <t>Баймагамбетова 168 2 под. вв-2</t>
  </si>
  <si>
    <t>Амангельды, 93 А</t>
  </si>
  <si>
    <t>Баймагамбетова, 168 Аптека 100</t>
  </si>
  <si>
    <t>маг. Меркурий Пушкина, 100</t>
  </si>
  <si>
    <t>Амангельды -Баймагамбетова</t>
  </si>
  <si>
    <t>ТП-73   Ввод-1 Т-1</t>
  </si>
  <si>
    <t>Дулатова 89 СИП</t>
  </si>
  <si>
    <t>СУД, ул. Тарана-Дулатова</t>
  </si>
  <si>
    <t>парт.архив</t>
  </si>
  <si>
    <t>Ул. освещение Тарана-Баймагамбетова</t>
  </si>
  <si>
    <t>культ. Училище</t>
  </si>
  <si>
    <t>Дом учителя</t>
  </si>
  <si>
    <t>нар. Суд</t>
  </si>
  <si>
    <t>Турист вв-1</t>
  </si>
  <si>
    <t>Турист вв-2 ОТКЛ</t>
  </si>
  <si>
    <t>КазахЮвелир</t>
  </si>
  <si>
    <t>Судоисполнитель</t>
  </si>
  <si>
    <t>ТП-75   Ввод-1 Т-1</t>
  </si>
  <si>
    <t>Киоск Победы</t>
  </si>
  <si>
    <t>Ателье Север, маг.Эвелина</t>
  </si>
  <si>
    <t>Дулатова, 105</t>
  </si>
  <si>
    <t>Турист-1 ОТКЛ</t>
  </si>
  <si>
    <t>ТОО Каменск Уральск</t>
  </si>
  <si>
    <t>ИП Радченко</t>
  </si>
  <si>
    <t>проммаг</t>
  </si>
  <si>
    <t>Амангельды 72 1-5подъезд</t>
  </si>
  <si>
    <t>алтынсарина 131</t>
  </si>
  <si>
    <t>ИВС</t>
  </si>
  <si>
    <t>магазин  Север</t>
  </si>
  <si>
    <t>Нац.лотер СИП</t>
  </si>
  <si>
    <t>Куры гриль</t>
  </si>
  <si>
    <t xml:space="preserve">аптека </t>
  </si>
  <si>
    <t>пятачок</t>
  </si>
  <si>
    <t>кайнар</t>
  </si>
  <si>
    <t>Склад хранения ТНП, Дулатова, 111А</t>
  </si>
  <si>
    <t>Каспи Банк</t>
  </si>
  <si>
    <t>амангельды 72</t>
  </si>
  <si>
    <t>9 эт.  Дом</t>
  </si>
  <si>
    <t>ВЛ-0,4 кВ  Дулатова  СИП</t>
  </si>
  <si>
    <t>НИВС-2 ОТКЛ</t>
  </si>
  <si>
    <t>Без названия ОТКЛ</t>
  </si>
  <si>
    <t>Кафе 21 ОТКЛ</t>
  </si>
  <si>
    <t>КТП-80    Ввод с тр-ра</t>
  </si>
  <si>
    <t>ПС Сортировочная</t>
  </si>
  <si>
    <t>Костанай-2</t>
  </si>
  <si>
    <t>Фидер 1 СИП</t>
  </si>
  <si>
    <t>ТП-81 Ввод-1 Т-1</t>
  </si>
  <si>
    <t>дом 170 а</t>
  </si>
  <si>
    <t>Школа№5</t>
  </si>
  <si>
    <t>дом 168</t>
  </si>
  <si>
    <t>дом 174а</t>
  </si>
  <si>
    <t>дом 174</t>
  </si>
  <si>
    <t>дом 170</t>
  </si>
  <si>
    <t>бородина 221 а</t>
  </si>
  <si>
    <t>дом 172,174,176</t>
  </si>
  <si>
    <t>Школа силовая</t>
  </si>
  <si>
    <t>освещение  школы</t>
  </si>
  <si>
    <t>котельная, гаражи</t>
  </si>
  <si>
    <t>ТП-82    Ввод с трансформатора</t>
  </si>
  <si>
    <t>ул. освещение СИП</t>
  </si>
  <si>
    <t>складская, ул.Рабочая</t>
  </si>
  <si>
    <t>Склад хранения ТНП, Варданян СИП</t>
  </si>
  <si>
    <t>Мастерская, гаражи СИП</t>
  </si>
  <si>
    <t>Рабочая, 184</t>
  </si>
  <si>
    <t>ип огай  Складская 22 СИП</t>
  </si>
  <si>
    <t>Тайшиков 2 эт</t>
  </si>
  <si>
    <t>МРБ</t>
  </si>
  <si>
    <t>ТОО Интерфуд (Складская, 1)</t>
  </si>
  <si>
    <t>Автобаза Рабочая, 186</t>
  </si>
  <si>
    <t>Рабочая, 168, Вартанян СИП</t>
  </si>
  <si>
    <t>ТП-83  Ввод-1 Т-1</t>
  </si>
  <si>
    <t>тоо Аяз</t>
  </si>
  <si>
    <t>Шипина 174</t>
  </si>
  <si>
    <t xml:space="preserve">Рабочая 170 </t>
  </si>
  <si>
    <t>ф.4 СИП</t>
  </si>
  <si>
    <t>Рабочая 170А вв-1</t>
  </si>
  <si>
    <t>ф-3 СИП</t>
  </si>
  <si>
    <t>шипина  170 а</t>
  </si>
  <si>
    <t>Шипина 167 ОТКЛ</t>
  </si>
  <si>
    <t>УЛ.Освещение ВЛ</t>
  </si>
  <si>
    <t>рабочая 176 б</t>
  </si>
  <si>
    <t>Шипина 167</t>
  </si>
  <si>
    <t>ф.1 СИП</t>
  </si>
  <si>
    <t>шипина  155А</t>
  </si>
  <si>
    <t>рабочая 176 Б</t>
  </si>
  <si>
    <t>малосем. 120 кв. рабочая 170а вв.2 ОТКЛ</t>
  </si>
  <si>
    <t>Рабочая 174 а</t>
  </si>
  <si>
    <t>ТП-84   Ввод с трансформатора Т-1</t>
  </si>
  <si>
    <t>федорина</t>
  </si>
  <si>
    <t>Фабричная</t>
  </si>
  <si>
    <t>соколовский</t>
  </si>
  <si>
    <t>Алла, Рабочая, 184 склады</t>
  </si>
  <si>
    <t>эком.плюс</t>
  </si>
  <si>
    <t>Быков</t>
  </si>
  <si>
    <t>КТП-85   Ввод с трансформатора</t>
  </si>
  <si>
    <t xml:space="preserve">Кирпичная </t>
  </si>
  <si>
    <t>Фидер 5 СИП</t>
  </si>
  <si>
    <t>Медионика</t>
  </si>
  <si>
    <t>ТП-86   Ввод-2 Т-2</t>
  </si>
  <si>
    <t>ГорГаз</t>
  </si>
  <si>
    <t>ПС 110/35/10 кВ Юго-Западная</t>
  </si>
  <si>
    <t>ГОРГАЗ</t>
  </si>
  <si>
    <t>КТП-88   Ввод-1 Т-1</t>
  </si>
  <si>
    <t>К.Маркса-Лесная</t>
  </si>
  <si>
    <t>2 СШ-0,4кВ</t>
  </si>
  <si>
    <t>КТП-88А   Ввод-1 Т-1</t>
  </si>
  <si>
    <t>НЦПК  Орлеу СИП</t>
  </si>
  <si>
    <t>Лесхоз, ул.Гагарина</t>
  </si>
  <si>
    <t>Алтынсарина 151, жил дом с маг.</t>
  </si>
  <si>
    <t>Дулатова, 147а Авторазбор ОТКЛ</t>
  </si>
  <si>
    <t>Теплосеть насос</t>
  </si>
  <si>
    <t>Фидер 2 ВЛ</t>
  </si>
  <si>
    <t>шевченко  88</t>
  </si>
  <si>
    <t>Гагарина, 82 СИП</t>
  </si>
  <si>
    <t>ЗКЖ ОТКЛ</t>
  </si>
  <si>
    <t>лесхоз</t>
  </si>
  <si>
    <t>версаль  КЛ</t>
  </si>
  <si>
    <t>фидер  Гагарина</t>
  </si>
  <si>
    <t>шевченко 88</t>
  </si>
  <si>
    <t>ТП-90  Ввод-1 Т-1</t>
  </si>
  <si>
    <t>Женск консульт  и Логос</t>
  </si>
  <si>
    <t>Род Дом</t>
  </si>
  <si>
    <t>пищ блок вв-1</t>
  </si>
  <si>
    <t>гаражи вв-1</t>
  </si>
  <si>
    <t>хозкорпус 1</t>
  </si>
  <si>
    <t>род. Дом 1</t>
  </si>
  <si>
    <t>хозкорпус вв-2</t>
  </si>
  <si>
    <t>пищ блок вв-2  ОТКЛ</t>
  </si>
  <si>
    <t>гаражи вв-2 ОТКЛ</t>
  </si>
  <si>
    <t>терап. Корпус вв-1</t>
  </si>
  <si>
    <t>род.дом  вв-2</t>
  </si>
  <si>
    <t>ТП-91   Ввод-1 Т-1</t>
  </si>
  <si>
    <t>ТОО Алау ТВ ВП-0,4</t>
  </si>
  <si>
    <t>1000 мелочей</t>
  </si>
  <si>
    <t>кафе Шолпан</t>
  </si>
  <si>
    <t>Чехова 125  4-6 подъезд</t>
  </si>
  <si>
    <t>маг. Грааль</t>
  </si>
  <si>
    <t>чехова 125  1-3</t>
  </si>
  <si>
    <t>сто пов   Элита 95</t>
  </si>
  <si>
    <t>спортзал Рекорд</t>
  </si>
  <si>
    <t>тарана 117  1-2 под</t>
  </si>
  <si>
    <t>чехова 125, кафе</t>
  </si>
  <si>
    <t>Кафе Жунусова О.В.</t>
  </si>
  <si>
    <t>Тумар вв-2</t>
  </si>
  <si>
    <t>Аль-фараби 114, Фонд проблемн кредитов</t>
  </si>
  <si>
    <t>Торг. Павильон ул. Тарана</t>
  </si>
  <si>
    <t>тарана  135/1</t>
  </si>
  <si>
    <t>Коктем 3 вв-1</t>
  </si>
  <si>
    <t>Павших Борцов  88</t>
  </si>
  <si>
    <t>цветная  аптека</t>
  </si>
  <si>
    <t>ВЛ- 0,4 кВ  маг. Беркут, Летунова 77</t>
  </si>
  <si>
    <t>аль-фараби 116, иволга</t>
  </si>
  <si>
    <t>тарана 135 вв.2</t>
  </si>
  <si>
    <t>тарана 117  1000 мел</t>
  </si>
  <si>
    <t>поликлиника 1    ввод  2</t>
  </si>
  <si>
    <t>ТОО Алтын Куз 2003</t>
  </si>
  <si>
    <t>Коктем 3 вв-2</t>
  </si>
  <si>
    <t>Физиополиклиника</t>
  </si>
  <si>
    <t>КТП-92   Ввод с трансформатора</t>
  </si>
  <si>
    <t>ТОО Кит Каирбекова, 310 ОТКЛ</t>
  </si>
  <si>
    <t>АЗС Гелиос, ул. Краснасельская</t>
  </si>
  <si>
    <t>Каирбекова 310Б Скиф</t>
  </si>
  <si>
    <t>АЗС Гелиос</t>
  </si>
  <si>
    <t>КТП-93   Ввод с трансформатора</t>
  </si>
  <si>
    <t>ул. Речная ТаунСай</t>
  </si>
  <si>
    <t>Ф-1 ВЛ</t>
  </si>
  <si>
    <t xml:space="preserve">ТП-95   Ввод с трансформатора         </t>
  </si>
  <si>
    <t>Столярка</t>
  </si>
  <si>
    <t>Автобаза Иволги</t>
  </si>
  <si>
    <t>Пилорама</t>
  </si>
  <si>
    <t>поселок ВЛ</t>
  </si>
  <si>
    <t>щиток в РУ-0,4кВ</t>
  </si>
  <si>
    <r>
      <rPr>
        <b/>
        <sz val="10"/>
        <color indexed="8"/>
        <rFont val="Arial"/>
        <family val="2"/>
        <charset val="204"/>
      </rPr>
      <t xml:space="preserve">КТП-95А </t>
    </r>
    <r>
      <rPr>
        <b/>
        <sz val="10"/>
        <rFont val="Arial"/>
        <family val="2"/>
        <charset val="1"/>
      </rPr>
      <t>Ввод с трансформатора</t>
    </r>
  </si>
  <si>
    <t>Пром зона Иволги</t>
  </si>
  <si>
    <t>Без названия</t>
  </si>
  <si>
    <t>ТП-96   Ввод-1 Т-1</t>
  </si>
  <si>
    <t>Рабочая 139</t>
  </si>
  <si>
    <t>Автодорожный техникум</t>
  </si>
  <si>
    <t>Рабочая 141 Токарный</t>
  </si>
  <si>
    <t>автодорожный колледж вв-1</t>
  </si>
  <si>
    <t>СВ Стройбаза</t>
  </si>
  <si>
    <t>Автопарк  ОТКЛ</t>
  </si>
  <si>
    <t>автодорожный колледж вв-2</t>
  </si>
  <si>
    <t>принт экспресс</t>
  </si>
  <si>
    <t>ТП-97А  Ввод-2 Т-2</t>
  </si>
  <si>
    <t>Маг. Продтоваров, Чернышевского, 57</t>
  </si>
  <si>
    <t>Школа№6</t>
  </si>
  <si>
    <t>Школа освещение</t>
  </si>
  <si>
    <t>ТП-98  Ввод-1 Т-1</t>
  </si>
  <si>
    <t>Ф — 2 ВЛ</t>
  </si>
  <si>
    <t>КинЭУ</t>
  </si>
  <si>
    <t>КИНЭУ корпус В</t>
  </si>
  <si>
    <t>КИНЭУ Корпус Б</t>
  </si>
  <si>
    <t>Котельная вв-1</t>
  </si>
  <si>
    <t>ф. 3 лесная</t>
  </si>
  <si>
    <t>КИНЭУ  адм. корпус</t>
  </si>
  <si>
    <t>Ленинградская 40</t>
  </si>
  <si>
    <t>КИНЭУ Корпус А</t>
  </si>
  <si>
    <t>Ф-1  ВЛ</t>
  </si>
  <si>
    <t>Ф-4 ВЛ</t>
  </si>
  <si>
    <t>КТП-99   Ввод с трансформатора</t>
  </si>
  <si>
    <t>Костанай-2, Энгельса</t>
  </si>
  <si>
    <t>Ф -2 СИП</t>
  </si>
  <si>
    <t>Ф -3 СИП</t>
  </si>
  <si>
    <t>КТП-99а    Ввод-1 Т-1</t>
  </si>
  <si>
    <t>Энгельса СИП</t>
  </si>
  <si>
    <t>кинотеатр ВЛ</t>
  </si>
  <si>
    <t>Костанай-2, Энгельса — Тургенева</t>
  </si>
  <si>
    <t>Яслисад</t>
  </si>
  <si>
    <t>Ф-3 Энгельса СИП</t>
  </si>
  <si>
    <t>Белинского Ф-2 СИП</t>
  </si>
  <si>
    <t xml:space="preserve">насосная </t>
  </si>
  <si>
    <t>Освещение ул. Белинского СИП</t>
  </si>
  <si>
    <t xml:space="preserve">  КТП-99Б   Ввод с трансформатора</t>
  </si>
  <si>
    <t>ф-1 СИП</t>
  </si>
  <si>
    <t>Костанай-2, Белинского- Достык</t>
  </si>
  <si>
    <t>ф- 2 СИП</t>
  </si>
  <si>
    <t xml:space="preserve">  КТП-99В   Ввод с трансформатора</t>
  </si>
  <si>
    <t>Костанай-2, Достык (солнечная)</t>
  </si>
  <si>
    <t>осв. ВА-63 СИП</t>
  </si>
  <si>
    <t>ТП-100  Ввод-1 Т-1</t>
  </si>
  <si>
    <t>Операционный переход 3 этаж</t>
  </si>
  <si>
    <t>Переход (кафе, диализ)</t>
  </si>
  <si>
    <t>Обл. Больница</t>
  </si>
  <si>
    <t>Кардиоцентр вв-1</t>
  </si>
  <si>
    <t>МРТ  вв-1</t>
  </si>
  <si>
    <t>Гл. корпус</t>
  </si>
  <si>
    <t>МРТ  вв-2 (чиллер), терапевт.корпус</t>
  </si>
  <si>
    <t>Столовая ОТКЛ</t>
  </si>
  <si>
    <t>СПУ вв-2 ОТКЛ</t>
  </si>
  <si>
    <t>Нефрос Азия, 1 Мая 151 1 этаж</t>
  </si>
  <si>
    <t>ТП-101  Ввод с трансформатора Т-1 1 СШ-0,4 кВ</t>
  </si>
  <si>
    <t>Футбол ЛЭНД</t>
  </si>
  <si>
    <t>Д/К.Профсоюзы</t>
  </si>
  <si>
    <t>Гаражи профсоюз, насос</t>
  </si>
  <si>
    <t>Профсоюз, вв-1</t>
  </si>
  <si>
    <t>ТП-102  Ввод с трансформатора</t>
  </si>
  <si>
    <t>ойл центр СИП</t>
  </si>
  <si>
    <t>Козыбаева, 165</t>
  </si>
  <si>
    <t>Ц.Стадион АЗС</t>
  </si>
  <si>
    <t>Стадион вв-1 ОТКЛ</t>
  </si>
  <si>
    <t>Фидер № 2 СИП</t>
  </si>
  <si>
    <t>Гагарина, 138 Центр гемодиализа</t>
  </si>
  <si>
    <t>Фидер № 1 СИП</t>
  </si>
  <si>
    <t>ТП-103   Ввод с трансформатора</t>
  </si>
  <si>
    <t xml:space="preserve"> ул. 1 мая  90/2</t>
  </si>
  <si>
    <t>1  мая  88</t>
  </si>
  <si>
    <t>Общежитие подвал, около ТП-30</t>
  </si>
  <si>
    <t>1мая 88, 90/1</t>
  </si>
  <si>
    <t>Костанайский экономический колледж</t>
  </si>
  <si>
    <t>Аль-Фараби 97 ОТКЛ</t>
  </si>
  <si>
    <t>ТП-104  Ввод-1 Т-1</t>
  </si>
  <si>
    <t>Аль-фараби 85 вв-1</t>
  </si>
  <si>
    <t>Байтурсынова 49</t>
  </si>
  <si>
    <t>Байтурсынова, 47 универ</t>
  </si>
  <si>
    <t>Баймагамбетова 162, 4-6 подъезд, Экран</t>
  </si>
  <si>
    <t>кафе  + 9 эт. Дом</t>
  </si>
  <si>
    <t>Баймагамбетова 162, 1- подъезд</t>
  </si>
  <si>
    <t>баймагамбетова 162 7под.</t>
  </si>
  <si>
    <t>Аль-фараби 85 вв-2 ОТКЛ</t>
  </si>
  <si>
    <t>Спец. Худ.школа</t>
  </si>
  <si>
    <t>кафе-Медео</t>
  </si>
  <si>
    <t>Байтурсынова  49</t>
  </si>
  <si>
    <t>трактир - бистро</t>
  </si>
  <si>
    <t>университет</t>
  </si>
  <si>
    <t>ТП-104 А    Ввод-1 Т-1</t>
  </si>
  <si>
    <t>байтур. 45, гоголя 72</t>
  </si>
  <si>
    <t>Байтурсынова 45</t>
  </si>
  <si>
    <t>баймагамбетова 158</t>
  </si>
  <si>
    <t>КСТУ</t>
  </si>
  <si>
    <t>Цветочный павильон</t>
  </si>
  <si>
    <t>Торг.киоск</t>
  </si>
  <si>
    <t>ВА-50А</t>
  </si>
  <si>
    <t>кафе Black&amp;White</t>
  </si>
  <si>
    <t>Компьютерный клюб Баймагамбетова, 158</t>
  </si>
  <si>
    <t>универ. Муз. Факультет</t>
  </si>
  <si>
    <t>кафе Голд</t>
  </si>
  <si>
    <t>библиотека</t>
  </si>
  <si>
    <t>Университет ВА-160А</t>
  </si>
  <si>
    <t>ТП-105  Ввод-1 Т-1</t>
  </si>
  <si>
    <t>Гоголя 92</t>
  </si>
  <si>
    <t>Мед.Училище</t>
  </si>
  <si>
    <t>общеж. Мед. Колледжа</t>
  </si>
  <si>
    <t>Баймагамбетова 183</t>
  </si>
  <si>
    <t>женская консультация вв-2</t>
  </si>
  <si>
    <t>Мед.колледж вв-2</t>
  </si>
  <si>
    <t>Баймагамбетова 183,  подвал</t>
  </si>
  <si>
    <t>Гоголя 96</t>
  </si>
  <si>
    <t>Аптека</t>
  </si>
  <si>
    <t>Толстого 69 1-3 подъезд</t>
  </si>
  <si>
    <t>ТП-106   Ввод-1 Т-1</t>
  </si>
  <si>
    <t>соц.25, 70 кв.дом</t>
  </si>
  <si>
    <t>Кубеева,  21, 2 подъезд</t>
  </si>
  <si>
    <t>Кубеева 19</t>
  </si>
  <si>
    <t>кубеева 17, 1-2 подъезд</t>
  </si>
  <si>
    <t>маг.Иволга</t>
  </si>
  <si>
    <t>Автомобильная, 18А</t>
  </si>
  <si>
    <t>магазин ОТКЛ</t>
  </si>
  <si>
    <t>дет. Сад</t>
  </si>
  <si>
    <t>Кубеева 21 5 подъезд</t>
  </si>
  <si>
    <t>Кубеева 17, 3-6 подъезд</t>
  </si>
  <si>
    <t>ВА-160 А СИП</t>
  </si>
  <si>
    <t>сейфулина 2</t>
  </si>
  <si>
    <t>Автомобильная 20 вв-1</t>
  </si>
  <si>
    <t>Юности, 34А</t>
  </si>
  <si>
    <t>кубеева 23</t>
  </si>
  <si>
    <t>кубеева 19</t>
  </si>
  <si>
    <t>ТП-107  Ввод-2 Т-2</t>
  </si>
  <si>
    <t>Павших Борцов, Д 165</t>
  </si>
  <si>
    <t>клуб строитель вв-2</t>
  </si>
  <si>
    <t>Клуб строитель</t>
  </si>
  <si>
    <t>Овощн.магазин</t>
  </si>
  <si>
    <t>магазин строймат.</t>
  </si>
  <si>
    <t>магазин Кораблик СИП</t>
  </si>
  <si>
    <t>П борцов 169</t>
  </si>
  <si>
    <t>П борцов 171</t>
  </si>
  <si>
    <t>П борцов 167</t>
  </si>
  <si>
    <t>ИП Мезин ОТКЛ</t>
  </si>
  <si>
    <t>Магазин пром товаров</t>
  </si>
  <si>
    <t>ТП-107А  Ввод-2 Т-2</t>
  </si>
  <si>
    <t>Школа №5 вв-1 ОТКЛ</t>
  </si>
  <si>
    <t>Кафе Толстый папа, Бородина 225</t>
  </si>
  <si>
    <t>Школа №5 вв-2</t>
  </si>
  <si>
    <t>Бородина 223</t>
  </si>
  <si>
    <t>Валиханова 112 вв-2  ОТКЛ</t>
  </si>
  <si>
    <t>ЖКК клуб строитель</t>
  </si>
  <si>
    <t>Бородина 227</t>
  </si>
  <si>
    <t>Спорт зал вв-1 ОТКЛ</t>
  </si>
  <si>
    <t>Спорт зал вв-2</t>
  </si>
  <si>
    <t>Уалиханова, 112 вв-1</t>
  </si>
  <si>
    <t>Бородина, 99А</t>
  </si>
  <si>
    <t>АЗС Бахыт ВЛ</t>
  </si>
  <si>
    <t>Бородина 225</t>
  </si>
  <si>
    <t>ИП Куров Т.Б., Валих. 112А</t>
  </si>
  <si>
    <t>бокс 3</t>
  </si>
  <si>
    <t>Бородина 225/1    ИП Калашников</t>
  </si>
  <si>
    <t>бородина 227/1</t>
  </si>
  <si>
    <t>ТП-108   Ввод-1 Т-1</t>
  </si>
  <si>
    <t>Аптека   ЗАБОТА, опрн.пункт, светофор</t>
  </si>
  <si>
    <t>ТОО  Ыбрай мойка вв-1</t>
  </si>
  <si>
    <t>Чел.ГУ Шипина - Бородина</t>
  </si>
  <si>
    <t>СТО ч/с  по Шипина</t>
  </si>
  <si>
    <t>ТОО  Ыбрай мойка вв-2</t>
  </si>
  <si>
    <t>Спорт зал ЧелГУ</t>
  </si>
  <si>
    <t>бородина 168</t>
  </si>
  <si>
    <t>Чел ГУ</t>
  </si>
  <si>
    <t xml:space="preserve"> </t>
  </si>
  <si>
    <t>КТП-109  Ввод-1 Т-1</t>
  </si>
  <si>
    <t>ф-4 ВЛ</t>
  </si>
  <si>
    <t>Ф-5 картел резерв ОТКЛ</t>
  </si>
  <si>
    <t xml:space="preserve">Картел Абая-Пролитарская </t>
  </si>
  <si>
    <t>Шевченко, 50 ОТКЛ</t>
  </si>
  <si>
    <t>картел 2</t>
  </si>
  <si>
    <t>школа  14 вв-1</t>
  </si>
  <si>
    <t>школа  14 вв-2</t>
  </si>
  <si>
    <t>ф-3     ввод  2 ВЛ</t>
  </si>
  <si>
    <t>ф-2 ВЛ</t>
  </si>
  <si>
    <t>Картел 1</t>
  </si>
  <si>
    <t>ТП-110 Вввод-1 Т-1</t>
  </si>
  <si>
    <t>Наркодиспансер</t>
  </si>
  <si>
    <t>рабочая 147а</t>
  </si>
  <si>
    <t>Нарко диспансер, около РП-2</t>
  </si>
  <si>
    <t>институт  рабочая 155 вв-2</t>
  </si>
  <si>
    <t>Поликлиника им.Смолина, Бородина, 124а вв-1</t>
  </si>
  <si>
    <t>Фидер 2</t>
  </si>
  <si>
    <t>Вввод-2 Т-2</t>
  </si>
  <si>
    <t>Поликлиника им.Смолина, Бородина, 124а вв-2</t>
  </si>
  <si>
    <t>институт  рабочая 155</t>
  </si>
  <si>
    <t>Фармаком ВЛ</t>
  </si>
  <si>
    <t>магазин ТОТ</t>
  </si>
  <si>
    <t>Бородина 211А Строймаркет</t>
  </si>
  <si>
    <t>Гагарина, 166 А Автогаз Бижан</t>
  </si>
  <si>
    <t>ВЛ-0,4 кВ  Гагарина-Бородлина</t>
  </si>
  <si>
    <t>клерк, Гагарина, 158</t>
  </si>
  <si>
    <t>Поликлиника наркология вв-2</t>
  </si>
  <si>
    <t>ТП-111    Ввод с трансформатора</t>
  </si>
  <si>
    <t>ИП Федоров, Шевченко, 150</t>
  </si>
  <si>
    <t>Мир сантехники ул.Железнодорожная</t>
  </si>
  <si>
    <t>Ф-3 СИП</t>
  </si>
  <si>
    <t>ф-2 СИП</t>
  </si>
  <si>
    <t>ИП Федоров, Мир сантехники</t>
  </si>
  <si>
    <t>Мир сантехники</t>
  </si>
  <si>
    <t>ТП-112  Ввод с трансформатора</t>
  </si>
  <si>
    <t>Остапенко С.Г., Каирбекова 133</t>
  </si>
  <si>
    <t>фидер  2 ВЛ</t>
  </si>
  <si>
    <t>Победы-Съянова</t>
  </si>
  <si>
    <t>Фидер 2   гаражи ВЛ</t>
  </si>
  <si>
    <t>Фидер 3   нечетная ВЛ</t>
  </si>
  <si>
    <t>фидер  8   четная ВЛ</t>
  </si>
  <si>
    <t>ТП-113  Ввод с трансформатора</t>
  </si>
  <si>
    <t>Рабочая -Съянова</t>
  </si>
  <si>
    <t>Каирбекова, 206</t>
  </si>
  <si>
    <t>Сьянова, 221/1</t>
  </si>
  <si>
    <t>Ф 2 ВЛ</t>
  </si>
  <si>
    <t>Ф 1 ВЛ</t>
  </si>
  <si>
    <t>ТП-115   Ввод-1 Т-1</t>
  </si>
  <si>
    <t>дом  70  кв, Кубеева,  2а</t>
  </si>
  <si>
    <t>Онко.Диспансер Кубеева</t>
  </si>
  <si>
    <t>гл. корпус</t>
  </si>
  <si>
    <t>пищеблок 1</t>
  </si>
  <si>
    <t>Аптека Стомед</t>
  </si>
  <si>
    <t>Агат-В</t>
  </si>
  <si>
    <t>Новый корпус , вв-3 комп. Томограф</t>
  </si>
  <si>
    <t>Коттедж гостиница</t>
  </si>
  <si>
    <t>новый корпус</t>
  </si>
  <si>
    <t>Прачечная, овощехранилище</t>
  </si>
  <si>
    <t>Стройка нов.корпуса</t>
  </si>
  <si>
    <t>КТП-115   Вввод-1 Т-1</t>
  </si>
  <si>
    <t>Пос. Корейский</t>
  </si>
  <si>
    <t>Ф-5 СИП</t>
  </si>
  <si>
    <t>Ф-4 СИП</t>
  </si>
  <si>
    <t>Ф-6 СИП</t>
  </si>
  <si>
    <t>Красносельская 63</t>
  </si>
  <si>
    <t>КТП-115 А     Ввод с трансформатора</t>
  </si>
  <si>
    <t>красносельская 67а,68а ВЛ</t>
  </si>
  <si>
    <t>Онко.Диспансер с Совхозной</t>
  </si>
  <si>
    <t>Полиативное отделение вв-1</t>
  </si>
  <si>
    <t>Маг. Арман, Кубеева  ВЛ</t>
  </si>
  <si>
    <t>ТП-116   Ввод с трансформатора</t>
  </si>
  <si>
    <t>Каирбекова 345 ОТКЛ</t>
  </si>
  <si>
    <t>Каирбекова 347</t>
  </si>
  <si>
    <t xml:space="preserve">Школа  № 4 </t>
  </si>
  <si>
    <t>каирбекова 345</t>
  </si>
  <si>
    <t>спорт. Клуб ВЛ</t>
  </si>
  <si>
    <t>ресторан, конд. Цех</t>
  </si>
  <si>
    <t>ТП-117  Вввод-1 Т-1</t>
  </si>
  <si>
    <t>освещ. Подъезда Герцена, 8</t>
  </si>
  <si>
    <t>сейфулина 13</t>
  </si>
  <si>
    <t>ГТС-3, Герцена 8</t>
  </si>
  <si>
    <t>АТС, дизель</t>
  </si>
  <si>
    <t>дом 80</t>
  </si>
  <si>
    <t>герцена 12 вв-1</t>
  </si>
  <si>
    <t>Маг. Кумыр, герцена 12</t>
  </si>
  <si>
    <t>Детский сад</t>
  </si>
  <si>
    <t>герцена 8 Маг. Бэлла</t>
  </si>
  <si>
    <t>Дом 70 кв. герцена 10</t>
  </si>
  <si>
    <t>Освещение АТС ОТКЛ</t>
  </si>
  <si>
    <t>Силовая АТС</t>
  </si>
  <si>
    <t>дружбы 22а Общежитие вв-1</t>
  </si>
  <si>
    <t>дружбы 26</t>
  </si>
  <si>
    <t>ТП-118 В ввод-1 Т-1</t>
  </si>
  <si>
    <t>Мауленова 35, общеж.</t>
  </si>
  <si>
    <t>ТОО Бахыт  ВЛ</t>
  </si>
  <si>
    <t>За Налоговой</t>
  </si>
  <si>
    <t>Гаражи инстит. Налоговой</t>
  </si>
  <si>
    <t>Стройка Налоговой</t>
  </si>
  <si>
    <t>Фидер  2 ВЛ</t>
  </si>
  <si>
    <t>Мауленова 33/7</t>
  </si>
  <si>
    <t>костанай кама</t>
  </si>
  <si>
    <t>ТОО Бахыт</t>
  </si>
  <si>
    <t>ТП-119  Вввод-1 Т-1</t>
  </si>
  <si>
    <t>Кафе надежда</t>
  </si>
  <si>
    <t>жол алтын</t>
  </si>
  <si>
    <t>СТО-Камкор</t>
  </si>
  <si>
    <t>ЧП Готовщиков</t>
  </si>
  <si>
    <t>столярный цех Могденко</t>
  </si>
  <si>
    <t>Тумар, Банк ЦК</t>
  </si>
  <si>
    <t>кардан авто</t>
  </si>
  <si>
    <t>ТОО  транспорт</t>
  </si>
  <si>
    <t>АТС сервис</t>
  </si>
  <si>
    <t>леон</t>
  </si>
  <si>
    <t>полифлекс</t>
  </si>
  <si>
    <t>КосНар</t>
  </si>
  <si>
    <t>Стройка СТО, ИП Тулегенов</t>
  </si>
  <si>
    <t>сто камкор    ввод 2</t>
  </si>
  <si>
    <t>Холодный цех</t>
  </si>
  <si>
    <t>ТОО Ван</t>
  </si>
  <si>
    <t>Орджоникидзе строение 23</t>
  </si>
  <si>
    <t>ТП-120  Ввод-1 Т-1</t>
  </si>
  <si>
    <t>Мастерская за рулем</t>
  </si>
  <si>
    <t>КНС вв-2</t>
  </si>
  <si>
    <t>гостиница, достык Каирбекова</t>
  </si>
  <si>
    <t>стройплощадка торг. Дома</t>
  </si>
  <si>
    <t xml:space="preserve">Новый дом каирбекова </t>
  </si>
  <si>
    <t>Маг. Жанар ОТКЛ</t>
  </si>
  <si>
    <t>Каирбекова 353</t>
  </si>
  <si>
    <t>Теплонасос.станция</t>
  </si>
  <si>
    <t>маг.  Каирбекова  347 б</t>
  </si>
  <si>
    <t>каирбекова 353</t>
  </si>
  <si>
    <t>каирбекова 351</t>
  </si>
  <si>
    <t>киевская 3</t>
  </si>
  <si>
    <t>КНС вв-1</t>
  </si>
  <si>
    <t>кондитерский цех</t>
  </si>
  <si>
    <t>каирбековам 351/1</t>
  </si>
  <si>
    <t>Sәтті гостиница</t>
  </si>
  <si>
    <t>стройка магазина ул. Киевская</t>
  </si>
  <si>
    <t>киевская 7</t>
  </si>
  <si>
    <t>новый ж.д. ул. Каирбекова ОТКЛ</t>
  </si>
  <si>
    <t>ТП-121   Ввод-1 Т-1</t>
  </si>
  <si>
    <t>глазная больница</t>
  </si>
  <si>
    <t>Детское отделение</t>
  </si>
  <si>
    <t>АТС СИП</t>
  </si>
  <si>
    <t>уч. Корпус 1</t>
  </si>
  <si>
    <t>Дом престарелых,  Гашека-Волынова</t>
  </si>
  <si>
    <t>Станция переливания крови хоз.корпус ОТКЛ</t>
  </si>
  <si>
    <t>Станция переливания крови ОТКЛ</t>
  </si>
  <si>
    <t>Школа глухонемых ОТКЛ</t>
  </si>
  <si>
    <t>Глазная больница ОТКЛ</t>
  </si>
  <si>
    <t>волынова 6</t>
  </si>
  <si>
    <t>Детское отделение №2 Кухня</t>
  </si>
  <si>
    <t>фин. Пол</t>
  </si>
  <si>
    <t>Детсад ОТКЛ</t>
  </si>
  <si>
    <t>Стройка ОТКЛ</t>
  </si>
  <si>
    <t>Медсклад ОТКЛ</t>
  </si>
  <si>
    <t>Склад ЧС ОТКЛ</t>
  </si>
  <si>
    <t>ТП-122  Ввод с трансформатора</t>
  </si>
  <si>
    <t>Мастерская В.Интернационалистов рядос с АГК</t>
  </si>
  <si>
    <t xml:space="preserve"> VIP.городок Иволга</t>
  </si>
  <si>
    <t>Черный рубильник на стене без названия</t>
  </si>
  <si>
    <t xml:space="preserve">Зеленая 2 </t>
  </si>
  <si>
    <t xml:space="preserve">Зеленая 1 </t>
  </si>
  <si>
    <t>ящик с РПС НЕТ ДОСТУПА</t>
  </si>
  <si>
    <t>ТП-123  Ввод-1 Т-1</t>
  </si>
  <si>
    <t>Ворашилова, 52</t>
  </si>
  <si>
    <t>Волынова, 3д 10б</t>
  </si>
  <si>
    <t>Ворашилова, 11-50</t>
  </si>
  <si>
    <t>Ворашилова, 9, 5А</t>
  </si>
  <si>
    <t>ул.Ворошилова, 58</t>
  </si>
  <si>
    <t>дом КЖБИ</t>
  </si>
  <si>
    <t>СТО Югай</t>
  </si>
  <si>
    <t>СИМ</t>
  </si>
  <si>
    <t>Волынова 5-7, Ворашилова, 54</t>
  </si>
  <si>
    <t>Дом престарелых</t>
  </si>
  <si>
    <t>Интернат вв-1</t>
  </si>
  <si>
    <t>Ворашилова, 9/1 СИП</t>
  </si>
  <si>
    <t>Ворашилова, 9 ОТКЛ</t>
  </si>
  <si>
    <t>СТО Ворашилова, 11а СИП</t>
  </si>
  <si>
    <t>Дом инвалидов</t>
  </si>
  <si>
    <t>Котельная</t>
  </si>
  <si>
    <t>Ворашилова, 56,58,60</t>
  </si>
  <si>
    <t>ТП-124   Ввод-1, Т-1</t>
  </si>
  <si>
    <t>гаражи ВЛ</t>
  </si>
  <si>
    <t>Абая 9 ВЛ</t>
  </si>
  <si>
    <t>Уч. Корпус КЮИ</t>
  </si>
  <si>
    <t xml:space="preserve">столовая </t>
  </si>
  <si>
    <t xml:space="preserve">зангер    </t>
  </si>
  <si>
    <t>уч. Корпус1</t>
  </si>
  <si>
    <t>Общежит ОТКЛ</t>
  </si>
  <si>
    <t>Ввод-2, Т-2 НЕТ ДОСТУПА</t>
  </si>
  <si>
    <t>ТП-125  Ввод с трансформатора</t>
  </si>
  <si>
    <t>Физ.Мат.Школа</t>
  </si>
  <si>
    <t>Лицей вв-1</t>
  </si>
  <si>
    <t>Лицей вв-2</t>
  </si>
  <si>
    <t>ТП-126  Ввод-1, Т-1</t>
  </si>
  <si>
    <t>волынова 8</t>
  </si>
  <si>
    <t>Маяковского ДК</t>
  </si>
  <si>
    <t>Киноюность 1</t>
  </si>
  <si>
    <t>АТС 1</t>
  </si>
  <si>
    <t>маяковского 107/2 корпус 1</t>
  </si>
  <si>
    <t>маяковского 115</t>
  </si>
  <si>
    <t>маяк-го  121</t>
  </si>
  <si>
    <t>Маяковского 123,125</t>
  </si>
  <si>
    <t>маяковского 113</t>
  </si>
  <si>
    <t>Маяк-го  113    5-3-117 Чкалова</t>
  </si>
  <si>
    <t>Баня  + мойка</t>
  </si>
  <si>
    <t>Киноюность 2</t>
  </si>
  <si>
    <t>маяковского  117</t>
  </si>
  <si>
    <t>маяк-го 107/2 корпус 2</t>
  </si>
  <si>
    <t>картел</t>
  </si>
  <si>
    <t>ТП-127 В   вод с трансформатора</t>
  </si>
  <si>
    <t>Чехова -Валиханова</t>
  </si>
  <si>
    <t>ТП-128   Ввод с трансформатора</t>
  </si>
  <si>
    <t>Маг. Ласточка</t>
  </si>
  <si>
    <t>За Автоб. Парком</t>
  </si>
  <si>
    <t>ТП-129 Ввод-1, Т-1</t>
  </si>
  <si>
    <t>Гл.корпус</t>
  </si>
  <si>
    <t>Ул. Орджоникидзе (АЗС)</t>
  </si>
  <si>
    <t>Орджоникидзе, 54/1</t>
  </si>
  <si>
    <t>камкор вв-2</t>
  </si>
  <si>
    <t>ТП-130   Ввод-2, Т-2</t>
  </si>
  <si>
    <t>ТОО ЖАН</t>
  </si>
  <si>
    <t>Чкалова-Гашека</t>
  </si>
  <si>
    <t>ВА-125А ОТКЛ</t>
  </si>
  <si>
    <t>ТП-131   Ввод-1, Т-1</t>
  </si>
  <si>
    <t>магазин   № 25</t>
  </si>
  <si>
    <t>Школа№20</t>
  </si>
  <si>
    <t>Сауна</t>
  </si>
  <si>
    <t>Маяковского 110</t>
  </si>
  <si>
    <t>маяковского  120  пром. Маг.</t>
  </si>
  <si>
    <t>Школа №20 вв-1</t>
  </si>
  <si>
    <t>Банк Каспи ОТКЛ</t>
  </si>
  <si>
    <t>Киоск Маяковского, ЧП Киселев</t>
  </si>
  <si>
    <t>лидер 2010</t>
  </si>
  <si>
    <t>Цветочный киоск</t>
  </si>
  <si>
    <t>терком ссоюз</t>
  </si>
  <si>
    <t>чкалова 7</t>
  </si>
  <si>
    <t>ТП-132   Ввод-1, Т-1</t>
  </si>
  <si>
    <t>абая 24</t>
  </si>
  <si>
    <t>абая 16  почта</t>
  </si>
  <si>
    <t>ласточка</t>
  </si>
  <si>
    <t>маяковского 118</t>
  </si>
  <si>
    <t>волынова 16</t>
  </si>
  <si>
    <t>маяковского 116а вв-1</t>
  </si>
  <si>
    <t>Маяковского 116 вв-1</t>
  </si>
  <si>
    <t>абая 14</t>
  </si>
  <si>
    <t>абая  20</t>
  </si>
  <si>
    <t>чкалова 9</t>
  </si>
  <si>
    <t>маяковского 114</t>
  </si>
  <si>
    <t>дет. Сад 69</t>
  </si>
  <si>
    <t>без названия ОТКЛ</t>
  </si>
  <si>
    <t>почта вв-2</t>
  </si>
  <si>
    <t>ТП-136   Ввод-1, Т-1</t>
  </si>
  <si>
    <t>кинотеатр КАЗАХСТАН</t>
  </si>
  <si>
    <t>карусель  2</t>
  </si>
  <si>
    <t>Дворец Пионеров, Алтынсарина</t>
  </si>
  <si>
    <t>сквер</t>
  </si>
  <si>
    <t>Гоголя, 74 Дербес</t>
  </si>
  <si>
    <t>КНБ,Спорт зал</t>
  </si>
  <si>
    <t>Гусеница</t>
  </si>
  <si>
    <t>Атракцион  Сюрприз</t>
  </si>
  <si>
    <t>библиотека вв-2</t>
  </si>
  <si>
    <t>Дворец пионеров</t>
  </si>
  <si>
    <t>Спец КНБ</t>
  </si>
  <si>
    <t xml:space="preserve">не подписан </t>
  </si>
  <si>
    <t>АБК</t>
  </si>
  <si>
    <t>алтынсарина 114</t>
  </si>
  <si>
    <t>ТП-138  Ввод-2, Т-2</t>
  </si>
  <si>
    <t>Стройка  75 А</t>
  </si>
  <si>
    <t>Сев.Каз.Геология</t>
  </si>
  <si>
    <t>гаражи севКаз ГРА</t>
  </si>
  <si>
    <t>Алтынсарина 110 вв-2</t>
  </si>
  <si>
    <t xml:space="preserve">Гоголя, 75 ИВЦ </t>
  </si>
  <si>
    <t>повстанческая 25</t>
  </si>
  <si>
    <t>павлова 50</t>
  </si>
  <si>
    <t>хим.лаборатория Алтынсарина, 108</t>
  </si>
  <si>
    <t>Чс  Павлова  вл</t>
  </si>
  <si>
    <t xml:space="preserve">ул. освещение </t>
  </si>
  <si>
    <t>ТП-141 Ввод с трансформатора</t>
  </si>
  <si>
    <t>Ф № 2 СИП</t>
  </si>
  <si>
    <t>КТЭК — контора, Летунова</t>
  </si>
  <si>
    <t>ф № 3</t>
  </si>
  <si>
    <t>ф № 1</t>
  </si>
  <si>
    <t>контора КТЭК</t>
  </si>
  <si>
    <t>гаражи КТЭК</t>
  </si>
  <si>
    <t>ТП-150 Ввод-1, Т-1</t>
  </si>
  <si>
    <t>Башибаев СИП</t>
  </si>
  <si>
    <t>Р-н .Мельницы Пионер-Люкс</t>
  </si>
  <si>
    <t>Киевская, 21 Промсклад Зетта Грейд</t>
  </si>
  <si>
    <t>Авсатаев</t>
  </si>
  <si>
    <t>Пласт  окно</t>
  </si>
  <si>
    <t xml:space="preserve">ТОО ЭСС Норд Киевская, 21А </t>
  </si>
  <si>
    <t>ТП-153 Ввод с трансформатора</t>
  </si>
  <si>
    <t>Мельница</t>
  </si>
  <si>
    <t xml:space="preserve"> КТП-154 Ввод с трансформатора</t>
  </si>
  <si>
    <t>П.Киевский</t>
  </si>
  <si>
    <t xml:space="preserve">Ф-3 </t>
  </si>
  <si>
    <t>не подписан 100 А</t>
  </si>
  <si>
    <t>ТП-157   Ввод-1, Т-1</t>
  </si>
  <si>
    <t>Фонтан</t>
  </si>
  <si>
    <t>Шахматный клуб, Баймагамбетова 164</t>
  </si>
  <si>
    <t>стоматология вв-1</t>
  </si>
  <si>
    <t>атриум 2</t>
  </si>
  <si>
    <t>не подписан  СИП</t>
  </si>
  <si>
    <t>ТОО Картел</t>
  </si>
  <si>
    <t>Аль-Фараби,  72 с аптекой</t>
  </si>
  <si>
    <t>Баймагамб-ва, 88 кв. 129</t>
  </si>
  <si>
    <t>Атриум, Аль-Фараби 74</t>
  </si>
  <si>
    <t>Аль-Фараби, 45/б Закусочная</t>
  </si>
  <si>
    <t>Аль-фараби  72</t>
  </si>
  <si>
    <t>стоматология вв-3</t>
  </si>
  <si>
    <t>Байтурсынова,  57 дом 48 кв</t>
  </si>
  <si>
    <t>9 этажный дом ввод 2</t>
  </si>
  <si>
    <t>стоматология 2</t>
  </si>
  <si>
    <t>куранты</t>
  </si>
  <si>
    <t>Абдуллин</t>
  </si>
  <si>
    <t>КТП-161а  В вод с трансформатора</t>
  </si>
  <si>
    <t>Ул.Л.Беды (АЗС)</t>
  </si>
  <si>
    <t>Фидер № 3 СИП</t>
  </si>
  <si>
    <t>Фидер № 4 СИП</t>
  </si>
  <si>
    <t>ТП-162   Ввод-1 Т-1</t>
  </si>
  <si>
    <t>тарана 70</t>
  </si>
  <si>
    <t>Дулатова-Тарана</t>
  </si>
  <si>
    <t>алтынсарина  119</t>
  </si>
  <si>
    <t>военный суд</t>
  </si>
  <si>
    <t>евразийский банк</t>
  </si>
  <si>
    <t>дулатова 62</t>
  </si>
  <si>
    <t>Дулатова 68 вв-1 КазАгрекс</t>
  </si>
  <si>
    <t>алтын. 121, пушкина 65</t>
  </si>
  <si>
    <t>ТОО Сабрина</t>
  </si>
  <si>
    <t>пушкина 69</t>
  </si>
  <si>
    <t>Ателье</t>
  </si>
  <si>
    <t>Дулатова 68 вв-2 КазАгрекс</t>
  </si>
  <si>
    <t>Багетта Алтынсарина, 117А</t>
  </si>
  <si>
    <t>ТП-192   Ввод-1 Т-1</t>
  </si>
  <si>
    <t>Склад интернат</t>
  </si>
  <si>
    <t>интернат ул.Краснасельская</t>
  </si>
  <si>
    <t>столовая- интернат СИП</t>
  </si>
  <si>
    <t>свободы 34</t>
  </si>
  <si>
    <t>Ф-1, интернат</t>
  </si>
  <si>
    <t>Пасейдон Свободы</t>
  </si>
  <si>
    <t>интернат</t>
  </si>
  <si>
    <t>Интернат админ.</t>
  </si>
  <si>
    <t>Свободы, 37</t>
  </si>
  <si>
    <t xml:space="preserve">кафе  Бриз </t>
  </si>
  <si>
    <t>ф-2 интернат СИП</t>
  </si>
  <si>
    <t>Садик вв-2</t>
  </si>
  <si>
    <t>Киоск Кубеева</t>
  </si>
  <si>
    <t>не подписан  640А</t>
  </si>
  <si>
    <t>ТП-201    Ввод-1 Т-1</t>
  </si>
  <si>
    <t>Гостиница</t>
  </si>
  <si>
    <t>Кунай-строй.материалы</t>
  </si>
  <si>
    <t>Кама</t>
  </si>
  <si>
    <t>проходная</t>
  </si>
  <si>
    <t>Сауран-склад</t>
  </si>
  <si>
    <t>контора</t>
  </si>
  <si>
    <t>цех «неопор»</t>
  </si>
  <si>
    <t>котельная- токарный цех</t>
  </si>
  <si>
    <t>МСЦ</t>
  </si>
  <si>
    <t>ремонт шина  ПЛОМБА</t>
  </si>
  <si>
    <t>ТП-205   Ввод-1 Т-1</t>
  </si>
  <si>
    <t>Лермонтова 10</t>
  </si>
  <si>
    <t>Маг. Сулпак</t>
  </si>
  <si>
    <t>Сулпак</t>
  </si>
  <si>
    <t>Алтынсарина 230  1-54 вв-1</t>
  </si>
  <si>
    <t>ИП Панин СИП</t>
  </si>
  <si>
    <t>ул. освещение Лермонтова, Тарана</t>
  </si>
  <si>
    <t>Сулпак кондиционеры вв-1</t>
  </si>
  <si>
    <t>Сулпак кондиционеры вв-2</t>
  </si>
  <si>
    <t>маг. Бытовой техники</t>
  </si>
  <si>
    <t>Алтынсарина 230</t>
  </si>
  <si>
    <t>дет. Сад №34</t>
  </si>
  <si>
    <t>Ф-1 маг. ВОСТОК</t>
  </si>
  <si>
    <t>Лермонтова, 10 маг. Хамхоев</t>
  </si>
  <si>
    <t>ТП-206   Ввод-1 Т-1</t>
  </si>
  <si>
    <t>Склад 2 вв-5</t>
  </si>
  <si>
    <t>Плодоовощная база</t>
  </si>
  <si>
    <t>Склад 1</t>
  </si>
  <si>
    <t>Склад 1 вв-5 Б/У пожнас</t>
  </si>
  <si>
    <t>торо</t>
  </si>
  <si>
    <t>Склад-1 вв-3 б/у-2</t>
  </si>
  <si>
    <t>Склад-2 вв-3 б/у компр.</t>
  </si>
  <si>
    <t>ЧП Соломакин</t>
  </si>
  <si>
    <t>КТП-213  Ввод-1 Т-1</t>
  </si>
  <si>
    <t>Ул.Красный Кузнец (колесные ряды)</t>
  </si>
  <si>
    <t>Ф-1                       СИП</t>
  </si>
  <si>
    <t>ТП-217  Ввод-1 Т-1</t>
  </si>
  <si>
    <t>Цент. Гастроном Гоголя, 89</t>
  </si>
  <si>
    <t>Каз- Французский центр (ателье Чародейка)</t>
  </si>
  <si>
    <t>гоголя 89  2-6 подъезд</t>
  </si>
  <si>
    <t xml:space="preserve"> АлтынКуз, обменник</t>
  </si>
  <si>
    <t>Каз-франц. Центр вв-1</t>
  </si>
  <si>
    <t>баймагамб 156 1-4</t>
  </si>
  <si>
    <t>баймагамб 156  5-8</t>
  </si>
  <si>
    <t>ТОО Сымбат</t>
  </si>
  <si>
    <t>павлова 68</t>
  </si>
  <si>
    <t>Каз-франц. Центр вв-2</t>
  </si>
  <si>
    <t>ТП-224  Ввод-1 Т-1</t>
  </si>
  <si>
    <t>призывной пункт вв-1</t>
  </si>
  <si>
    <t>Обл. военкомат</t>
  </si>
  <si>
    <t>судмедэкспертиза  СИП</t>
  </si>
  <si>
    <t>банк Центр кредит Урожайная, 16</t>
  </si>
  <si>
    <t>ф  № 1</t>
  </si>
  <si>
    <t>гаражи урожайная, 16</t>
  </si>
  <si>
    <t>маг. Спутник</t>
  </si>
  <si>
    <t>Спутник</t>
  </si>
  <si>
    <t>урожайная  20</t>
  </si>
  <si>
    <t>Д.Сад, приют для сирот, в-1</t>
  </si>
  <si>
    <t>ф № 2</t>
  </si>
  <si>
    <t>меридиан    ввод  2</t>
  </si>
  <si>
    <t>Новый детсад вв-1</t>
  </si>
  <si>
    <t>ТП-225   Ввод-1 Т-1</t>
  </si>
  <si>
    <t>Урожайн 29 , 144 кв. вв-2</t>
  </si>
  <si>
    <t>Ул. Орджоникидзе (маг. Бытавая химия)</t>
  </si>
  <si>
    <t>насос</t>
  </si>
  <si>
    <t>К.Батыра, 2Б ГрандВояж</t>
  </si>
  <si>
    <t xml:space="preserve">Фидер 3 </t>
  </si>
  <si>
    <t>Орджоникидзе,  15</t>
  </si>
  <si>
    <t>Урожайн 29 , 144 кв. вв-1</t>
  </si>
  <si>
    <t>Орджоникидзе 48/4, гараж</t>
  </si>
  <si>
    <t>Урожайн 29 , 144 кв. вв-4</t>
  </si>
  <si>
    <t>орджоникидзе   52</t>
  </si>
  <si>
    <t>Гранд Вояж   2Б</t>
  </si>
  <si>
    <t>Фидер 1</t>
  </si>
  <si>
    <t>урожайная 37</t>
  </si>
  <si>
    <t>молодежная 17</t>
  </si>
  <si>
    <t xml:space="preserve">дом ветереанов </t>
  </si>
  <si>
    <t>Цех радиаторов</t>
  </si>
  <si>
    <t>ТП-231 Ввод-1 Т-1</t>
  </si>
  <si>
    <t>ТОО Тимир Жилкен</t>
  </si>
  <si>
    <t>Ул. Уральская (маг.Крайс)</t>
  </si>
  <si>
    <t>уральская  2а</t>
  </si>
  <si>
    <t>уральская 6</t>
  </si>
  <si>
    <t>уральская 1</t>
  </si>
  <si>
    <t>Индустриальная, 20</t>
  </si>
  <si>
    <t>пер. уральский  6</t>
  </si>
  <si>
    <t>ИП Баймуратов, стоянка</t>
  </si>
  <si>
    <t>Уральская д. 8</t>
  </si>
  <si>
    <t>уральская 4/1</t>
  </si>
  <si>
    <t>уральская 4</t>
  </si>
  <si>
    <t xml:space="preserve">мауленова 30 а </t>
  </si>
  <si>
    <t>пер. уральский 8</t>
  </si>
  <si>
    <t>уральская 2</t>
  </si>
  <si>
    <t>пер уральсий 6/1</t>
  </si>
  <si>
    <t>пер. уральский 4</t>
  </si>
  <si>
    <t>ТП-236   Ввод-1 Т-1</t>
  </si>
  <si>
    <t>Общежитие дизельного</t>
  </si>
  <si>
    <t>Ул. Абая (за маг. Емшан)</t>
  </si>
  <si>
    <t>Дом, 107</t>
  </si>
  <si>
    <t>пр. Абая 38</t>
  </si>
  <si>
    <t>Д 42/1</t>
  </si>
  <si>
    <t>новый ЦБК</t>
  </si>
  <si>
    <t>ТВЧ</t>
  </si>
  <si>
    <t>Ф-5</t>
  </si>
  <si>
    <t>ТП-247   Ввод-2, Т-2</t>
  </si>
  <si>
    <t>ТОО «Наладчик» Карб. 8А</t>
  </si>
  <si>
    <t>Карбышева 8  КазАгроКом</t>
  </si>
  <si>
    <t>Автотранс</t>
  </si>
  <si>
    <t>Карбышева, 8А. Плеханова, 79А</t>
  </si>
  <si>
    <t>ЧП Костюкевич СТО Ф-4</t>
  </si>
  <si>
    <t>ГРАНД ХАУС</t>
  </si>
  <si>
    <t>Город-1 Ф-1</t>
  </si>
  <si>
    <t>Гараж Ф-1</t>
  </si>
  <si>
    <t>Город-2</t>
  </si>
  <si>
    <t>Металобаза</t>
  </si>
  <si>
    <t>ТП-251  Ввод-1 Т-1</t>
  </si>
  <si>
    <t>Спортивная 3</t>
  </si>
  <si>
    <t>Ул. Штабная,11(военный городок)</t>
  </si>
  <si>
    <t>насосная КТЭК</t>
  </si>
  <si>
    <t>СПОРТ КОМПЛЕКС</t>
  </si>
  <si>
    <t>СПОРТИВНАЯ 8</t>
  </si>
  <si>
    <t>10-й дом</t>
  </si>
  <si>
    <t>Центральная 11</t>
  </si>
  <si>
    <t>12-й дом</t>
  </si>
  <si>
    <t>уличное освещение ВЛ</t>
  </si>
  <si>
    <t>частный дом</t>
  </si>
  <si>
    <t>ТП-252    Ввод-1 Т-1</t>
  </si>
  <si>
    <t>чп баязитов</t>
  </si>
  <si>
    <t>За клубом ФАРАОН</t>
  </si>
  <si>
    <t>частный сектор Гвардейская, СИП</t>
  </si>
  <si>
    <t>гвардейская 23</t>
  </si>
  <si>
    <t>ЧП Шайкенов</t>
  </si>
  <si>
    <t>Гвард 17. 70кв дом</t>
  </si>
  <si>
    <t>Гвард 21    70кв дом</t>
  </si>
  <si>
    <t>Фараон</t>
  </si>
  <si>
    <t>Гвард 19</t>
  </si>
  <si>
    <t>Гвардейская 21/2 ВЛ</t>
  </si>
  <si>
    <t>Розинов</t>
  </si>
  <si>
    <t>ф-1</t>
  </si>
  <si>
    <t>ТП-253   Ввод-1 Т-1</t>
  </si>
  <si>
    <t>САДОВАЯ 100 К</t>
  </si>
  <si>
    <t>Ул. Штабная, 13-16</t>
  </si>
  <si>
    <t>САДОВАЯ 100 Д</t>
  </si>
  <si>
    <t>Ф-2 коттедж</t>
  </si>
  <si>
    <t>стройплощадка</t>
  </si>
  <si>
    <t xml:space="preserve"> Ф-1 вл</t>
  </si>
  <si>
    <t>САДОВАЯ 100 Е</t>
  </si>
  <si>
    <t>САДОВАЯ 100 И</t>
  </si>
  <si>
    <t>резерв</t>
  </si>
  <si>
    <t>Пекарня Зеленая 6/1</t>
  </si>
  <si>
    <t>Зеленая 6/3</t>
  </si>
  <si>
    <t>ШТАБНАЯ 13,16</t>
  </si>
  <si>
    <t>ТП-254   Ввод с трансформатора</t>
  </si>
  <si>
    <t>мансарда</t>
  </si>
  <si>
    <t>Столовая индуст. колледжа</t>
  </si>
  <si>
    <t>ЧП Гумбатов</t>
  </si>
  <si>
    <t>Синагога</t>
  </si>
  <si>
    <t>Абая  33//1 новая общ.</t>
  </si>
  <si>
    <t>Столовая Ввод-1</t>
  </si>
  <si>
    <t>ТП-256   Ввод-2 Т-2</t>
  </si>
  <si>
    <t>Наурызбаев</t>
  </si>
  <si>
    <t>Напротив ГЭК маяк-го104/1</t>
  </si>
  <si>
    <t>Стройка</t>
  </si>
  <si>
    <t>Джамбула 93 кв 36-79</t>
  </si>
  <si>
    <t>Джамбула 89 кв 1-50</t>
  </si>
  <si>
    <t>Маяковского 104/1 вв-2</t>
  </si>
  <si>
    <t>Маяковского 104/1 вв-1</t>
  </si>
  <si>
    <t xml:space="preserve">Юстиция </t>
  </si>
  <si>
    <t>Джамбула 93 кв 1-35</t>
  </si>
  <si>
    <t>джамбула 91</t>
  </si>
  <si>
    <t>Джамбула 89 кв 51-100</t>
  </si>
  <si>
    <t>джамбула 95</t>
  </si>
  <si>
    <t>пекарня  ввод 1</t>
  </si>
  <si>
    <t>ИП Либарев</t>
  </si>
  <si>
    <t>пекарня  ввод 2</t>
  </si>
  <si>
    <t>маяковского 104/2</t>
  </si>
  <si>
    <t>ТП-264   Ввод-1 Т-1</t>
  </si>
  <si>
    <t>Маг. Березка</t>
  </si>
  <si>
    <t>Комарова Ф-2</t>
  </si>
  <si>
    <t>Алтынсарина № 5,№7 Красноармейская, 62</t>
  </si>
  <si>
    <t>Алтынсарина, 232 ОТКЛ</t>
  </si>
  <si>
    <t>Комарова  13</t>
  </si>
  <si>
    <t>Шаталова Н.С. вв-2</t>
  </si>
  <si>
    <t>фидер № 1</t>
  </si>
  <si>
    <t>маг березка</t>
  </si>
  <si>
    <t>Алтынсарина 9</t>
  </si>
  <si>
    <t>ТП-265  Ввод-1 Т-1</t>
  </si>
  <si>
    <t>Дет поликлиника</t>
  </si>
  <si>
    <t>НацЭкс Беды, 23 А</t>
  </si>
  <si>
    <t>Прачка</t>
  </si>
  <si>
    <t>Гараж ВЛ</t>
  </si>
  <si>
    <t>Саматический корпус фидер № 2</t>
  </si>
  <si>
    <t>Фидер № 3</t>
  </si>
  <si>
    <t>ТП-266  Ввод-1 Т-1</t>
  </si>
  <si>
    <t>Ифекционный корпус</t>
  </si>
  <si>
    <t>ЦСЛ</t>
  </si>
  <si>
    <t>ТОО Азалия плюс Абая, 63</t>
  </si>
  <si>
    <t>Больница Вв-2</t>
  </si>
  <si>
    <t>ТП-270   Ввод-1 Т-1</t>
  </si>
  <si>
    <t>АБАЯ 33 общежитие</t>
  </si>
  <si>
    <t>Ул. Абая, 33 (индус. кол.)</t>
  </si>
  <si>
    <t>Сельхозмотор</t>
  </si>
  <si>
    <t>учебный корпус</t>
  </si>
  <si>
    <t>К.В. Диспансер</t>
  </si>
  <si>
    <t>Мастерская</t>
  </si>
  <si>
    <t>Баумана-Абая офис</t>
  </si>
  <si>
    <t>Наружное освещение</t>
  </si>
  <si>
    <t>КТП-300  Ввод с трансформатора</t>
  </si>
  <si>
    <t>Ул. сборка</t>
  </si>
  <si>
    <t>Гаражи ГЭС</t>
  </si>
  <si>
    <t>Цех ЖБИ</t>
  </si>
  <si>
    <t>ПР1</t>
  </si>
  <si>
    <t>ТП-300А     Ввод-2 Т-2</t>
  </si>
  <si>
    <t>Герцина 58 (за КГЭС)</t>
  </si>
  <si>
    <r>
      <rPr>
        <b/>
        <sz val="10"/>
        <color indexed="8"/>
        <rFont val="Arial"/>
        <family val="2"/>
        <charset val="204"/>
      </rPr>
      <t xml:space="preserve">КТП-301  </t>
    </r>
    <r>
      <rPr>
        <b/>
        <sz val="10"/>
        <rFont val="Arial"/>
        <family val="2"/>
        <charset val="1"/>
      </rPr>
      <t>Ввод с трансформатора</t>
    </r>
  </si>
  <si>
    <t>Склад ОКСА Ф-"А", "В"</t>
  </si>
  <si>
    <t>КГЭС</t>
  </si>
  <si>
    <t>Склад Ангар РСУ (новый)</t>
  </si>
  <si>
    <t>Столярный цех</t>
  </si>
  <si>
    <t>СШ-1 контора</t>
  </si>
  <si>
    <t>КТП-302  Ввод с трансформатора</t>
  </si>
  <si>
    <t>Тепличный Комбинат Каирбекова, 447</t>
  </si>
  <si>
    <t>маг. Ак-Жол</t>
  </si>
  <si>
    <t>Колбасный цех</t>
  </si>
  <si>
    <t>КТП-303   Ввод с трансформатора</t>
  </si>
  <si>
    <t>Котеджи</t>
  </si>
  <si>
    <t>Цветочное хоз-во</t>
  </si>
  <si>
    <t>ул. 2-я Костанайская 46/9 СИП</t>
  </si>
  <si>
    <t>ПКСТ Текстильщик уч. № 1859, 1817 СИП</t>
  </si>
  <si>
    <t>Ч.сектор</t>
  </si>
  <si>
    <t>Админ.бытовой корпус ТОО «Амина+»</t>
  </si>
  <si>
    <t>ул. 2-я Костанайская 56/23</t>
  </si>
  <si>
    <t>КТП-304    Ввод с трансформатора</t>
  </si>
  <si>
    <t>Литейный</t>
  </si>
  <si>
    <t>РПБ ЦРО</t>
  </si>
  <si>
    <t>Контора</t>
  </si>
  <si>
    <t>ТП-305   Ввод-1 Т-1</t>
  </si>
  <si>
    <t>Частный жилой дом</t>
  </si>
  <si>
    <t>Гагарина-Абая</t>
  </si>
  <si>
    <t>Гагарина, 58</t>
  </si>
  <si>
    <t>ул. освещение Лермонтова-Тарана</t>
  </si>
  <si>
    <t>Гагарина, 36 КореяАвто</t>
  </si>
  <si>
    <t>Абая, 237</t>
  </si>
  <si>
    <t>Комосмольская, 173 с проездом Ф-1</t>
  </si>
  <si>
    <t>Абая, 260 Славянская л.ср.</t>
  </si>
  <si>
    <t>ТП-306 В вод-1 Т-1</t>
  </si>
  <si>
    <t>Освещение ЦПКиО</t>
  </si>
  <si>
    <t>Д/к Профсоюзов</t>
  </si>
  <si>
    <t>Школа вв-1</t>
  </si>
  <si>
    <t>Бородина, 163</t>
  </si>
  <si>
    <t>Павших Борцов 144 вв-1</t>
  </si>
  <si>
    <t>ул. освещение (Победы)</t>
  </si>
  <si>
    <t>НурБанк вв-1</t>
  </si>
  <si>
    <t>Суд</t>
  </si>
  <si>
    <t>кафе Джумакулов</t>
  </si>
  <si>
    <t>школа вв-2</t>
  </si>
  <si>
    <t>Павших Борцов 144 вв-2</t>
  </si>
  <si>
    <t>Маг. Сабрина</t>
  </si>
  <si>
    <t>Стомед (склад)</t>
  </si>
  <si>
    <t>НурБанк вв-2</t>
  </si>
  <si>
    <t>ТП-307  Ввод-1 Т-1</t>
  </si>
  <si>
    <t>Автомойка</t>
  </si>
  <si>
    <t>Гагарина- Бородина за Прагой</t>
  </si>
  <si>
    <t>пав.борцов  149</t>
  </si>
  <si>
    <t>гагарина 139</t>
  </si>
  <si>
    <t>шевченко 130</t>
  </si>
  <si>
    <t>гагарина  137/1</t>
  </si>
  <si>
    <t>бородина 144  ввод 2</t>
  </si>
  <si>
    <t>Детсад</t>
  </si>
  <si>
    <t>бородина 142</t>
  </si>
  <si>
    <t>бассейн</t>
  </si>
  <si>
    <t>ТП-310   Ввод-1 Т-1</t>
  </si>
  <si>
    <t>Абая, 203 Бюро Ангел</t>
  </si>
  <si>
    <t>Зель.рынок (телеателье)</t>
  </si>
  <si>
    <t>церковь СИП</t>
  </si>
  <si>
    <t>повстанческая 114</t>
  </si>
  <si>
    <t>шевченко 64</t>
  </si>
  <si>
    <t>кафе  ладога</t>
  </si>
  <si>
    <t>повстанческая 114 ТОО Бакыт</t>
  </si>
  <si>
    <t>Ф/К Тобол</t>
  </si>
  <si>
    <t>Т/Д Алтынсарина, 143 СИП</t>
  </si>
  <si>
    <t>Маг. Смешанных товаров СИП</t>
  </si>
  <si>
    <t>Нижняя оптовка</t>
  </si>
  <si>
    <t>Ритуальные услуги</t>
  </si>
  <si>
    <t>Т/Д ул. Победы, 55А</t>
  </si>
  <si>
    <t xml:space="preserve">Магазин Мега </t>
  </si>
  <si>
    <t>ТП-311    Ввод-2 Т-2</t>
  </si>
  <si>
    <t>освещение набережной</t>
  </si>
  <si>
    <t>9-этажка (большой мост)</t>
  </si>
  <si>
    <t>Набережная,  56а Крухмалев</t>
  </si>
  <si>
    <t>вест</t>
  </si>
  <si>
    <t>тарана 2а,2б</t>
  </si>
  <si>
    <t>ТП-312    Ввод-1 Т-1</t>
  </si>
  <si>
    <t>ул.Кайрбекова 196</t>
  </si>
  <si>
    <t>Ф-4 Зеркало</t>
  </si>
  <si>
    <t>Каирбекова, 96</t>
  </si>
  <si>
    <t>маг. Автомагистраль</t>
  </si>
  <si>
    <t>ТП-315   Ввод-1 Т-1</t>
  </si>
  <si>
    <t>Алтынсарина, 136, 138 проммаг</t>
  </si>
  <si>
    <t>Садик (около тп-310)</t>
  </si>
  <si>
    <t>Абая 191</t>
  </si>
  <si>
    <t>Алтынсарина маг. Ария</t>
  </si>
  <si>
    <t>Алтынсарина, маг. ГУМ</t>
  </si>
  <si>
    <t>Т/Д Алтынсарина, 168, 168А, 170,172 вв-1</t>
  </si>
  <si>
    <t>ф2</t>
  </si>
  <si>
    <t>Абая 181,  СТО вв-1</t>
  </si>
  <si>
    <t>Абая 193 жилой дом Турежанова</t>
  </si>
  <si>
    <t>маг. Таран-Абая 185</t>
  </si>
  <si>
    <t>Абая 181,  СТО вв-2</t>
  </si>
  <si>
    <t>алтынсарина 150</t>
  </si>
  <si>
    <t>ф-1 город</t>
  </si>
  <si>
    <t>Абая 183</t>
  </si>
  <si>
    <t>дет. сад</t>
  </si>
  <si>
    <t>Т/Д Алтынсарина, 168, 168А, 170,172 вв-2</t>
  </si>
  <si>
    <t>ТП-321  Ввод-1 Т-1</t>
  </si>
  <si>
    <t>силовая хоз. Корпус</t>
  </si>
  <si>
    <t>Туб.диспансер</t>
  </si>
  <si>
    <t>прачечная</t>
  </si>
  <si>
    <t>ЧП Мамедов</t>
  </si>
  <si>
    <t>баймагамб.3  корпус 3</t>
  </si>
  <si>
    <t>не подписан СИП</t>
  </si>
  <si>
    <t>корпус-касса</t>
  </si>
  <si>
    <t>силов. Глав. Корпуса</t>
  </si>
  <si>
    <t>пищеблок</t>
  </si>
  <si>
    <t>осв. Гл.корпуса</t>
  </si>
  <si>
    <t>ТП-336   Ввод-1 Т-1</t>
  </si>
  <si>
    <t>пушкина 29/Тәуелсіздік 32, Фаза А</t>
  </si>
  <si>
    <t>Гор.отдел</t>
  </si>
  <si>
    <t>столовая поликлиники УВД</t>
  </si>
  <si>
    <t>ТД  Виолетта</t>
  </si>
  <si>
    <t>Пушкина 34 Растегайки</t>
  </si>
  <si>
    <t>ИВС УВД вв-1</t>
  </si>
  <si>
    <t>банк</t>
  </si>
  <si>
    <t>ДВД</t>
  </si>
  <si>
    <t>пушкина 33</t>
  </si>
  <si>
    <t>сбербанк, поликлиника УВД</t>
  </si>
  <si>
    <t>поликлиника ДВД</t>
  </si>
  <si>
    <t>ИВС УВД вв-2</t>
  </si>
  <si>
    <t>ТП-337    Ввод-1 Т-1</t>
  </si>
  <si>
    <t>Спальный корпус, Тарана столовая</t>
  </si>
  <si>
    <t>интернат им. Алтынсарина</t>
  </si>
  <si>
    <t>банк, резерв</t>
  </si>
  <si>
    <t>Тарана, 46 Цон вв-1</t>
  </si>
  <si>
    <t>кафе таур</t>
  </si>
  <si>
    <t>уч. Корпус</t>
  </si>
  <si>
    <t>музей Алтынсарина</t>
  </si>
  <si>
    <t>насосная №1</t>
  </si>
  <si>
    <t>прокуратура</t>
  </si>
  <si>
    <t>Столовая, общежитие №1</t>
  </si>
  <si>
    <t>маг. Спорттоваров</t>
  </si>
  <si>
    <t>ЧП Садиков</t>
  </si>
  <si>
    <t>Тарана 46, вв-2</t>
  </si>
  <si>
    <t>Депортамент образования</t>
  </si>
  <si>
    <t>Музей</t>
  </si>
  <si>
    <t>насосная №2</t>
  </si>
  <si>
    <t>прокуратура №2</t>
  </si>
  <si>
    <r>
      <rPr>
        <b/>
        <sz val="10"/>
        <color indexed="8"/>
        <rFont val="Arial"/>
        <family val="2"/>
        <charset val="204"/>
      </rPr>
      <t xml:space="preserve">ТП-346   </t>
    </r>
    <r>
      <rPr>
        <b/>
        <sz val="10"/>
        <rFont val="Arial"/>
        <family val="2"/>
        <charset val="1"/>
      </rPr>
      <t>Ввод с трансформатора (пломба)</t>
    </r>
  </si>
  <si>
    <t>Лермонтова 28А</t>
  </si>
  <si>
    <t>КТП-347   Ввод с трансформатора</t>
  </si>
  <si>
    <t>Угол .Байтурсынова 3, Валиханова</t>
  </si>
  <si>
    <t>ТП-348   Ввод-1 Т-1</t>
  </si>
  <si>
    <t>Угол Козыбаева-Валиханова</t>
  </si>
  <si>
    <t>ТП-349   Ввод-1 Т-1</t>
  </si>
  <si>
    <t>На тер. Адал иК</t>
  </si>
  <si>
    <t>Прачечная вв-1</t>
  </si>
  <si>
    <t>Опель центр</t>
  </si>
  <si>
    <t>Прачечная вв-2</t>
  </si>
  <si>
    <t>ТП-360    Ввод-2 Т-2</t>
  </si>
  <si>
    <t>Летунова, 95</t>
  </si>
  <si>
    <t>10 этажка возле Универа</t>
  </si>
  <si>
    <t>ИП Бекетов</t>
  </si>
  <si>
    <t>Сцена</t>
  </si>
  <si>
    <t>насосная</t>
  </si>
  <si>
    <t>ТП-361  Ввод-1 Т-1</t>
  </si>
  <si>
    <t xml:space="preserve"> КРУ </t>
  </si>
  <si>
    <t>банк  ВТБ</t>
  </si>
  <si>
    <t>тарана 116 СИП</t>
  </si>
  <si>
    <t>Пушкина Общежитие пед.Института</t>
  </si>
  <si>
    <t>Пушкина  121 вв-1</t>
  </si>
  <si>
    <t>Общежитие- 2 вв-1</t>
  </si>
  <si>
    <t>Общежитие- 2 вв-2</t>
  </si>
  <si>
    <t>Гаражи бокс</t>
  </si>
  <si>
    <t>Пушкина 135</t>
  </si>
  <si>
    <t>Спортзал</t>
  </si>
  <si>
    <t>Угол 1Мая_Тарана дом 86А</t>
  </si>
  <si>
    <t>Фидер  1 ВЛ</t>
  </si>
  <si>
    <t>Пушкина  121 вв-2</t>
  </si>
  <si>
    <t>ТП-363    Ввод-1 Т-1</t>
  </si>
  <si>
    <t>ТП-370   Ввод-1 Т-1</t>
  </si>
  <si>
    <t>д 167 кв</t>
  </si>
  <si>
    <t>Угол Баймаг.-Амангельды</t>
  </si>
  <si>
    <t>Д\сад</t>
  </si>
  <si>
    <t>шанс</t>
  </si>
  <si>
    <t>гор СЭС</t>
  </si>
  <si>
    <t>Байтурсынова Победы холод. Установки</t>
  </si>
  <si>
    <t>баня</t>
  </si>
  <si>
    <t>Баймагамбетова, 213</t>
  </si>
  <si>
    <t>Баймагамбетова, 213, Центр МРТ</t>
  </si>
  <si>
    <t xml:space="preserve">д 167 кв </t>
  </si>
  <si>
    <t>кафе</t>
  </si>
  <si>
    <t xml:space="preserve">Наурыз </t>
  </si>
  <si>
    <t>Баймагамбетова,  170</t>
  </si>
  <si>
    <t>Амангельды 76</t>
  </si>
  <si>
    <t>Амангельды,95 маг. Анциферова</t>
  </si>
  <si>
    <t>ТП-374   Ввод-1 Т-1</t>
  </si>
  <si>
    <t>кафе Минутка</t>
  </si>
  <si>
    <t>Зеленый рынок</t>
  </si>
  <si>
    <t>щитовая Отау-Сауда</t>
  </si>
  <si>
    <t>Скорая помощь</t>
  </si>
  <si>
    <t>ТОО Троянда</t>
  </si>
  <si>
    <t>кафе АЙЯ</t>
  </si>
  <si>
    <t>кафе Смак</t>
  </si>
  <si>
    <t>ЧП Кузнецов</t>
  </si>
  <si>
    <t>кафе  Камкор</t>
  </si>
  <si>
    <t>отау сауда - киоск</t>
  </si>
  <si>
    <t>павельон  Береке</t>
  </si>
  <si>
    <t>киоск-рыба</t>
  </si>
  <si>
    <t>щитовая рынка вв-2</t>
  </si>
  <si>
    <t>освещение базара Отау Сауда</t>
  </si>
  <si>
    <t>щитовая кооператор</t>
  </si>
  <si>
    <t>ТП-400   Ввод-1 Т-1</t>
  </si>
  <si>
    <t>ТОО Агрохимпродукт вв-1</t>
  </si>
  <si>
    <t>Баня самал (стоянка )</t>
  </si>
  <si>
    <t>Тишков</t>
  </si>
  <si>
    <t>Абилова</t>
  </si>
  <si>
    <t>Гоголя, 112 вв-1 новый ж/д</t>
  </si>
  <si>
    <t>Гоголя, 112 вв-2 новый ж/д</t>
  </si>
  <si>
    <t>ТОО Агрохимпродукт вв-2</t>
  </si>
  <si>
    <t>коттедж Литунова, 182</t>
  </si>
  <si>
    <t>Гоголя, 112 Донарт</t>
  </si>
  <si>
    <t>Ф-1 Гоголя</t>
  </si>
  <si>
    <t>ВЛ частный сектор ул. Чехова</t>
  </si>
  <si>
    <t>ТП-401 В вод-1 Т-1</t>
  </si>
  <si>
    <t>Мауленова, 16А Мебельный цех</t>
  </si>
  <si>
    <t>Дом печати</t>
  </si>
  <si>
    <t>Производствееный корпус вв-2</t>
  </si>
  <si>
    <t>Блок подсобный</t>
  </si>
  <si>
    <t>Редакция адм. Корпус</t>
  </si>
  <si>
    <t>Типография</t>
  </si>
  <si>
    <t>Мауленова 30 Б</t>
  </si>
  <si>
    <t>Мауленова, 22</t>
  </si>
  <si>
    <t>Мауленова, 18</t>
  </si>
  <si>
    <t>Мауленова, 18/1</t>
  </si>
  <si>
    <t>Мауленова, 18/3</t>
  </si>
  <si>
    <t>маг. Витамин</t>
  </si>
  <si>
    <t>Мауленова 30 Б лифтовое хоз-во</t>
  </si>
  <si>
    <t>Павильон</t>
  </si>
  <si>
    <t>ИП Остапенко</t>
  </si>
  <si>
    <t>Мауленова, 16А КСТ мед</t>
  </si>
  <si>
    <t>Уральская, 8А Аптека</t>
  </si>
  <si>
    <t>Уральская, 10</t>
  </si>
  <si>
    <t>ТП-402 В вод-1 Т-1</t>
  </si>
  <si>
    <t>издат. Дом.Цех</t>
  </si>
  <si>
    <t>Штаб ГО Баймагамбетова-Дощанова</t>
  </si>
  <si>
    <t>издат. Дом.  Офис</t>
  </si>
  <si>
    <t>ГО</t>
  </si>
  <si>
    <t>Созвездие</t>
  </si>
  <si>
    <t>депортамент обороны</t>
  </si>
  <si>
    <t>Баймагамбетова,  146</t>
  </si>
  <si>
    <t>Досжанова, 39 ЕвроАзия</t>
  </si>
  <si>
    <t>Гаражи МЧС</t>
  </si>
  <si>
    <t>Баня  №1</t>
  </si>
  <si>
    <t>Ф -1</t>
  </si>
  <si>
    <t>ул. освещение Дощанова-Баймагамбетова</t>
  </si>
  <si>
    <t>Алтел СИП</t>
  </si>
  <si>
    <t>ТП-403 В вод-1 Т-1</t>
  </si>
  <si>
    <t>Маг.-пекарня ул. Чехова-Аль-Фараби</t>
  </si>
  <si>
    <t>Школа №1</t>
  </si>
  <si>
    <t>Чехова, 100 ИП Стаканов солярий</t>
  </si>
  <si>
    <t>Аль-фараби 101, маг. 9 Эт. дом</t>
  </si>
  <si>
    <t>Школа №1 вв-1</t>
  </si>
  <si>
    <t>чехова 98, 1 мая 81</t>
  </si>
  <si>
    <t>столовая экон. Колл.</t>
  </si>
  <si>
    <t>1 мая 100</t>
  </si>
  <si>
    <t xml:space="preserve">чехова 100,102 </t>
  </si>
  <si>
    <t>хоз корпус школы</t>
  </si>
  <si>
    <t>1 мая 99</t>
  </si>
  <si>
    <t>Торговый павильон «Далель»</t>
  </si>
  <si>
    <t>9 эт. Дом Аль-Фараби 101  ввод 2</t>
  </si>
  <si>
    <t>школа ввод 2</t>
  </si>
  <si>
    <t>Лидер 2010 Ларек</t>
  </si>
  <si>
    <t>Офисное здание 1 мая 99</t>
  </si>
  <si>
    <t>маг. Растегайчики</t>
  </si>
  <si>
    <t>ТП-404 В  вод-1 Т-1</t>
  </si>
  <si>
    <t>Ф-4 чехова 105а</t>
  </si>
  <si>
    <t>Баня Самал</t>
  </si>
  <si>
    <t>Институт Агропромпроект</t>
  </si>
  <si>
    <t>баня вв-1</t>
  </si>
  <si>
    <t>кондит.цех</t>
  </si>
  <si>
    <t xml:space="preserve"> энергонадзор</t>
  </si>
  <si>
    <t>баня вв-2</t>
  </si>
  <si>
    <t>Аль-фараби 111</t>
  </si>
  <si>
    <t>Гараж Чехова, 105А</t>
  </si>
  <si>
    <t>ТП-405   Ввод-1 Т-1</t>
  </si>
  <si>
    <t>Павлова, 95А</t>
  </si>
  <si>
    <t>Павлова-Баймагамбетова</t>
  </si>
  <si>
    <t>Баймагамбетова, 167</t>
  </si>
  <si>
    <t>Челночек</t>
  </si>
  <si>
    <t>ТП-406    Ввод-1 Т-1</t>
  </si>
  <si>
    <t>Баймагамбетова  179 подъезд 11-14</t>
  </si>
  <si>
    <t>Муз.школа по ул.Баймагам.</t>
  </si>
  <si>
    <t>козыбаева 39</t>
  </si>
  <si>
    <t xml:space="preserve">Нур-отан </t>
  </si>
  <si>
    <t>Нур-отан вв-2</t>
  </si>
  <si>
    <t>детский сад</t>
  </si>
  <si>
    <t>детский сад вв-2</t>
  </si>
  <si>
    <t>Баймагамбетова 179 подъезд 5-10</t>
  </si>
  <si>
    <t>павлова 70</t>
  </si>
  <si>
    <t>Баймагамбетова 179 подъезд 1-4</t>
  </si>
  <si>
    <t xml:space="preserve">Гараж </t>
  </si>
  <si>
    <t>Гараж  перед Т-1</t>
  </si>
  <si>
    <t>ТП-407   Ввод-1 Т-1</t>
  </si>
  <si>
    <t>Журавлевой, 29</t>
  </si>
  <si>
    <t>Чехова Общество слепых</t>
  </si>
  <si>
    <t>Чехова 23  общество слепых</t>
  </si>
  <si>
    <t>Куст. Общество слепых вв-1</t>
  </si>
  <si>
    <t>Куст. Общество слепых вв-2</t>
  </si>
  <si>
    <t xml:space="preserve">чехова </t>
  </si>
  <si>
    <t>Журавлевой, 19 СИП</t>
  </si>
  <si>
    <t xml:space="preserve">ж/д Коханов </t>
  </si>
  <si>
    <t>Журавлева 7 по ГП</t>
  </si>
  <si>
    <t>ТП-408   Ввод-1 Т-1</t>
  </si>
  <si>
    <t>Гоголя Маг. Охотник рыболов</t>
  </si>
  <si>
    <t xml:space="preserve"> общ. Охотников</t>
  </si>
  <si>
    <t>таможня</t>
  </si>
  <si>
    <t>Гаражи  общ. Охотников</t>
  </si>
  <si>
    <t>дистанция</t>
  </si>
  <si>
    <t>Лабораторный корпус</t>
  </si>
  <si>
    <t>ТОО Ян-Кост — 2</t>
  </si>
  <si>
    <t>ТОО Ян-Кост адм. Здание</t>
  </si>
  <si>
    <t>Спорт зал</t>
  </si>
  <si>
    <t>казначейство</t>
  </si>
  <si>
    <t>ТП-409    Ввод-1 Т-1 на вводе</t>
  </si>
  <si>
    <t>Пломба</t>
  </si>
  <si>
    <t>Р-н Дом печати Около ТП-9 на територии</t>
  </si>
  <si>
    <t xml:space="preserve">чп Бекпасов </t>
  </si>
  <si>
    <t>маг. Особняк</t>
  </si>
  <si>
    <t>ТП-410     Ввод-1 Т-1</t>
  </si>
  <si>
    <t>АЗС плюс Досжанова, 184/1</t>
  </si>
  <si>
    <t>Майлина-Гоголя Гаражи обкома</t>
  </si>
  <si>
    <t>шиномонтаж ГЭК 7 СИП</t>
  </si>
  <si>
    <t>гаражи ДВД</t>
  </si>
  <si>
    <t>шаруа Шылык вв-1</t>
  </si>
  <si>
    <t>Департамент гос. Доходы</t>
  </si>
  <si>
    <t>майлина  5/5а</t>
  </si>
  <si>
    <t>ГЭК   Химик</t>
  </si>
  <si>
    <t>шаруа Шылык вв-2</t>
  </si>
  <si>
    <t>налоговый комитет</t>
  </si>
  <si>
    <t>ЧП Хамиев</t>
  </si>
  <si>
    <t>Пародович. 44 Экспресс</t>
  </si>
  <si>
    <t>Департамент гос. Доходы Майлина, 2 вв-2</t>
  </si>
  <si>
    <t>ТП-411   Ввод-1 Т-1</t>
  </si>
  <si>
    <t>ГМО</t>
  </si>
  <si>
    <t>Баймагамбетова-Дощанова   Школа №12</t>
  </si>
  <si>
    <t xml:space="preserve">школа </t>
  </si>
  <si>
    <t>пристройка школы</t>
  </si>
  <si>
    <t xml:space="preserve">Дощанова  66а </t>
  </si>
  <si>
    <t>Дощанова 76</t>
  </si>
  <si>
    <t>Павлова 71, 71/1, 71/2</t>
  </si>
  <si>
    <t>Павлова 69 вв-2</t>
  </si>
  <si>
    <t>коттедж Павлова 71/1 СИП</t>
  </si>
  <si>
    <t>Дощанова 66а медцентр</t>
  </si>
  <si>
    <t>ТП-412    Ввод-1 Т-1</t>
  </si>
  <si>
    <t>Пекарня вв-1</t>
  </si>
  <si>
    <t>Центр Дом быта «экспресс»</t>
  </si>
  <si>
    <t>Толстого, 52 вв-1</t>
  </si>
  <si>
    <t>Толстого, 52 вв-2</t>
  </si>
  <si>
    <t>Толстого, 62 Маг. Кенгуру</t>
  </si>
  <si>
    <t>Толстого, 52 Торговый павилион</t>
  </si>
  <si>
    <t>Толстого, 62 Фотосалон</t>
  </si>
  <si>
    <t>ул. освещение/цветочный павилион СИП</t>
  </si>
  <si>
    <t>Толстого, 62</t>
  </si>
  <si>
    <t>Почта</t>
  </si>
  <si>
    <t>ТП-413     Ввод-1 Т-1</t>
  </si>
  <si>
    <t>Гоголя 41</t>
  </si>
  <si>
    <t>Гоголя Абая Маг.Кооператор</t>
  </si>
  <si>
    <t>павлова 46</t>
  </si>
  <si>
    <t>кооператор вв-1</t>
  </si>
  <si>
    <t>5 апреля 34 а</t>
  </si>
  <si>
    <t>5 апреля 34 а вв-1</t>
  </si>
  <si>
    <t>павлова 42</t>
  </si>
  <si>
    <t>гоголя 61</t>
  </si>
  <si>
    <t>кооператор вв-2</t>
  </si>
  <si>
    <t>Павлова 44 камера ГУВД</t>
  </si>
  <si>
    <t>Абая 160</t>
  </si>
  <si>
    <t>ТП-414 В вод-1 Т-1</t>
  </si>
  <si>
    <t>экспресс  ИП Лим</t>
  </si>
  <si>
    <t>За маг.Экспрес по Майлина</t>
  </si>
  <si>
    <t>толстого 127</t>
  </si>
  <si>
    <t>майлина 19/1</t>
  </si>
  <si>
    <t>Майлина 19/1 вв-1</t>
  </si>
  <si>
    <t>Майлина 2/2 а департамент Юстиции</t>
  </si>
  <si>
    <t>Майлина 17, Толстого, 120</t>
  </si>
  <si>
    <t>маг. НУР</t>
  </si>
  <si>
    <t>машинный зал</t>
  </si>
  <si>
    <t>освещение стат. управления</t>
  </si>
  <si>
    <t>Архив стат. Управления</t>
  </si>
  <si>
    <t>экспресс  ИП Лим 2</t>
  </si>
  <si>
    <t>Майлина 19/1 вв-2</t>
  </si>
  <si>
    <t>дзержинского 16</t>
  </si>
  <si>
    <t>майлина 19</t>
  </si>
  <si>
    <t>майлина 21</t>
  </si>
  <si>
    <t>дзержинского 14 а</t>
  </si>
  <si>
    <t>Остановка маг. Радуга</t>
  </si>
  <si>
    <t>Аль-Фараби 121, мясная  лавка</t>
  </si>
  <si>
    <t>ТП-415 В вод-1 Т-1</t>
  </si>
  <si>
    <t>пекарня Гоголя, 146</t>
  </si>
  <si>
    <t>Таможня</t>
  </si>
  <si>
    <t>Гаражи АКЦПТ</t>
  </si>
  <si>
    <t>Майлина 15</t>
  </si>
  <si>
    <t>дзержинского 12</t>
  </si>
  <si>
    <t>Майлина 13</t>
  </si>
  <si>
    <t>Кеден сервис</t>
  </si>
  <si>
    <t>гоголя 148</t>
  </si>
  <si>
    <t>Гоголя 146</t>
  </si>
  <si>
    <t>Школа № 115</t>
  </si>
  <si>
    <t>офис НЭСО Дзержинского, 3а</t>
  </si>
  <si>
    <t>ясли  сад</t>
  </si>
  <si>
    <t>гоголя 144</t>
  </si>
  <si>
    <t>Школа № 115 вв-2</t>
  </si>
  <si>
    <t>Д/сад 63, гимназия</t>
  </si>
  <si>
    <t>ТП-416 В вод-1 Т-1</t>
  </si>
  <si>
    <t>Салон молодоженов по ул. Абая</t>
  </si>
  <si>
    <t>алгобас вв-1</t>
  </si>
  <si>
    <t>сарыарка вв-1</t>
  </si>
  <si>
    <t>Абая 164 Народный банк</t>
  </si>
  <si>
    <t>Толстого 40</t>
  </si>
  <si>
    <t>Маг. Эдем</t>
  </si>
  <si>
    <t>абая 164</t>
  </si>
  <si>
    <t>Золото Москвы</t>
  </si>
  <si>
    <t>аль-фараби 43</t>
  </si>
  <si>
    <t>ал-фараби 45</t>
  </si>
  <si>
    <t>сарыарка вв-2</t>
  </si>
  <si>
    <t>Склад радиоцентр</t>
  </si>
  <si>
    <t>Толстого 40 детский диспансер</t>
  </si>
  <si>
    <t>ТП-417 В  вод-1 Т-1</t>
  </si>
  <si>
    <t>Угол Гоголя-1 мая (стикс)</t>
  </si>
  <si>
    <t xml:space="preserve">павлова 76, 1 мая  65 </t>
  </si>
  <si>
    <t>1 мая  62 вв-1</t>
  </si>
  <si>
    <t>Павлова 74 вв-1</t>
  </si>
  <si>
    <t>чехова 94</t>
  </si>
  <si>
    <t xml:space="preserve">гоголя 115 </t>
  </si>
  <si>
    <t>гоголя 115  салон  красоты</t>
  </si>
  <si>
    <t>Павлова 74 вв-2</t>
  </si>
  <si>
    <t>Гоголя 125  поликлиника ИП Ким</t>
  </si>
  <si>
    <t>Гоголя 113 ВЛ катодная станция</t>
  </si>
  <si>
    <t>ТП-418   Ввод-1 Т-1</t>
  </si>
  <si>
    <t>Школа №24</t>
  </si>
  <si>
    <t>Гоголя-Павлова За КНБ</t>
  </si>
  <si>
    <t>КНБ корпус А вв-1</t>
  </si>
  <si>
    <t>Паспортный стол Пожарн.чась</t>
  </si>
  <si>
    <t>Кафе ЧП Алпысова, ИП Куисанов</t>
  </si>
  <si>
    <t>КНБ, Агентство, Правительств.связь</t>
  </si>
  <si>
    <t>КНБ корпус Б  вв-1</t>
  </si>
  <si>
    <t>ИП Жумабаев Гоголя-79</t>
  </si>
  <si>
    <t>Павлова, 58</t>
  </si>
  <si>
    <t>Проходная КНБ №1</t>
  </si>
  <si>
    <t>Павлова-60/1, 62</t>
  </si>
  <si>
    <t>Лаборатория  Гостстандарт</t>
  </si>
  <si>
    <t>Школа №24А  вв-1</t>
  </si>
  <si>
    <t>Алтынсарина, 105</t>
  </si>
  <si>
    <t>Школа №24А  вв-2</t>
  </si>
  <si>
    <t>КНБ, Агентство, Правительств.связь вв-2</t>
  </si>
  <si>
    <t>КНБ</t>
  </si>
  <si>
    <t>Павлова-61, 63 вв-2</t>
  </si>
  <si>
    <t>Проходная КНБ №2</t>
  </si>
  <si>
    <t>ТП-419  Ввод-1 Т-1</t>
  </si>
  <si>
    <t>Гоголя, 11 Реконструкция реабилитационного центра инвалидов</t>
  </si>
  <si>
    <t>Съезд Гоголя Саноторий Дружба</t>
  </si>
  <si>
    <t>Торговый дом Каирбекова, 16</t>
  </si>
  <si>
    <t>Съянова, 36 жилой дом</t>
  </si>
  <si>
    <t>Спальный корпус</t>
  </si>
  <si>
    <t>Каирбекова, 12 Сказака</t>
  </si>
  <si>
    <t>Толстого 25, вв-1</t>
  </si>
  <si>
    <t>Гоголя 3 коттедж</t>
  </si>
  <si>
    <t>Гоголя 17</t>
  </si>
  <si>
    <t>Ф 1 Гоголя-Съянова</t>
  </si>
  <si>
    <t>коттедж Тукенов</t>
  </si>
  <si>
    <t>Поселок</t>
  </si>
  <si>
    <t>Набережная, 21 маг.</t>
  </si>
  <si>
    <t xml:space="preserve"> ТП-420 Ввод-1 Т-1</t>
  </si>
  <si>
    <t>строймастер</t>
  </si>
  <si>
    <t>Старая ГЭС</t>
  </si>
  <si>
    <t>Маул. Д.10А вв-1</t>
  </si>
  <si>
    <t>Маул. Д.10А маг</t>
  </si>
  <si>
    <t>мауленова 11а</t>
  </si>
  <si>
    <t>Закусочная</t>
  </si>
  <si>
    <t>мелькомплекс  Троянда</t>
  </si>
  <si>
    <t>Ф-2  ВЛ</t>
  </si>
  <si>
    <t>Маул. Д.10А  вв-2</t>
  </si>
  <si>
    <t>Бор. Д.1А</t>
  </si>
  <si>
    <t>мауленова 11 а</t>
  </si>
  <si>
    <t>ф-1 ВЛ Досжанова, 133</t>
  </si>
  <si>
    <t>ТП-421    Ввод-1 Т-1</t>
  </si>
  <si>
    <t>Планета Электроники вв-1</t>
  </si>
  <si>
    <t>За Каз почтой</t>
  </si>
  <si>
    <t>ТОО Кооператор вв-1</t>
  </si>
  <si>
    <t>Карета Ваниль Сити центр</t>
  </si>
  <si>
    <t>Сити центр кооператор ОПС</t>
  </si>
  <si>
    <t>Сити центр Павильон 2А,Б,В,Г</t>
  </si>
  <si>
    <t>Туалет</t>
  </si>
  <si>
    <t>Кустанайская сотовая связь</t>
  </si>
  <si>
    <t>Ева павилион-5,6,3</t>
  </si>
  <si>
    <t>ГОВД видеокамера</t>
  </si>
  <si>
    <t>Планета Электроники вв-2</t>
  </si>
  <si>
    <t>Сити центр Павильон 4,5,6,9</t>
  </si>
  <si>
    <t>Экран, Март</t>
  </si>
  <si>
    <t>Сити центр Павильон 10,3</t>
  </si>
  <si>
    <t>Почта Павильон 2,4</t>
  </si>
  <si>
    <t>ТОО Кооператор вв-2</t>
  </si>
  <si>
    <t>Кафе Пристань светодиодный экран</t>
  </si>
  <si>
    <t>Аль-Фараби, 67 павильон быстрого питания</t>
  </si>
  <si>
    <t>Пункт быстрого питания Троянда</t>
  </si>
  <si>
    <t>ТП-429 В вод-1 Т-1</t>
  </si>
  <si>
    <t>БАЙМАГ.189- 1 вв-1</t>
  </si>
  <si>
    <t>За Драм. Театр</t>
  </si>
  <si>
    <t>Альфараби 91 вв-1</t>
  </si>
  <si>
    <t>драмтеатр ввод 1</t>
  </si>
  <si>
    <t>ИП Баязитов вв-1</t>
  </si>
  <si>
    <t>аль-фараби 93</t>
  </si>
  <si>
    <t>Гаражи департ. Финансов</t>
  </si>
  <si>
    <t>БАЙМАГ.189 вв-2</t>
  </si>
  <si>
    <t>драмтеатр    ввод 2</t>
  </si>
  <si>
    <t>ИП Баязитов вв-2</t>
  </si>
  <si>
    <t>ТП-450 В вод-1 Т-1</t>
  </si>
  <si>
    <t>Пляж</t>
  </si>
  <si>
    <t>Тенисный корт вв-1</t>
  </si>
  <si>
    <t>Тенисный корт вв-2</t>
  </si>
  <si>
    <t>ТП-451 В вод-2 Т-2</t>
  </si>
  <si>
    <t>Возле пляжа детская ж/д</t>
  </si>
  <si>
    <t>Ккфе Малибу</t>
  </si>
  <si>
    <t>Кинотеатр</t>
  </si>
  <si>
    <t>БАМБУК</t>
  </si>
  <si>
    <t>1СШ-0,4 кВ</t>
  </si>
  <si>
    <t>контора  Парка</t>
  </si>
  <si>
    <t>ТП-452                Ввод-1 Т-1</t>
  </si>
  <si>
    <t>Пушкина Универсам</t>
  </si>
  <si>
    <t>Урицкого 134</t>
  </si>
  <si>
    <t>Банк вв-2</t>
  </si>
  <si>
    <t>Тарана, 134</t>
  </si>
  <si>
    <t>Тарана, 168</t>
  </si>
  <si>
    <t>ТП-453    Ввод-1 Т-1</t>
  </si>
  <si>
    <t>Урицкого-Пушкина Школа №8</t>
  </si>
  <si>
    <t>Урицкого 60 коттедж</t>
  </si>
  <si>
    <t>школа вв-1</t>
  </si>
  <si>
    <t>8  кв. дом</t>
  </si>
  <si>
    <t>теплицы</t>
  </si>
  <si>
    <t>ТП-455   Ввод-1 Т-1</t>
  </si>
  <si>
    <t>Угол Алтынсарина-Павлова</t>
  </si>
  <si>
    <t>Детский сад вв-1</t>
  </si>
  <si>
    <t>Алтынсарина 106</t>
  </si>
  <si>
    <t>Алтынсарина 106 станция Теле-2</t>
  </si>
  <si>
    <t>КНБ спецсвязь</t>
  </si>
  <si>
    <t>Досжанова, 21 Баня</t>
  </si>
  <si>
    <t>Детский сад вв-2</t>
  </si>
  <si>
    <t>Фидер-3</t>
  </si>
  <si>
    <t>Алтынсарина 98</t>
  </si>
  <si>
    <t xml:space="preserve">Автомойка </t>
  </si>
  <si>
    <t>ТП-455а   Ввод-1 Т-1</t>
  </si>
  <si>
    <t>Майлина, 57а вв-1 офис маг. Мандарин</t>
  </si>
  <si>
    <t>Нефтебаза маг.Орбита</t>
  </si>
  <si>
    <t>дзержинского 56</t>
  </si>
  <si>
    <t>Майлина, 57 вв-1 Блок А</t>
  </si>
  <si>
    <t>кафе Бельд</t>
  </si>
  <si>
    <t>Дзержинского 58 вв-2</t>
  </si>
  <si>
    <t>дзержинского 60</t>
  </si>
  <si>
    <t>Майлина, 57 вв-2 Блок А</t>
  </si>
  <si>
    <t>Майлина, 57а вв-1 маг. Мандарин</t>
  </si>
  <si>
    <t>майлина 57</t>
  </si>
  <si>
    <t>майлина 59</t>
  </si>
  <si>
    <t>ТП-455Б   Ввод-1 Т-1</t>
  </si>
  <si>
    <t>ф-1 частный сектор</t>
  </si>
  <si>
    <t>Победы-Майлина Маг. Даулет</t>
  </si>
  <si>
    <t>майлина 67</t>
  </si>
  <si>
    <t>маг. Даулет вв-1</t>
  </si>
  <si>
    <t>Орбита вв-1</t>
  </si>
  <si>
    <t>дзержинского  82</t>
  </si>
  <si>
    <t>Орбита  2 вв-2</t>
  </si>
  <si>
    <t>ЧП  Ахмелов, маг. Даулет</t>
  </si>
  <si>
    <t>Дзержинского  78 оздоров.комплекс</t>
  </si>
  <si>
    <t>ТП-456 В вод-2 Т-2</t>
  </si>
  <si>
    <t>майлина 18 а  автостоянка</t>
  </si>
  <si>
    <t>Угол Майлина-Амангельды</t>
  </si>
  <si>
    <t>урицкого 19, победы 207</t>
  </si>
  <si>
    <t>Урицкого 13/3</t>
  </si>
  <si>
    <t>амангельды 198-майлина 24 вл</t>
  </si>
  <si>
    <t>дом  на 180 кв вв-2</t>
  </si>
  <si>
    <t>Урицкого  15/2 ч/д</t>
  </si>
  <si>
    <t>Урицкого  15 кондитер цех</t>
  </si>
  <si>
    <t>магазин смеш. товаров</t>
  </si>
  <si>
    <t>Павильон на остановке цветы</t>
  </si>
  <si>
    <t>Урицкого  15/1</t>
  </si>
  <si>
    <t>Урицкого  19/1 коттедж</t>
  </si>
  <si>
    <t>ТП-457 В  вод с трансформатора</t>
  </si>
  <si>
    <t>дом 9</t>
  </si>
  <si>
    <t>Угол Майлина-Пушкина</t>
  </si>
  <si>
    <t>урицкого 13</t>
  </si>
  <si>
    <t>Дом 181</t>
  </si>
  <si>
    <t>дом 12,15</t>
  </si>
  <si>
    <t>ТП-458 В  вод с трансформатора</t>
  </si>
  <si>
    <t>тарана 184,186,188</t>
  </si>
  <si>
    <t>Угол Майлина-Тарана</t>
  </si>
  <si>
    <t>ул.  Освещение</t>
  </si>
  <si>
    <t>Тарана, 165, 161 светофор</t>
  </si>
  <si>
    <t>дзержинского ч/с</t>
  </si>
  <si>
    <t>гастроном</t>
  </si>
  <si>
    <t xml:space="preserve">Тарана </t>
  </si>
  <si>
    <t>ТП-459 Ввод-2 Т-2</t>
  </si>
  <si>
    <t>Д/к Химик</t>
  </si>
  <si>
    <t>рабат</t>
  </si>
  <si>
    <t>мираф</t>
  </si>
  <si>
    <t>Тарана 147</t>
  </si>
  <si>
    <t xml:space="preserve">Аль-Фараби, 117/2, альянс  банк вв-2 </t>
  </si>
  <si>
    <t>Тарана 147, автомойка</t>
  </si>
  <si>
    <t>ДК Химик</t>
  </si>
  <si>
    <t>Тарана, 155 ВЛ-0,4</t>
  </si>
  <si>
    <t>малый жил. Поселок</t>
  </si>
  <si>
    <t xml:space="preserve">Аль-Фараби, 117/2, альянс  банк  </t>
  </si>
  <si>
    <t>Ф-1 большой жил. Поселок</t>
  </si>
  <si>
    <t>ТП-462    Ввод-1 Т-1</t>
  </si>
  <si>
    <t>Щитовая 3 вв-1</t>
  </si>
  <si>
    <t>Пед.институт</t>
  </si>
  <si>
    <t>КЭСТК</t>
  </si>
  <si>
    <t>Щитовая 2 вв-1</t>
  </si>
  <si>
    <t>Щитовая 1 вв-1</t>
  </si>
  <si>
    <t>2СШ-0,4 кВ</t>
  </si>
  <si>
    <t>Щитовая 1 вв-2</t>
  </si>
  <si>
    <t>Щитовая 2 вв-2</t>
  </si>
  <si>
    <t>Щитовая 3 вв-2</t>
  </si>
  <si>
    <t>ТП-485  В вод-1 Т-1</t>
  </si>
  <si>
    <t>кафе Сеул</t>
  </si>
  <si>
    <t>Маг. Рахат</t>
  </si>
  <si>
    <t>рахат вв-1</t>
  </si>
  <si>
    <t>МАГ.  Жулдыз</t>
  </si>
  <si>
    <t>тостого 49</t>
  </si>
  <si>
    <t>рахат</t>
  </si>
  <si>
    <t>гоголя 42 а</t>
  </si>
  <si>
    <t>каирбекова 53</t>
  </si>
  <si>
    <t>абая 62</t>
  </si>
  <si>
    <t>рахат вв-2</t>
  </si>
  <si>
    <t>гоголя 62  ввод 2</t>
  </si>
  <si>
    <t>гоголя 60</t>
  </si>
  <si>
    <t>Тостого 49 кафе ОТКЛ</t>
  </si>
  <si>
    <t>ТП-502   Ввод-1 Т-1</t>
  </si>
  <si>
    <t xml:space="preserve">ип Дудин </t>
  </si>
  <si>
    <t xml:space="preserve">Район Острова </t>
  </si>
  <si>
    <t>Авиационная-5А ТОО Тинтоника</t>
  </si>
  <si>
    <t>ТП-518   Ввод-1 Т-1</t>
  </si>
  <si>
    <t>Абая 104</t>
  </si>
  <si>
    <t>Жемчужина</t>
  </si>
  <si>
    <t>джамбула фидер № 4</t>
  </si>
  <si>
    <t>Джамбула, 25</t>
  </si>
  <si>
    <t>Ф-6</t>
  </si>
  <si>
    <t>абая 116 в</t>
  </si>
  <si>
    <t>ЧП Абдрофинов</t>
  </si>
  <si>
    <t>кафе  УМИТ</t>
  </si>
  <si>
    <t>Абая 116 В</t>
  </si>
  <si>
    <t xml:space="preserve"> ТП-523  Ввод-1 Т-1</t>
  </si>
  <si>
    <t xml:space="preserve">Абая  68  </t>
  </si>
  <si>
    <t>Р-он наримн.рынка За Лимпопо</t>
  </si>
  <si>
    <t>кафе  КУБА СИП</t>
  </si>
  <si>
    <t>Т/Д Джамбула-Беды</t>
  </si>
  <si>
    <t>магазин  ф № 5</t>
  </si>
  <si>
    <t xml:space="preserve">Абая  98А </t>
  </si>
  <si>
    <t>Абая  68  вв-1</t>
  </si>
  <si>
    <t>коттедж филиппов</t>
  </si>
  <si>
    <t>ТД БУМ</t>
  </si>
  <si>
    <t>ЧП Шакиров, ЧП Кукета</t>
  </si>
  <si>
    <t>Крытый рынок (Наримановка)</t>
  </si>
  <si>
    <t>Абая  68 вв-2</t>
  </si>
  <si>
    <t>ТП-524   Ввод-1 Т-1</t>
  </si>
  <si>
    <t>коттедж Хакимжанова, 16</t>
  </si>
  <si>
    <t>Автобаза газа</t>
  </si>
  <si>
    <t>Хакимжанова, 30</t>
  </si>
  <si>
    <t>СТО Маяковского</t>
  </si>
  <si>
    <t>База Газа</t>
  </si>
  <si>
    <t>Газовая заправка Маяковского, 93/1А</t>
  </si>
  <si>
    <t>ОТКЛ</t>
  </si>
  <si>
    <t>ТП-537 Ввод-1 Т-1</t>
  </si>
  <si>
    <t>Фидер № 2 вл</t>
  </si>
  <si>
    <t>Абая Харимжанова Тарлан авто</t>
  </si>
  <si>
    <t>хакимжановой  5/1</t>
  </si>
  <si>
    <t>тарлан   ввод  1</t>
  </si>
  <si>
    <t>автопилот</t>
  </si>
  <si>
    <t>тарлан   ввод  2</t>
  </si>
  <si>
    <t>Хаким.56,маяков.102</t>
  </si>
  <si>
    <t>ТП-538   Ввод-1 Т-1</t>
  </si>
  <si>
    <t>оздоров. Комплекс Олимп</t>
  </si>
  <si>
    <t>Баймагамбетова 4Дом малютки Дельфин</t>
  </si>
  <si>
    <t>маг. Ника</t>
  </si>
  <si>
    <t>Полигон вв-1</t>
  </si>
  <si>
    <t>детс.сад  дельфин вв-1</t>
  </si>
  <si>
    <t>спорт комплекс</t>
  </si>
  <si>
    <t xml:space="preserve">азс </t>
  </si>
  <si>
    <t>стадион СИП</t>
  </si>
  <si>
    <t>байм.4а</t>
  </si>
  <si>
    <t>азс, мойка, Гвардейская</t>
  </si>
  <si>
    <t>ТП-539  Ввод-1 Т-1</t>
  </si>
  <si>
    <t>абая 50</t>
  </si>
  <si>
    <t>Абая 30</t>
  </si>
  <si>
    <t>Абая   40/1</t>
  </si>
  <si>
    <t>Абая 42/1</t>
  </si>
  <si>
    <t>абая 44/1</t>
  </si>
  <si>
    <t>ТП-540   Ввод-1 Т-1</t>
  </si>
  <si>
    <t>5 декабря Школа №18</t>
  </si>
  <si>
    <t>Алтынсарина 1, суши Хиро</t>
  </si>
  <si>
    <t>Астык ТОО Восход</t>
  </si>
  <si>
    <t>ЖЕТИ  КАЗЫНА</t>
  </si>
  <si>
    <t>Стройка 5 Декабря</t>
  </si>
  <si>
    <t>кафе  Евразия</t>
  </si>
  <si>
    <t>хактмжанова 25</t>
  </si>
  <si>
    <t>дет. Сад  и прокуратура</t>
  </si>
  <si>
    <t>маг евразия</t>
  </si>
  <si>
    <t xml:space="preserve">алтынсарина -хакимжановой стройка </t>
  </si>
  <si>
    <t>ТП-541  Ввод-2 Т-2</t>
  </si>
  <si>
    <t>ИП Сагинбаев</t>
  </si>
  <si>
    <t>Садовая-Хакимжанова Маг. Горячий хлеб</t>
  </si>
  <si>
    <t>сералина 42 1-3</t>
  </si>
  <si>
    <t>Ф-1 ч\с</t>
  </si>
  <si>
    <t>сералина 42 4-6</t>
  </si>
  <si>
    <t>ЭХЗ</t>
  </si>
  <si>
    <t>Целинная 4 ТОО IVTO</t>
  </si>
  <si>
    <t>Ф садовая 27+ маг. Георгий</t>
  </si>
  <si>
    <t>ф-целинная 2</t>
  </si>
  <si>
    <t>пекарня вв-1</t>
  </si>
  <si>
    <t>ТП-542  Ввод-1 Т-1</t>
  </si>
  <si>
    <t>Ф Садовая 21А</t>
  </si>
  <si>
    <t>Маг. Достык</t>
  </si>
  <si>
    <t>Достык</t>
  </si>
  <si>
    <t>Ф-1 ч/с</t>
  </si>
  <si>
    <t>Станция сотовой связи</t>
  </si>
  <si>
    <t>Ф-3 ч/с</t>
  </si>
  <si>
    <t>Не четная Садовая СИП</t>
  </si>
  <si>
    <t>Ф-2 Изолятор</t>
  </si>
  <si>
    <t>Ф-2 Сералина, 34</t>
  </si>
  <si>
    <t>ТП-543   Ввод-1 Т-1</t>
  </si>
  <si>
    <t>ГАИ</t>
  </si>
  <si>
    <t>Абая, 39А</t>
  </si>
  <si>
    <t>Абая,39</t>
  </si>
  <si>
    <t>ТП-544   Ввод-1 Т-1</t>
  </si>
  <si>
    <t>гвардейская 9 а</t>
  </si>
  <si>
    <t>Угол Садовая-Сибирская</t>
  </si>
  <si>
    <t>Ф-1 Сибирская</t>
  </si>
  <si>
    <t>садовая 49</t>
  </si>
  <si>
    <t>Фидер 2 Садовая</t>
  </si>
  <si>
    <t>гвардейская 18Б ОТКЛ</t>
  </si>
  <si>
    <t>гвардейская 18</t>
  </si>
  <si>
    <t>садовая 51</t>
  </si>
  <si>
    <t>Гвардейская 14 с 1 по 72 кв</t>
  </si>
  <si>
    <t>СМП - 206</t>
  </si>
  <si>
    <t>Гвардейская 14 с 73 по 138 кв</t>
  </si>
  <si>
    <t>ТП-546   Ввод-1 Т-1</t>
  </si>
  <si>
    <t>София</t>
  </si>
  <si>
    <t>10этажка по Баймагамбетова ост.Басеиная</t>
  </si>
  <si>
    <t>Баймагамбетов 8 ВВ-1 С 1 по 72 кв</t>
  </si>
  <si>
    <t>ч/с ВЛ</t>
  </si>
  <si>
    <t>ЧП Копытца</t>
  </si>
  <si>
    <t>Баймагамбетова 8 Вв-2 73-144 кв</t>
  </si>
  <si>
    <t>Баймагамбетов 30А маг. Салют</t>
  </si>
  <si>
    <t>ЧП Нургалиев</t>
  </si>
  <si>
    <t>КТП-548    Ввод с трансформатора</t>
  </si>
  <si>
    <t>Карбышева, 8 ТОО Айгуль</t>
  </si>
  <si>
    <t>Около Гор.газа ул.Карбыш.</t>
  </si>
  <si>
    <t>Карбышева, 8 2-х этаж.здание</t>
  </si>
  <si>
    <t>Карбышева, 8 ТОО Ганжа</t>
  </si>
  <si>
    <t>СТО / мойка</t>
  </si>
  <si>
    <t>ТП-549   Ввод с трансформатора</t>
  </si>
  <si>
    <t>Карбышева, 2Д</t>
  </si>
  <si>
    <t>Карбышева, 2 12 месяцев</t>
  </si>
  <si>
    <t>ТП-552  Ввод-1 Т-1</t>
  </si>
  <si>
    <t>Карбышева, 1  ввод № 1</t>
  </si>
  <si>
    <t>Уют Гостиница</t>
  </si>
  <si>
    <t>общежите  № 1</t>
  </si>
  <si>
    <t>строительная  2/2</t>
  </si>
  <si>
    <t>Насос №1</t>
  </si>
  <si>
    <t>алсу маг</t>
  </si>
  <si>
    <t>Строительная  2/2 а маг. Ажар</t>
  </si>
  <si>
    <t>Строительная  2/2 маг. Азан</t>
  </si>
  <si>
    <t>гсостиница   УЮТ Строительная,2</t>
  </si>
  <si>
    <t>АЗС Бахыт СИП</t>
  </si>
  <si>
    <t>Карбышева, 1  ввод № 2</t>
  </si>
  <si>
    <t>АЗС Иволга</t>
  </si>
  <si>
    <t>ВЛ-0,4 кафе ассорти, опорный пункт, цветы</t>
  </si>
  <si>
    <t>ТП-554 В вод с трансформатора</t>
  </si>
  <si>
    <t>Фидер-4</t>
  </si>
  <si>
    <t>Коморова-Элеваторная</t>
  </si>
  <si>
    <t>Фидер-2</t>
  </si>
  <si>
    <t>Мясо, Л.Беды, 63</t>
  </si>
  <si>
    <t>Элеваторная, 49</t>
  </si>
  <si>
    <t>маг. Баймагамбетова, 111</t>
  </si>
  <si>
    <t>Фидер-1</t>
  </si>
  <si>
    <t>Фидер-5</t>
  </si>
  <si>
    <t>ТП-560   Ввод-1 Т-1</t>
  </si>
  <si>
    <t>Карбышева 27</t>
  </si>
  <si>
    <t>ф-ч/с</t>
  </si>
  <si>
    <t>Сбербанк ввод-1 ОТКЛ</t>
  </si>
  <si>
    <t>Народный банк</t>
  </si>
  <si>
    <t>Карбышева, 27</t>
  </si>
  <si>
    <t>Карбышева, 27 магазин</t>
  </si>
  <si>
    <t>ТП-561     Ввод-1 Т-1</t>
  </si>
  <si>
    <t>Баймагамбетова 147/1</t>
  </si>
  <si>
    <t>Школа №21</t>
  </si>
  <si>
    <t>Школа №21 ОТКЛ</t>
  </si>
  <si>
    <t>наримановская 126</t>
  </si>
  <si>
    <t>Абликарим</t>
  </si>
  <si>
    <t>наримановская 122,122/1</t>
  </si>
  <si>
    <t>Л. Беды 120</t>
  </si>
  <si>
    <t>фидер  ч/с Уч. Комбинат</t>
  </si>
  <si>
    <t>Хюндай центр</t>
  </si>
  <si>
    <t>Школа №21 силовая ОТКЛ</t>
  </si>
  <si>
    <t>Элеваторная, 1/1</t>
  </si>
  <si>
    <t>ул. освещение Л.Беды</t>
  </si>
  <si>
    <t>КустанайПласт</t>
  </si>
  <si>
    <t xml:space="preserve">ТП-563 </t>
  </si>
  <si>
    <t>Ф-1 ОГАТ автостоянка</t>
  </si>
  <si>
    <t>Чернышевского Карбышева Автобаза связи</t>
  </si>
  <si>
    <t>Автобаза связи вв-2</t>
  </si>
  <si>
    <t>Автобаза связи вв-1</t>
  </si>
  <si>
    <t>лада спорт</t>
  </si>
  <si>
    <t>УПР охр.</t>
  </si>
  <si>
    <t>Светофор СИП</t>
  </si>
  <si>
    <t>к/х Ергали</t>
  </si>
  <si>
    <t>Тазалык</t>
  </si>
  <si>
    <t>радио  Калкан</t>
  </si>
  <si>
    <t>без названия СИП</t>
  </si>
  <si>
    <t>карбышева  25</t>
  </si>
  <si>
    <t>тас № 2</t>
  </si>
  <si>
    <t>Лукин СИП</t>
  </si>
  <si>
    <t>ТП-564    Ввод-1 Т-1</t>
  </si>
  <si>
    <t>Ф-5 Пристройка школа</t>
  </si>
  <si>
    <t>Школа №17</t>
  </si>
  <si>
    <t>Строительная 10</t>
  </si>
  <si>
    <t xml:space="preserve">Строительная 14 </t>
  </si>
  <si>
    <t>кафе «5угол»</t>
  </si>
  <si>
    <t>Строительная 10А</t>
  </si>
  <si>
    <t>ТП-565   Ввод-1 Т-1</t>
  </si>
  <si>
    <t>ул. освещение ВЛ</t>
  </si>
  <si>
    <t>Западный</t>
  </si>
  <si>
    <t>овощной домик ВЛ</t>
  </si>
  <si>
    <t>Аптека цветная</t>
  </si>
  <si>
    <t>Вв-1 СТО</t>
  </si>
  <si>
    <t>маг. Азия</t>
  </si>
  <si>
    <t>Лидер 2010 киоск</t>
  </si>
  <si>
    <t>маг. Мясоед, Геленя, Кулагер</t>
  </si>
  <si>
    <t>ЧЕРНЫШЕВСКОГО 68</t>
  </si>
  <si>
    <t>КАРБЫШЕВА 19  1-6</t>
  </si>
  <si>
    <t>СТРОИТЕЛЬНАЯ 16</t>
  </si>
  <si>
    <t>карбышева 17</t>
  </si>
  <si>
    <t>Ф-А киоск</t>
  </si>
  <si>
    <t>КАРБЫШЕВА  21 с 1- 6</t>
  </si>
  <si>
    <t>Карбышева 19 (п. 7-10)</t>
  </si>
  <si>
    <t>КАРБЫШЕВА  21 7-12</t>
  </si>
  <si>
    <t>АК-КУ  ввод 2</t>
  </si>
  <si>
    <t>АК-КУ  ввод 1</t>
  </si>
  <si>
    <t>ТОО ЖАРЫК</t>
  </si>
  <si>
    <t>Овощной магазин</t>
  </si>
  <si>
    <t>ТП-566    Ввод-1 Т-1</t>
  </si>
  <si>
    <t>КАРБышева 7</t>
  </si>
  <si>
    <t>Карбышева 9</t>
  </si>
  <si>
    <t>Карбышева 9 вв-1</t>
  </si>
  <si>
    <t>Киоск, платная стоянка, ИП Есенгельдинов</t>
  </si>
  <si>
    <t>КАРБЫШЕВА 13</t>
  </si>
  <si>
    <t>ТОО Мобайл вв-1</t>
  </si>
  <si>
    <t>КАРБышева 5</t>
  </si>
  <si>
    <t>ТОО Мобайл вв-2</t>
  </si>
  <si>
    <t>КАРБышева 7 вв-2</t>
  </si>
  <si>
    <t xml:space="preserve"> КАРБышева 11</t>
  </si>
  <si>
    <t>Карбышева 15</t>
  </si>
  <si>
    <t>АТС №27</t>
  </si>
  <si>
    <t>СТРОИТЕЛЬНАЯ 12</t>
  </si>
  <si>
    <t>ТП-567   Ввод-1 Т-1</t>
  </si>
  <si>
    <t>зерновой пункт</t>
  </si>
  <si>
    <t>Карбышева Лесоторговая база</t>
  </si>
  <si>
    <t>Витор ул. Освещение</t>
  </si>
  <si>
    <t>Карбышева 47 ОТКЛ</t>
  </si>
  <si>
    <t>пекарня вв-2</t>
  </si>
  <si>
    <t>Ниет</t>
  </si>
  <si>
    <t>СУЛУ -2</t>
  </si>
  <si>
    <t>карбышева 47</t>
  </si>
  <si>
    <t>Карбышева 16 СИП</t>
  </si>
  <si>
    <t>ИП Елемисов</t>
  </si>
  <si>
    <t>ТП-568  Ввод-1 Т-1</t>
  </si>
  <si>
    <t xml:space="preserve">Светофор </t>
  </si>
  <si>
    <t xml:space="preserve">ПМКЗ Карбышева-Челябинская </t>
  </si>
  <si>
    <t>СТО Лада П</t>
  </si>
  <si>
    <t>СТО Движок</t>
  </si>
  <si>
    <t>Челябинская, строение 7 баня</t>
  </si>
  <si>
    <t>Зудерман</t>
  </si>
  <si>
    <t>КазГазСтроймонтаж</t>
  </si>
  <si>
    <t>Карбышева 43,45 кондитерский цех</t>
  </si>
  <si>
    <t>ЧП Куликов</t>
  </si>
  <si>
    <t>КарБЫШЕВА  10/1</t>
  </si>
  <si>
    <t>Контора Майконов</t>
  </si>
  <si>
    <t>ЧП Понамарев</t>
  </si>
  <si>
    <t>Стр.площ.9Этдом Челяб.-Карбышева СИП</t>
  </si>
  <si>
    <t>киоск  ВЛ</t>
  </si>
  <si>
    <t>ТОО СКВЛТД</t>
  </si>
  <si>
    <t>ТП-569  Ввод-2 Т-2</t>
  </si>
  <si>
    <t>карбышева 55</t>
  </si>
  <si>
    <t>Карбышева 47, 49</t>
  </si>
  <si>
    <t>ВОИНОВ ИНТЕРН.24</t>
  </si>
  <si>
    <t>144кв. Дом</t>
  </si>
  <si>
    <t>магазин, воинов, строние 2</t>
  </si>
  <si>
    <t>1 СШ-0,4кВ</t>
  </si>
  <si>
    <t>КАРБЫШЕВА 49</t>
  </si>
  <si>
    <t>УЛ.ЧЕЛЯБИНСКАЯ</t>
  </si>
  <si>
    <t>КАРБЫШЕВА 53</t>
  </si>
  <si>
    <t>КАРБЫШЕВА 51</t>
  </si>
  <si>
    <t>Старая бочка</t>
  </si>
  <si>
    <t>ВОИНОВ ИНТЕРН.26 маг. Дизель</t>
  </si>
  <si>
    <t>КТП-570   Ввод с трансформатора</t>
  </si>
  <si>
    <t>не подписан вл</t>
  </si>
  <si>
    <t xml:space="preserve">Ганжа, За АЗС Мунай </t>
  </si>
  <si>
    <t>КарБЫШЕВА  45/4</t>
  </si>
  <si>
    <t>КТП-571   Ввод с трансформатора</t>
  </si>
  <si>
    <t>не подписан  ВЛ</t>
  </si>
  <si>
    <t>Карбышева, 43</t>
  </si>
  <si>
    <t>стройка жил.дома</t>
  </si>
  <si>
    <t>3 челябинская-4,6 ВЛ</t>
  </si>
  <si>
    <t>ТП-572  Ввод-1 Т-1</t>
  </si>
  <si>
    <t>Кооперативная  27</t>
  </si>
  <si>
    <t>Ул. 5-декабря-Наримановская</t>
  </si>
  <si>
    <t>Фидер  4 ВЛ</t>
  </si>
  <si>
    <t>Наримановская 109</t>
  </si>
  <si>
    <t>Наримановская 92 ВЛ</t>
  </si>
  <si>
    <t>Наримановская 90</t>
  </si>
  <si>
    <t>5 Декабря-39</t>
  </si>
  <si>
    <t>Фидер 5 ВЛ</t>
  </si>
  <si>
    <t>Фидер  3 ВЛ</t>
  </si>
  <si>
    <t>Фидер  6 ВЛ</t>
  </si>
  <si>
    <t>ТП-585   Ввод-1 Т-1</t>
  </si>
  <si>
    <t>Садовая Д/сад военный городок</t>
  </si>
  <si>
    <t>Баумана 12 вв-1</t>
  </si>
  <si>
    <t>садовая 71</t>
  </si>
  <si>
    <t>маг. СЕЛЕНА Садовая, 69</t>
  </si>
  <si>
    <t>не подписан ОТКЛ</t>
  </si>
  <si>
    <t>Садовая 71 маг. Барс</t>
  </si>
  <si>
    <t>Садовая 98</t>
  </si>
  <si>
    <t>Баумана 12 вв-2</t>
  </si>
  <si>
    <t>школа Садовая, 4</t>
  </si>
  <si>
    <t xml:space="preserve">Гвард 15  вв.2     </t>
  </si>
  <si>
    <t>Центр.19№1 ближний</t>
  </si>
  <si>
    <t>Дальний ввод№2 ОТКЛ</t>
  </si>
  <si>
    <t>Ратников</t>
  </si>
  <si>
    <t>садовая 100  Судмедэкспертиза</t>
  </si>
  <si>
    <t>Баумана дом 4/5 кв. 2 СИП</t>
  </si>
  <si>
    <t>Детский сад-ясли</t>
  </si>
  <si>
    <t>КТП-586  Ввод с трансформатора</t>
  </si>
  <si>
    <t>Карбышева, 8 ТОО «Элеваторщик» проходная</t>
  </si>
  <si>
    <t>Карбышева 8</t>
  </si>
  <si>
    <t>Карбышева, 8 ТОО «Элеваторщик» контора</t>
  </si>
  <si>
    <t>Карбышева, 8 ТОО «Элеваторщик» рем.цех</t>
  </si>
  <si>
    <t>Измеритель скорости</t>
  </si>
  <si>
    <t>ТП-600   Ввод-1 Т-1</t>
  </si>
  <si>
    <t>Абая 3,5 Р-он Автовакзала</t>
  </si>
  <si>
    <t>6 мкр, дом 1</t>
  </si>
  <si>
    <t>Автостоянка 100 машин</t>
  </si>
  <si>
    <t>Автостоянка магазин ИП Шарипов</t>
  </si>
  <si>
    <t>6 мкр, дом 3 вв-2</t>
  </si>
  <si>
    <t>6 мкр, дом 3 блок Д</t>
  </si>
  <si>
    <t>6 мкр, дом 2 вв-2</t>
  </si>
  <si>
    <t>6 мкр, дом 5 секция Г  вв-2</t>
  </si>
  <si>
    <t>Самал</t>
  </si>
  <si>
    <t>Айнур</t>
  </si>
  <si>
    <t>6 мкр, дом 5 секция А</t>
  </si>
  <si>
    <t>6 мкр, дом 13/1</t>
  </si>
  <si>
    <t>6 мкр, дом 11/2</t>
  </si>
  <si>
    <t>маг. Спецодежды</t>
  </si>
  <si>
    <t>6 мкр. Дом 7 вв-1</t>
  </si>
  <si>
    <t>6 мкр. Дом 5 секция Г</t>
  </si>
  <si>
    <t>6 мкр., дом 3 блок Д</t>
  </si>
  <si>
    <t>автостоянка</t>
  </si>
  <si>
    <t>маг. меркурий</t>
  </si>
  <si>
    <t>6 мкр. Дом 1 вв-2</t>
  </si>
  <si>
    <t>6 мкр. Дом 5 секция А</t>
  </si>
  <si>
    <t>кафе вв-1</t>
  </si>
  <si>
    <t>КТП-602   Ввод с трансформатора</t>
  </si>
  <si>
    <t>Ф-1  СИП</t>
  </si>
  <si>
    <t>Садовое общество «Мичуринец»</t>
  </si>
  <si>
    <t>насосная ОТКЛ</t>
  </si>
  <si>
    <t>Темирязева</t>
  </si>
  <si>
    <t>ТП-603  Ввод-1 Т-1</t>
  </si>
  <si>
    <t>5мкр 16  Р-он автовакзала во дворах</t>
  </si>
  <si>
    <t>3 эт. Дом вв-1</t>
  </si>
  <si>
    <t>Закусочная Байжуман</t>
  </si>
  <si>
    <t>дом  17</t>
  </si>
  <si>
    <t>дом 20,21</t>
  </si>
  <si>
    <t>Лада-Нева</t>
  </si>
  <si>
    <t>Маг. Автовыбор</t>
  </si>
  <si>
    <t>Детский сад №2</t>
  </si>
  <si>
    <t>3 эт. Дом вв-2</t>
  </si>
  <si>
    <t>Дом 16</t>
  </si>
  <si>
    <t>дом 18</t>
  </si>
  <si>
    <t>Дом 17</t>
  </si>
  <si>
    <t>ТП-604    Ввод-2 Т-2</t>
  </si>
  <si>
    <t>дом 8, корпус Б</t>
  </si>
  <si>
    <t>Р-он Автовакзала Байтурсынова</t>
  </si>
  <si>
    <t>дом 5а стройка</t>
  </si>
  <si>
    <t>дом 7а кв.41-80</t>
  </si>
  <si>
    <t>ж/дом №2</t>
  </si>
  <si>
    <t>рахат - лукум</t>
  </si>
  <si>
    <t>Ж/дом №1</t>
  </si>
  <si>
    <t>Дом 9 корпус Б</t>
  </si>
  <si>
    <t xml:space="preserve">    АЗС</t>
  </si>
  <si>
    <t>коттедж ул.Жастар</t>
  </si>
  <si>
    <t>стройка ж/д</t>
  </si>
  <si>
    <t>дом 7а</t>
  </si>
  <si>
    <t>ТП-605  Ввод-1 Т-1</t>
  </si>
  <si>
    <t>мед центр,  Жастар 3/2</t>
  </si>
  <si>
    <t>стоянка</t>
  </si>
  <si>
    <t>Р-он Жастар (Жастар5)</t>
  </si>
  <si>
    <t>Арыстанбекова 3/10 ВЛ</t>
  </si>
  <si>
    <t>Жастар 5 ВЛ</t>
  </si>
  <si>
    <t>Акимккулов, Арыстанбекова-1 ВЛ</t>
  </si>
  <si>
    <t>Жастар 3 ВЛ</t>
  </si>
  <si>
    <t>Арыстанбекова 3/7 жилой дом</t>
  </si>
  <si>
    <t>Арыстанбекова 3/1</t>
  </si>
  <si>
    <t>Арыстанбекова 5 4-х квартирный жил.дом</t>
  </si>
  <si>
    <t>Арыстанбекова-1 Базовая станция сот. связи</t>
  </si>
  <si>
    <t>коттедж Бейсембаев</t>
  </si>
  <si>
    <t>Фидер 1 ВЛ</t>
  </si>
  <si>
    <t>Фидер 3</t>
  </si>
  <si>
    <t>ТП-607   Ввод-1 Т-1</t>
  </si>
  <si>
    <t>Тайота центр</t>
  </si>
  <si>
    <t>Школа №23</t>
  </si>
  <si>
    <t>Дом В-Интерн. уч. 5 корп.№2резев, питание корп. №1 перемычка</t>
  </si>
  <si>
    <t>Бассейн</t>
  </si>
  <si>
    <t>Теплицы</t>
  </si>
  <si>
    <t>Дом В-Интерн. уч. 5 корп.№2резев, питание корп. №2 перемычка</t>
  </si>
  <si>
    <t>ТП-608  Ввод-2 Т-2</t>
  </si>
  <si>
    <t>Чкалова, 16</t>
  </si>
  <si>
    <t>Абая, 25 Салон Лицея Бытсервис</t>
  </si>
  <si>
    <t>ТУ-10 Абая 21</t>
  </si>
  <si>
    <t>Аптека ТОО Логос</t>
  </si>
  <si>
    <t>Абая, 21</t>
  </si>
  <si>
    <t>Цветочная аптека</t>
  </si>
  <si>
    <t>Абая, 25</t>
  </si>
  <si>
    <t>ТП-609  Ввод-2 Т-2</t>
  </si>
  <si>
    <t>Школа №16</t>
  </si>
  <si>
    <t>ИП Жакупов маг. Чипа</t>
  </si>
  <si>
    <t>Дом 8</t>
  </si>
  <si>
    <t>ОУС</t>
  </si>
  <si>
    <t>калинина-8микр. Дом 3а ИП Тургаев</t>
  </si>
  <si>
    <t>маг.Мишутка</t>
  </si>
  <si>
    <t xml:space="preserve">детский сад </t>
  </si>
  <si>
    <t>Дом-8,9</t>
  </si>
  <si>
    <t>дом 6  КТс</t>
  </si>
  <si>
    <t>ИП-КИМ</t>
  </si>
  <si>
    <t>Дом 7</t>
  </si>
  <si>
    <t>дом 19/1</t>
  </si>
  <si>
    <t>дом 5а</t>
  </si>
  <si>
    <t>ТП-610    Ввод-1 Т-1</t>
  </si>
  <si>
    <t>Торговый киоск</t>
  </si>
  <si>
    <t>Ул. Садовая 79</t>
  </si>
  <si>
    <t>котеджи</t>
  </si>
  <si>
    <t>садовая 1б</t>
  </si>
  <si>
    <t>садовая 81</t>
  </si>
  <si>
    <t>компания Ж.С.Костанай</t>
  </si>
  <si>
    <t>БК-Строй  2 очередь</t>
  </si>
  <si>
    <t>В.-Интернационалистов 16</t>
  </si>
  <si>
    <t>садовая  79</t>
  </si>
  <si>
    <t>БК-Строй  1 очередь</t>
  </si>
  <si>
    <t>Жума</t>
  </si>
  <si>
    <t>В.-Интернационалистов 10</t>
  </si>
  <si>
    <t>В.-Интернационалистов 14</t>
  </si>
  <si>
    <t>садовая 1 б</t>
  </si>
  <si>
    <t>ТП-611    Ввод-1 Т-1</t>
  </si>
  <si>
    <t>Фидер№1 котеджи</t>
  </si>
  <si>
    <t>Баймагамбетова 3, кулинария 1</t>
  </si>
  <si>
    <t>Баймагамбетова 3</t>
  </si>
  <si>
    <t>баймагамбетова 3 а</t>
  </si>
  <si>
    <t>Болашак</t>
  </si>
  <si>
    <t>Баймагамбетова  3б</t>
  </si>
  <si>
    <t>баймагамбетова 3 корпус  4</t>
  </si>
  <si>
    <t>Баймагамбетова 3/3 Граневски</t>
  </si>
  <si>
    <t>Баймагамбетова 3 корпус 1 мансарды</t>
  </si>
  <si>
    <t>баймагамбетова 3/2</t>
  </si>
  <si>
    <t>садовая 71а</t>
  </si>
  <si>
    <t>баймагамбетова 3д</t>
  </si>
  <si>
    <t>Павилион Бородин</t>
  </si>
  <si>
    <t>садовая 75/10</t>
  </si>
  <si>
    <t>баймагамбетова 3б старый корпус</t>
  </si>
  <si>
    <t>ТП-612 Ввод-1 Т-1</t>
  </si>
  <si>
    <t>Алтын Нан</t>
  </si>
  <si>
    <t>П/с Южная во дворах</t>
  </si>
  <si>
    <t>абая 54 1-35 кв</t>
  </si>
  <si>
    <t>абая 54 36-69</t>
  </si>
  <si>
    <t>Цветная аптека</t>
  </si>
  <si>
    <t>абая 52     ввод 2</t>
  </si>
  <si>
    <t>абая 54 а</t>
  </si>
  <si>
    <t>Джамбула 89</t>
  </si>
  <si>
    <t>абая Ф-2</t>
  </si>
  <si>
    <t>ТП-613   Ввод-1 Т-1</t>
  </si>
  <si>
    <t>баймагамбетова 3 корпус  2 Общежитие</t>
  </si>
  <si>
    <t>АБК строительный колледж</t>
  </si>
  <si>
    <t>На территории строительного колледжа</t>
  </si>
  <si>
    <t>МП Каскад</t>
  </si>
  <si>
    <t>Общежитие корпус  3</t>
  </si>
  <si>
    <t>СТО ЧП Бермухамедов</t>
  </si>
  <si>
    <t>Баймагамбетова 3 корпус 3 мансарды</t>
  </si>
  <si>
    <t>Баймагамбетова 3 корпус 4 мансарды</t>
  </si>
  <si>
    <t>Баймагамбетова 3 корпус 2 мансарды ОТКЛ</t>
  </si>
  <si>
    <t>Салон красоты</t>
  </si>
  <si>
    <t>Мясной магазин Мирафуд</t>
  </si>
  <si>
    <t>ТОО компания GS Костанай (Технострой)</t>
  </si>
  <si>
    <t>Баймагамбетова 3В СИП</t>
  </si>
  <si>
    <t>Гаражи строительный колледж</t>
  </si>
  <si>
    <t>Мебельный маг</t>
  </si>
  <si>
    <t>Мастер</t>
  </si>
  <si>
    <t>Баймагамбетова-1, Дом Юнешества общ. Строит.колледжа</t>
  </si>
  <si>
    <t>Уч.корпус</t>
  </si>
  <si>
    <t>Церковь</t>
  </si>
  <si>
    <t>Столовая, освещение периметра</t>
  </si>
  <si>
    <t>ТП-614  Ввод-1 Т-1</t>
  </si>
  <si>
    <t>картел (сот св.)</t>
  </si>
  <si>
    <t>ТУ-10 на территории</t>
  </si>
  <si>
    <t>дом № 15</t>
  </si>
  <si>
    <t>общежитие</t>
  </si>
  <si>
    <t>учеб.корпус</t>
  </si>
  <si>
    <t>9 мкр 7/1</t>
  </si>
  <si>
    <t>9 МКР. 8</t>
  </si>
  <si>
    <t>9 мкр 7/1 вв-2</t>
  </si>
  <si>
    <t>ТП-615   Ввод-1 Т-1</t>
  </si>
  <si>
    <t xml:space="preserve">дет. Сад.  </t>
  </si>
  <si>
    <t>Мкр Наурыз</t>
  </si>
  <si>
    <t>Наурыз 9</t>
  </si>
  <si>
    <t>МАЯКОВСКОГО 101/1</t>
  </si>
  <si>
    <t>ВОИН.ИНТЕР.2 А</t>
  </si>
  <si>
    <t xml:space="preserve">ВОИН.ИНТЕР.2 </t>
  </si>
  <si>
    <t>ТОО ВАЙС</t>
  </si>
  <si>
    <t>в. интер. 2   ввод 2</t>
  </si>
  <si>
    <t>улич. Освещ.</t>
  </si>
  <si>
    <t>ТП-616  Ввод-1 Т-1</t>
  </si>
  <si>
    <t>СХИ гл.кор вв 1</t>
  </si>
  <si>
    <t xml:space="preserve">СХИ </t>
  </si>
  <si>
    <t>Общежитие №2 вв-1</t>
  </si>
  <si>
    <t>Абая 28\3  щ-1 вв-1</t>
  </si>
  <si>
    <t xml:space="preserve">Абая, 28 Общежитие вв-2 </t>
  </si>
  <si>
    <t>СХИ гл.кор вв 2</t>
  </si>
  <si>
    <t>мед. Центр КГУ, кафе,  щит-3 вв-2</t>
  </si>
  <si>
    <t>Абая 28\3  щ-2 вв-2</t>
  </si>
  <si>
    <t>ТП-616А  Ввод-2 Т-2</t>
  </si>
  <si>
    <t xml:space="preserve"> мечеть  стройка</t>
  </si>
  <si>
    <t>Абая 28\4, щит №1 общага</t>
  </si>
  <si>
    <t>СХИ (библиотека)</t>
  </si>
  <si>
    <t>ТОРО</t>
  </si>
  <si>
    <t>Абая 28\4, щит №2 общага</t>
  </si>
  <si>
    <t>ГАИ камера</t>
  </si>
  <si>
    <t>Абая 28\3, щит №1 общага</t>
  </si>
  <si>
    <t>Абая, 28/3 маг. Бистро СИП</t>
  </si>
  <si>
    <t>Абая 28\3, щит №2 общага</t>
  </si>
  <si>
    <t>Ввод-1 Т-1 ОТКЛ.</t>
  </si>
  <si>
    <t>ТП-617    Ввод-1 Т-1</t>
  </si>
  <si>
    <t xml:space="preserve">АЗС Бахыт    </t>
  </si>
  <si>
    <t>Абая-Быковского Аптека Цветная</t>
  </si>
  <si>
    <t>Пед.училище р-н КЖБИ</t>
  </si>
  <si>
    <t>маг. Пяточек, ТД Зайка</t>
  </si>
  <si>
    <t>Чкалова 14 маг ТОТ Хасенов</t>
  </si>
  <si>
    <t>скоростомер Абая</t>
  </si>
  <si>
    <t>Чкалова, маг.Лим</t>
  </si>
  <si>
    <t>Быковского 11</t>
  </si>
  <si>
    <t>Абая 26\3 подъезд 3</t>
  </si>
  <si>
    <t>5ти этажный дом в районе дом Чкалова 14 вв-1</t>
  </si>
  <si>
    <t>Абая 26\1 подъезд 3 ОТКЛ</t>
  </si>
  <si>
    <t>Чкалова 6 ж/д со стороны Быковского</t>
  </si>
  <si>
    <t>Абая 26\2 подъезд 8</t>
  </si>
  <si>
    <t>Чкалова 6 ж/д со стороны Чкалова</t>
  </si>
  <si>
    <t>5ти этажный дом в районе дю Чкалова 14 вв-2</t>
  </si>
  <si>
    <t>Абая 26\1 + от ВРУ аптека Забота</t>
  </si>
  <si>
    <t>Быковского 14 маг. Березка</t>
  </si>
  <si>
    <t>Чкалова, маг.Витамин</t>
  </si>
  <si>
    <t>Чкалова, 14</t>
  </si>
  <si>
    <t>ТП-618  Ввод-1 Т-1</t>
  </si>
  <si>
    <t>МАЯКОВСКОГО 108/1</t>
  </si>
  <si>
    <t>МАЯКОВСКОГО 104</t>
  </si>
  <si>
    <t>Пед колледж</t>
  </si>
  <si>
    <t>Быковского 7 в № 1</t>
  </si>
  <si>
    <t>чкалова 10</t>
  </si>
  <si>
    <t>Чкалова 10 вв-2</t>
  </si>
  <si>
    <t>ПЕД.КОЛЛЕДЖ  общежитие</t>
  </si>
  <si>
    <t>детс.сад</t>
  </si>
  <si>
    <t>быковского 7   ввод 2</t>
  </si>
  <si>
    <t>ПЕД.КОЛЛЕДЖ</t>
  </si>
  <si>
    <t>МАЯКОВСКОГО 108</t>
  </si>
  <si>
    <t>МАЯКОВСКОГО 106</t>
  </si>
  <si>
    <t>ТП-619  Ввод-1 Т-1</t>
  </si>
  <si>
    <t>Маяковского 105\2  Т/Д</t>
  </si>
  <si>
    <t>Маяковского 109 (за ДВТ)</t>
  </si>
  <si>
    <t>Маяковского 109/1</t>
  </si>
  <si>
    <t>Зангар</t>
  </si>
  <si>
    <t>Чкалова 4 вв-2</t>
  </si>
  <si>
    <t>Чкалова 4/1 вв-1</t>
  </si>
  <si>
    <t>магазин  ромашка вв-1</t>
  </si>
  <si>
    <t>Чкалова 4/1 вв-2</t>
  </si>
  <si>
    <t>маг. Грейд угол Чкалова-Маяковского</t>
  </si>
  <si>
    <t>Маяковского 105\1</t>
  </si>
  <si>
    <t>Маяковского 109</t>
  </si>
  <si>
    <t>магазин  ромашка вв-2</t>
  </si>
  <si>
    <t>ТП-620  Ввод-1 Т-1</t>
  </si>
  <si>
    <t>Быковского   1</t>
  </si>
  <si>
    <t>Маяковского, 105</t>
  </si>
  <si>
    <t>Школа АБС по Быковского</t>
  </si>
  <si>
    <t>Маяковского 107/2 вв-1</t>
  </si>
  <si>
    <t xml:space="preserve">Чкалова 2/1 вв-1 </t>
  </si>
  <si>
    <t>Маяковского, 107</t>
  </si>
  <si>
    <t>Быковского 3</t>
  </si>
  <si>
    <t>Маяковского,  103</t>
  </si>
  <si>
    <t>быковского 3/1  ввод 1</t>
  </si>
  <si>
    <t>Быковского 1   ввод 2</t>
  </si>
  <si>
    <t>Чкалова 2</t>
  </si>
  <si>
    <t>Быковского 3/1 вв-2</t>
  </si>
  <si>
    <t>ТП-621  Ввод-1 Т-1</t>
  </si>
  <si>
    <t>Абая 9/1 вв-1</t>
  </si>
  <si>
    <t>Арыстанбекова Школа милиции</t>
  </si>
  <si>
    <t>кафе Ташкент Жастар 3/8</t>
  </si>
  <si>
    <t>спорткомплекс</t>
  </si>
  <si>
    <t>ТИР</t>
  </si>
  <si>
    <t>ТП-622   Ввод-1 Т-1</t>
  </si>
  <si>
    <t>дом 7</t>
  </si>
  <si>
    <t>магазин вв-1</t>
  </si>
  <si>
    <t>За маг.№15</t>
  </si>
  <si>
    <t>кафе   ХОЛИДЕЙ вв-1</t>
  </si>
  <si>
    <t>Дом 9 вв-1 ОТКЛ</t>
  </si>
  <si>
    <t>ТД Азия</t>
  </si>
  <si>
    <t>дом  1 Б</t>
  </si>
  <si>
    <t>Дом 6</t>
  </si>
  <si>
    <t>Дом 10 ОТКЛ</t>
  </si>
  <si>
    <t>дом  1 В</t>
  </si>
  <si>
    <t>бюро  Кочерга</t>
  </si>
  <si>
    <t>ИП Кочерга</t>
  </si>
  <si>
    <t>Дом 1 ОТКЛ</t>
  </si>
  <si>
    <t>дом 10</t>
  </si>
  <si>
    <t>Дом 9 вв-1</t>
  </si>
  <si>
    <t>дом 1</t>
  </si>
  <si>
    <t>15 магазин вв-2</t>
  </si>
  <si>
    <t xml:space="preserve">кафе ХОЛИДЕЙ   ввод  2 </t>
  </si>
  <si>
    <t>фото салон</t>
  </si>
  <si>
    <t>Светофор (остановочный павильон)</t>
  </si>
  <si>
    <t>ТП-623    Ввод-1 Т-1</t>
  </si>
  <si>
    <t>Дом 3 вв-1 ОТКЛ</t>
  </si>
  <si>
    <t>Дом 2 вв-2</t>
  </si>
  <si>
    <t>8 мкр. Дом №4</t>
  </si>
  <si>
    <t>Дом  3 Б</t>
  </si>
  <si>
    <t>дом 4 подъезд  7</t>
  </si>
  <si>
    <t>дом  1 а   подъезд  5 вв-2</t>
  </si>
  <si>
    <t>Дом 1 вв-1 ОТКЛ</t>
  </si>
  <si>
    <t>дом  4  подъезд 3</t>
  </si>
  <si>
    <t>дом 2 ввод 1</t>
  </si>
  <si>
    <t>Дом 3 вв-2</t>
  </si>
  <si>
    <t>Стройка КустСтрой</t>
  </si>
  <si>
    <t>Клиника 8 мкр. д.3А (ИП Тургаев)</t>
  </si>
  <si>
    <t>Дом 1 вв-2</t>
  </si>
  <si>
    <t>дом  1 а   подъезд  3  вв-2</t>
  </si>
  <si>
    <t>ТП-624   Ввод-2 Т-2</t>
  </si>
  <si>
    <t>Дом 4Б вв-2</t>
  </si>
  <si>
    <t>Маг. Идеал (9 Мкр. д.4А)</t>
  </si>
  <si>
    <t>Школа №7</t>
  </si>
  <si>
    <t>В.-Интернационалистов</t>
  </si>
  <si>
    <t>Солярий (Дом 4А)</t>
  </si>
  <si>
    <t>Коттедж кв. 1-7</t>
  </si>
  <si>
    <t>Дом-3</t>
  </si>
  <si>
    <t>Дом-2 подъезд 5-8</t>
  </si>
  <si>
    <t>Дом-4</t>
  </si>
  <si>
    <t>Дом 5А</t>
  </si>
  <si>
    <t>Дом 2 подъезд 1-4</t>
  </si>
  <si>
    <t>КТП-625  Ввод с трансформатора</t>
  </si>
  <si>
    <t>Контора вв-1</t>
  </si>
  <si>
    <t xml:space="preserve">ПС-Южная </t>
  </si>
  <si>
    <t>Джамбула 87/1 (Степаненко В.И.)</t>
  </si>
  <si>
    <t>Контора вв-2 ОТКЛ</t>
  </si>
  <si>
    <t>ТП-627   Ввод-1 Т-1</t>
  </si>
  <si>
    <t>Фин.полиция</t>
  </si>
  <si>
    <t>чкалова 1</t>
  </si>
  <si>
    <t>Станция переливания крови</t>
  </si>
  <si>
    <t>стройка ОТКЛ</t>
  </si>
  <si>
    <t>Чкалова 1  ОТКЛ</t>
  </si>
  <si>
    <t>глазная больница (столовая) ОТКЛ</t>
  </si>
  <si>
    <t>гашека  6/1</t>
  </si>
  <si>
    <t>маяковского  117/1</t>
  </si>
  <si>
    <t>гашека  8</t>
  </si>
  <si>
    <t>стройка</t>
  </si>
  <si>
    <t>глазная больница в-3 ОТКЛ</t>
  </si>
  <si>
    <t>Склад ЧС и ГО</t>
  </si>
  <si>
    <t>чкалова 1     кв  55-119</t>
  </si>
  <si>
    <t>гашека6/2</t>
  </si>
  <si>
    <t xml:space="preserve"> ТП-628  Ввод-1 Т-1</t>
  </si>
  <si>
    <t>Д 16 вв-1</t>
  </si>
  <si>
    <t>Дом 19 Щ-3</t>
  </si>
  <si>
    <t>8 мкр. Дом №17</t>
  </si>
  <si>
    <t>д 14а</t>
  </si>
  <si>
    <t>д 15 магазин</t>
  </si>
  <si>
    <t>д 15 Щ-3</t>
  </si>
  <si>
    <t>Оздоровительный комплекс ОТКЛ</t>
  </si>
  <si>
    <t>Дом 18 подъезд 1,2 (магазин)</t>
  </si>
  <si>
    <t>Дом 13 вв-1</t>
  </si>
  <si>
    <t xml:space="preserve">дом 16 ввод 2   </t>
  </si>
  <si>
    <t>Дом 13 вв-2 ОТКЛ</t>
  </si>
  <si>
    <t>ДетСад вв-2</t>
  </si>
  <si>
    <t>д 15 Щ-3 ОТКЛ</t>
  </si>
  <si>
    <t>маг по карбышева смешанных товаров</t>
  </si>
  <si>
    <t>д 15 Щ-1</t>
  </si>
  <si>
    <t>д 17 п.1-4</t>
  </si>
  <si>
    <t>Насосная Дом 15</t>
  </si>
  <si>
    <t>д 17 п.5-8</t>
  </si>
  <si>
    <t xml:space="preserve"> ТП-629   Ввод-1 Т-1</t>
  </si>
  <si>
    <t>ДОМ 11  ОТКЛ</t>
  </si>
  <si>
    <t>Стройка дома возле рынка Наурыз</t>
  </si>
  <si>
    <t>10 эт..В.-интернац-в 9 мкр.</t>
  </si>
  <si>
    <t>Карбышева 81 вв-1 (маг. Народный)</t>
  </si>
  <si>
    <t>Маг. Лакутин вв-1</t>
  </si>
  <si>
    <t>Офис Колиниченко</t>
  </si>
  <si>
    <t>Стройка дома возле автостоянки ОТКЛ</t>
  </si>
  <si>
    <t>АЗС Григорян</t>
  </si>
  <si>
    <t>ДОМ 14</t>
  </si>
  <si>
    <t>Карбышева-В. Интернац автосоянка</t>
  </si>
  <si>
    <t>Стройка около базара ОТКЛ</t>
  </si>
  <si>
    <t>ТОРО ОТКЛ</t>
  </si>
  <si>
    <t>Маг. Лакутин вв-2</t>
  </si>
  <si>
    <t>ДОМ 12</t>
  </si>
  <si>
    <t>ДОМ 11</t>
  </si>
  <si>
    <t>ТП-631   Ввод-1 Т-1</t>
  </si>
  <si>
    <t xml:space="preserve">ТД Солнечный </t>
  </si>
  <si>
    <t>7 мкр. Дом 12</t>
  </si>
  <si>
    <t>ТОО Аджедан (Карбышева 93)</t>
  </si>
  <si>
    <t>дом 8</t>
  </si>
  <si>
    <t xml:space="preserve">д 9 </t>
  </si>
  <si>
    <t>д 12</t>
  </si>
  <si>
    <t>СВ Мастер</t>
  </si>
  <si>
    <t>ТОО Аджедан  (Карбышева 95)</t>
  </si>
  <si>
    <t>д 4 мк-7         ввод 2</t>
  </si>
  <si>
    <t>магазин Кенсар (Карбышева 97)</t>
  </si>
  <si>
    <t>АЗС  Гелеос</t>
  </si>
  <si>
    <t>д 9  вв-2 ОТКЛ</t>
  </si>
  <si>
    <t>маг Скания</t>
  </si>
  <si>
    <t>дом 8 а</t>
  </si>
  <si>
    <t>ТП-632   Ввод-1 Т-1</t>
  </si>
  <si>
    <t>7 мкр. дом 17 а вв-1</t>
  </si>
  <si>
    <t>За маг. Березка</t>
  </si>
  <si>
    <t>жастар  9,11</t>
  </si>
  <si>
    <t>Погорелов (детсад)</t>
  </si>
  <si>
    <t>7 мкр. дом 17 а</t>
  </si>
  <si>
    <t>торг. Комплекс</t>
  </si>
  <si>
    <t>7 мкр. дом 17 а -2 ОТКЛ</t>
  </si>
  <si>
    <t>тог. Комплекс вв-2</t>
  </si>
  <si>
    <t>7 мкр. дом 17 а вв-2</t>
  </si>
  <si>
    <t>ТП-633  Ввод-2 Т-2</t>
  </si>
  <si>
    <t xml:space="preserve">ТОО «бИРЛИК» </t>
  </si>
  <si>
    <t>Теплицы по ул.Гашека</t>
  </si>
  <si>
    <t xml:space="preserve">ТОО «КРЗЗ» Гашека, 1 </t>
  </si>
  <si>
    <t>Лыжная база (юннаты)</t>
  </si>
  <si>
    <t>гашека 4/1</t>
  </si>
  <si>
    <t>гашека 2/1</t>
  </si>
  <si>
    <t>ЧП  Молдагулов стоянка</t>
  </si>
  <si>
    <t>ТП-634   Ввод-1 Т-1</t>
  </si>
  <si>
    <t>Гашека 12\1</t>
  </si>
  <si>
    <t xml:space="preserve">ЧП  Хасенов </t>
  </si>
  <si>
    <t>Гашека 14 Маг.№23</t>
  </si>
  <si>
    <t>Баня</t>
  </si>
  <si>
    <t>Гашека 12/2 (середина)</t>
  </si>
  <si>
    <t>гашека 14</t>
  </si>
  <si>
    <t>гашека 12/1корпус 1</t>
  </si>
  <si>
    <t>гашека 16</t>
  </si>
  <si>
    <t>центр спид</t>
  </si>
  <si>
    <t>гашека 12/3 корпус 3</t>
  </si>
  <si>
    <t>чкалова 2А</t>
  </si>
  <si>
    <t xml:space="preserve">чкалова 1а  </t>
  </si>
  <si>
    <t>ТП-635  Ввод-2 Т-2</t>
  </si>
  <si>
    <t>Станция Юннатов</t>
  </si>
  <si>
    <t>гашека 1А</t>
  </si>
  <si>
    <t>гашека 1/1+киоск</t>
  </si>
  <si>
    <t>магазин  Аяжан, Гашека 15</t>
  </si>
  <si>
    <t>ТП-636   Ввод-1 Т-1</t>
  </si>
  <si>
    <t>школа бассейн</t>
  </si>
  <si>
    <t>7й мкр дом 25 Школа№10</t>
  </si>
  <si>
    <t>7 мкр. д.25</t>
  </si>
  <si>
    <t>дом 6   секция  9 этаж</t>
  </si>
  <si>
    <t>дом 6    секция 5 этаж ВЛ</t>
  </si>
  <si>
    <t>д 21 кв 25-65</t>
  </si>
  <si>
    <t>д 21 кв 1-24</t>
  </si>
  <si>
    <t>коттедж Арыстанбекова, 7</t>
  </si>
  <si>
    <t>школа бассейн вв-2</t>
  </si>
  <si>
    <t>ж/д Айткужинов 6 мкр.</t>
  </si>
  <si>
    <t>ТП-637   Ввод-1 Т-1</t>
  </si>
  <si>
    <t>7 мкр  дом  1</t>
  </si>
  <si>
    <t>7 мкр  дом  1/1</t>
  </si>
  <si>
    <t>7 мкр. Дом 6</t>
  </si>
  <si>
    <t>5этажка, 7 мкр вв-1</t>
  </si>
  <si>
    <t>маг. Саркисян ОТКЛ</t>
  </si>
  <si>
    <t>авангард</t>
  </si>
  <si>
    <t>дом 2</t>
  </si>
  <si>
    <t>ресторан Алатау</t>
  </si>
  <si>
    <t>АЗС  карбышева 103/1</t>
  </si>
  <si>
    <t>маг. Саркисян</t>
  </si>
  <si>
    <t>Мизанбаева</t>
  </si>
  <si>
    <t>Автостоянка ОТКЛ</t>
  </si>
  <si>
    <t>дом 4а</t>
  </si>
  <si>
    <t>ЧП Аманбаев</t>
  </si>
  <si>
    <t>дом 6</t>
  </si>
  <si>
    <t>ТП-638  Ввод-1 Т-1</t>
  </si>
  <si>
    <t>Шинсервис</t>
  </si>
  <si>
    <t>7 мкр.6 мкр.</t>
  </si>
  <si>
    <t>Шрамко</t>
  </si>
  <si>
    <t>Фидер без названия</t>
  </si>
  <si>
    <t>БК Строй   секция А</t>
  </si>
  <si>
    <t>дом № 1</t>
  </si>
  <si>
    <t>БК Строй</t>
  </si>
  <si>
    <t>Фидер № 3 ВЛ</t>
  </si>
  <si>
    <t xml:space="preserve"> Фидер № 1 ВЛ</t>
  </si>
  <si>
    <t>Фидер № 2 ВЛ</t>
  </si>
  <si>
    <t>Фидер № 4 ВЛ</t>
  </si>
  <si>
    <t>Фидер № 5 ВЛ</t>
  </si>
  <si>
    <t xml:space="preserve">Айткужинов </t>
  </si>
  <si>
    <t>дом 1 а</t>
  </si>
  <si>
    <t>Дом 1</t>
  </si>
  <si>
    <t>ТП-639   Ввод-1 Т-1</t>
  </si>
  <si>
    <t>стройка по Арыстанбекова СИП</t>
  </si>
  <si>
    <t>Федоров</t>
  </si>
  <si>
    <t xml:space="preserve"> фидер № 3 ч/с</t>
  </si>
  <si>
    <t>Жастар 6мкр.</t>
  </si>
  <si>
    <t>стеклоцентр</t>
  </si>
  <si>
    <t>фидер ч/с без наименования</t>
  </si>
  <si>
    <t>Дом 10</t>
  </si>
  <si>
    <t>Бедзай СИП</t>
  </si>
  <si>
    <t>Дом 10А ОТКЛ</t>
  </si>
  <si>
    <t>фидер № 1 ч/с</t>
  </si>
  <si>
    <t>дом 14</t>
  </si>
  <si>
    <t>ТП-659 Ввод-1 Т-1</t>
  </si>
  <si>
    <t>Спорткомплекс</t>
  </si>
  <si>
    <t>Абая  2 А</t>
  </si>
  <si>
    <t>Ворошилова 1А вв-2</t>
  </si>
  <si>
    <t>найман-магазин</t>
  </si>
  <si>
    <t>Ворошилова  3, 3а</t>
  </si>
  <si>
    <t>Ворошилова 74</t>
  </si>
  <si>
    <t>ворошилова 1а</t>
  </si>
  <si>
    <t>архай</t>
  </si>
  <si>
    <t>Абая 2 блок А</t>
  </si>
  <si>
    <t>баня (Абая,2)</t>
  </si>
  <si>
    <r>
      <rPr>
        <b/>
        <sz val="10"/>
        <color indexed="8"/>
        <rFont val="Arial"/>
        <family val="2"/>
        <charset val="204"/>
      </rPr>
      <t xml:space="preserve">КТП-660  </t>
    </r>
    <r>
      <rPr>
        <b/>
        <sz val="10"/>
        <rFont val="Arial"/>
        <family val="2"/>
        <charset val="1"/>
      </rPr>
      <t>Ввод с трансформатора</t>
    </r>
  </si>
  <si>
    <t>ИП Демисенова</t>
  </si>
  <si>
    <t>Р-он 55 маг.</t>
  </si>
  <si>
    <t>кулинария</t>
  </si>
  <si>
    <t>ворошилова 3/1, ввод 1</t>
  </si>
  <si>
    <t>Ворошилова 3/1, ввод 2</t>
  </si>
  <si>
    <t>ТП-696    Ввод-1 Т-1</t>
  </si>
  <si>
    <t xml:space="preserve">Котельная </t>
  </si>
  <si>
    <t>Конденсатор</t>
  </si>
  <si>
    <t>Б.С.Г.</t>
  </si>
  <si>
    <t>НКО</t>
  </si>
  <si>
    <t>Контора (проходная)</t>
  </si>
  <si>
    <t>ОГМ               ОТКЛ</t>
  </si>
  <si>
    <t>Пожарная насосная  ОТКЛ</t>
  </si>
  <si>
    <t>АСЦ</t>
  </si>
  <si>
    <t>коттеджи ВЛ</t>
  </si>
  <si>
    <t>ТОО САПА</t>
  </si>
  <si>
    <t>Мусин</t>
  </si>
  <si>
    <t>Пожарная насосная</t>
  </si>
  <si>
    <t>ЦРБ</t>
  </si>
  <si>
    <t>Вент НКО</t>
  </si>
  <si>
    <t>БНЦ</t>
  </si>
  <si>
    <t>АГЗС</t>
  </si>
  <si>
    <t>Нов.гаражи</t>
  </si>
  <si>
    <t>КТП-697  Ввод с трансформатора</t>
  </si>
  <si>
    <t>Авторынок</t>
  </si>
  <si>
    <t>КТП-698  Ввод с трансформатора</t>
  </si>
  <si>
    <t>Кафе Абая, 1Е</t>
  </si>
  <si>
    <t>КТП-701  Ввод с трансформатора</t>
  </si>
  <si>
    <t>ПС Красный партизан-Мехколонна 58</t>
  </si>
  <si>
    <t>Дружбы, 23</t>
  </si>
  <si>
    <t>П.Амангельды ул Мира-Маркса</t>
  </si>
  <si>
    <t>Фидер 4 ВЛ</t>
  </si>
  <si>
    <t>Фидер 3 ВЛ</t>
  </si>
  <si>
    <t>Мини АТС</t>
  </si>
  <si>
    <t>КТП-702   Ввод с трансформатора</t>
  </si>
  <si>
    <t>П.Амангельды ул Рудненская</t>
  </si>
  <si>
    <t>КТП-703  Ввод с трансформатора</t>
  </si>
  <si>
    <t>ТТС</t>
  </si>
  <si>
    <t>МТМ П.Амангельды ул Тепличная</t>
  </si>
  <si>
    <t>МТМ</t>
  </si>
  <si>
    <t>КТП-704    Ввод с трансформатора</t>
  </si>
  <si>
    <t>ул.Ленина</t>
  </si>
  <si>
    <t>Фидер  2 ВП</t>
  </si>
  <si>
    <t>КТП-705   Ввод с трансформатора</t>
  </si>
  <si>
    <t>П.Амангельды ул Ленина-Парковая</t>
  </si>
  <si>
    <t>КТП-706    Ввод с трансформатора</t>
  </si>
  <si>
    <t>П.Амангельды ул Набережная</t>
  </si>
  <si>
    <t>Фидер  1 ВП</t>
  </si>
  <si>
    <t>КТП-707   Ввод с трансформатора</t>
  </si>
  <si>
    <t>ПС МК-58-Поселок</t>
  </si>
  <si>
    <t xml:space="preserve">П.Амангельды ул Геологическая Котельная </t>
  </si>
  <si>
    <t>КНС-2</t>
  </si>
  <si>
    <t>фидер  ч/с ВЛ</t>
  </si>
  <si>
    <t>КТП-708   Ввод с трансформатора</t>
  </si>
  <si>
    <t xml:space="preserve">Фидер 2 </t>
  </si>
  <si>
    <t>П.Амангельды ул Энергетиков</t>
  </si>
  <si>
    <t xml:space="preserve">Фидер 1 </t>
  </si>
  <si>
    <t xml:space="preserve">Фидер 4 </t>
  </si>
  <si>
    <t>КТП-709   Ввод с трансформатора</t>
  </si>
  <si>
    <t>Фидер Тазалык ВЛ</t>
  </si>
  <si>
    <t>П.Амангельды ул Речная</t>
  </si>
  <si>
    <t>Фидер Поселок ВЛ</t>
  </si>
  <si>
    <t>КТП-710   Ввод с трансформатора</t>
  </si>
  <si>
    <t>П.Амангельды КостДорПроэкт</t>
  </si>
  <si>
    <t>КТП-711     Ввод с трансформатора</t>
  </si>
  <si>
    <t>Фидер -1 ВЛ</t>
  </si>
  <si>
    <t>Фидер-2 ВЛ</t>
  </si>
  <si>
    <t>КТП-712   Ввод с трансформатора</t>
  </si>
  <si>
    <t>Абая, участоу 17</t>
  </si>
  <si>
    <t>П.Амангельды ул Абая</t>
  </si>
  <si>
    <t>КТП-713   Ввод с трансформатора</t>
  </si>
  <si>
    <t>Фидер 1  СИП</t>
  </si>
  <si>
    <t>П.Амангельды Школа-30</t>
  </si>
  <si>
    <t>Фидер 2  СИП</t>
  </si>
  <si>
    <t>частный дом СИП</t>
  </si>
  <si>
    <t>Фидер 3  СИП</t>
  </si>
  <si>
    <t>КТП-714   Ввод с трансформатора</t>
  </si>
  <si>
    <t>Фидер 1  ВЛ</t>
  </si>
  <si>
    <t>Мира, 9Г</t>
  </si>
  <si>
    <t>П.Амангельды Котельная</t>
  </si>
  <si>
    <t>Фидер 2  ВЛ</t>
  </si>
  <si>
    <t>ул. Мира дома в районе Дома Культуры</t>
  </si>
  <si>
    <t>Мойка Рудненкая, 7/1</t>
  </si>
  <si>
    <t>Целинная, 39</t>
  </si>
  <si>
    <t>КТП-715    Ввод с трансформатора</t>
  </si>
  <si>
    <t>П.Амангельды ул Тухачевского</t>
  </si>
  <si>
    <t>Фидер 5  ВЛ</t>
  </si>
  <si>
    <t>Фидер 3  ВЛ</t>
  </si>
  <si>
    <t>Фидер 4  ВЛ</t>
  </si>
  <si>
    <t>КТП-716  Ввод с трансформатора</t>
  </si>
  <si>
    <t>П.Амангельды ул Кравцова</t>
  </si>
  <si>
    <t>Энергетиков, 28</t>
  </si>
  <si>
    <t>КТП-717   Ввод с трансформатора</t>
  </si>
  <si>
    <t>Котельная ВЛ</t>
  </si>
  <si>
    <t>П.Амангельды Котельная Энергетиков</t>
  </si>
  <si>
    <t>КТП-718     Ввод с трансформатора</t>
  </si>
  <si>
    <t>Фидер частный сектор ВЛ</t>
  </si>
  <si>
    <t xml:space="preserve">Красный Партизан </t>
  </si>
  <si>
    <t>Теплчная, 2 (жилой дом)</t>
  </si>
  <si>
    <t>ул. Абая, 30 по ГП ж.д.</t>
  </si>
  <si>
    <t>ул. Абая, 32 по ГП ж.д. СИП</t>
  </si>
  <si>
    <t>ул. Абая, 28 (Славинская)   СИП</t>
  </si>
  <si>
    <t>КТП-719   Ввод с трансформатора</t>
  </si>
  <si>
    <t>Фидер  1</t>
  </si>
  <si>
    <t>Кольцо и Дружба</t>
  </si>
  <si>
    <t>Фидер  2</t>
  </si>
  <si>
    <t>Фидер  3</t>
  </si>
  <si>
    <t>К. Маркса  47/4-47/5</t>
  </si>
  <si>
    <t>К. Маркса  47/10</t>
  </si>
  <si>
    <t>К. Маркса  47/9</t>
  </si>
  <si>
    <t>КТП-720   Ввод с трансформатора</t>
  </si>
  <si>
    <t>Фидер чч/с  ВЛ</t>
  </si>
  <si>
    <t>Фидер РСУ</t>
  </si>
  <si>
    <t>КТП-721   Ввод с трансформатора</t>
  </si>
  <si>
    <t>Фидер Группа жилых домов</t>
  </si>
  <si>
    <t>РСУ(бывшая) кольцо</t>
  </si>
  <si>
    <t>КТП-Алта-1  Ввод с трансформатора</t>
  </si>
  <si>
    <t>АЦК Костанай рыба</t>
  </si>
  <si>
    <t>карная</t>
  </si>
  <si>
    <t>холодильник</t>
  </si>
  <si>
    <t>КТП-Алта-2    Ввод с трансформатора</t>
  </si>
  <si>
    <t>ШинЛайн</t>
  </si>
  <si>
    <t>Склад</t>
  </si>
  <si>
    <t>КТП-База комплектации    Ввод-1 Т-1</t>
  </si>
  <si>
    <t>ПС-110/35/10кВ  ЗАПАДНАЯ (новая)</t>
  </si>
  <si>
    <t>Дизель</t>
  </si>
  <si>
    <t xml:space="preserve">Аэропорт </t>
  </si>
  <si>
    <t>Козловой кран (Щит №2)</t>
  </si>
  <si>
    <t>Мельница ТОО Одолан</t>
  </si>
  <si>
    <t>ИП Михайличенко</t>
  </si>
  <si>
    <t>Весовая (АТС)</t>
  </si>
  <si>
    <t>Электроцех</t>
  </si>
  <si>
    <t>Уральская, 34</t>
  </si>
  <si>
    <t>КТП-043 (Баня)   Ввод с трансформатора</t>
  </si>
  <si>
    <t>Фидер-1 СИП</t>
  </si>
  <si>
    <t>Р-он Теплиц</t>
  </si>
  <si>
    <t>КТП-ГЖС  В вод с трансформатора</t>
  </si>
  <si>
    <t>Железнодорожная, ПС-Заводская</t>
  </si>
  <si>
    <t>Фидер 1 ч/с</t>
  </si>
  <si>
    <t>ГЭК (ЧП Гранерский)</t>
  </si>
  <si>
    <t>ИП Лавриненко (ИП Литвинов)</t>
  </si>
  <si>
    <t>Павлова, 162  (ИП Тынынбаев)</t>
  </si>
  <si>
    <t>Склад строй материалов</t>
  </si>
  <si>
    <t>КТП-ГЭК-16    Ввод с трансформатора</t>
  </si>
  <si>
    <t>КТП-ГЭК-27  Ввод с трансформатора</t>
  </si>
  <si>
    <t>Воинов-Интер. ГЭК-27</t>
  </si>
  <si>
    <t>КТП-ГЭС В   вод с трансформатора</t>
  </si>
  <si>
    <t>прачечная  вв-1</t>
  </si>
  <si>
    <t>Старая база КГЭС</t>
  </si>
  <si>
    <t>прачечная вв-2</t>
  </si>
  <si>
    <t>Мауленова 15/1 (столярка)</t>
  </si>
  <si>
    <t>Тереньтьевич</t>
  </si>
  <si>
    <t>фидер без названия</t>
  </si>
  <si>
    <t>КТП-042 (Детский сад)  Ввод с трансформатора</t>
  </si>
  <si>
    <t>АЗС  по  Каирбекова</t>
  </si>
  <si>
    <t>Дет.дом Жануя</t>
  </si>
  <si>
    <t>Тепличная, 22 Глоба</t>
  </si>
  <si>
    <t>Гольдаде, 2 детсад. Вл</t>
  </si>
  <si>
    <t>КТП-Емшан -1  Ввод с трансформатора</t>
  </si>
  <si>
    <t>маг. № 36-44</t>
  </si>
  <si>
    <t>Р-он Складская</t>
  </si>
  <si>
    <t>бараки</t>
  </si>
  <si>
    <t>офисы</t>
  </si>
  <si>
    <t>маг. № 67-88</t>
  </si>
  <si>
    <t>КТП-Емшан -2  Ввод с трансформатора</t>
  </si>
  <si>
    <t>КТП-ЗНО    Ввод с трансформатора</t>
  </si>
  <si>
    <t>Р-он Аэропорта, КТП-Best</t>
  </si>
  <si>
    <t>ТОО ПСФ «Костанайагрогаз»</t>
  </si>
  <si>
    <t>BES</t>
  </si>
  <si>
    <t>КТП-ЗХВ   Ввод с трансформатора</t>
  </si>
  <si>
    <t>Костанай-2, Солнечная 6-9</t>
  </si>
  <si>
    <t>КТП-Кладбище  Ввод с трансформатора</t>
  </si>
  <si>
    <t>фидер</t>
  </si>
  <si>
    <t>Кладбище</t>
  </si>
  <si>
    <t>ТП-Котельная    Ввод-1 Т-1</t>
  </si>
  <si>
    <t>котельная ввод 1</t>
  </si>
  <si>
    <t xml:space="preserve">Фидер 3 Титова  </t>
  </si>
  <si>
    <t>Фидер 2 Узкокалейная ВЛ</t>
  </si>
  <si>
    <t>Фидер 1 Поповича ВЛ</t>
  </si>
  <si>
    <t>котельная ввод 2 ОТКЛ</t>
  </si>
  <si>
    <t>КТП-КСХТ В  вод-1 Т-1</t>
  </si>
  <si>
    <t>склады</t>
  </si>
  <si>
    <t>Р-н Акцепт терминал, Уральская</t>
  </si>
  <si>
    <t>Козловой кран</t>
  </si>
  <si>
    <t>Пресс</t>
  </si>
  <si>
    <t>Офис (склады)</t>
  </si>
  <si>
    <t>КТП-КТС     Ввод с трансформатора</t>
  </si>
  <si>
    <t>Костанай-2, Солнечная 17</t>
  </si>
  <si>
    <t>Фидер  5  ВЛ</t>
  </si>
  <si>
    <t>Фидер  3  ВЛ</t>
  </si>
  <si>
    <t>ТП-КЭМ   Ввод-2 Т-2</t>
  </si>
  <si>
    <t>ТОО ОДАК</t>
  </si>
  <si>
    <t>аптека ОТКЛ</t>
  </si>
  <si>
    <t xml:space="preserve">Складская, Фабричная </t>
  </si>
  <si>
    <t>Отдел строй ОТКЛ</t>
  </si>
  <si>
    <t>Фабричная 9</t>
  </si>
  <si>
    <t>ДСК</t>
  </si>
  <si>
    <t>фабрричная 3 а (общежитие)</t>
  </si>
  <si>
    <t>Химстрой</t>
  </si>
  <si>
    <t>Мурзагалиев Складская, 15</t>
  </si>
  <si>
    <t>1СШ-0,4кВ</t>
  </si>
  <si>
    <t>РП  СПМК</t>
  </si>
  <si>
    <t>АСУ Фармацея ОТКЛ</t>
  </si>
  <si>
    <t>КЭМ  (мастерские)</t>
  </si>
  <si>
    <t>ВЛ СУММ</t>
  </si>
  <si>
    <t>ТП- Мелиорация   Ввод-1 Т-1</t>
  </si>
  <si>
    <t>водхоз</t>
  </si>
  <si>
    <t>Павших борцов. Дом 53 кв</t>
  </si>
  <si>
    <t>Ч/П Кауметов</t>
  </si>
  <si>
    <t>насосная станция</t>
  </si>
  <si>
    <t>шаяхметова 119 а</t>
  </si>
  <si>
    <t>шаяхметова 117 а</t>
  </si>
  <si>
    <t>КТП-МТМ   Ввод с трансформатора</t>
  </si>
  <si>
    <t>ул. Мичурина КСК</t>
  </si>
  <si>
    <t>Левобережная, 43</t>
  </si>
  <si>
    <t>ТП-Общежитие  Ввод-1 Т-1</t>
  </si>
  <si>
    <t>Узкоколейная, 14</t>
  </si>
  <si>
    <t>ТП-ПожДепо   Ввод с трансформатора</t>
  </si>
  <si>
    <t>Альмагамбетов</t>
  </si>
  <si>
    <t>Пожарное Депо</t>
  </si>
  <si>
    <t>Герцена, 19/1 (пождепо)</t>
  </si>
  <si>
    <t>КТП-СДСУ-43   Ввод с трансформатора</t>
  </si>
  <si>
    <t>Карбышева 45</t>
  </si>
  <si>
    <t>Уральская  37</t>
  </si>
  <si>
    <t>Уральская 37/1 вл</t>
  </si>
  <si>
    <t>Уральская 37/1 (пристройка) вл</t>
  </si>
  <si>
    <t>Уральская 37/2 Мухиевская вл</t>
  </si>
  <si>
    <t>Вл-0,4 кВ  Ип Вялых вл</t>
  </si>
  <si>
    <t>ИП Омаров (Уральская 37Б) Лесопилка вл</t>
  </si>
  <si>
    <t>Бакиев вл</t>
  </si>
  <si>
    <t>КТП-СМП-687    Ввод с трансформатора</t>
  </si>
  <si>
    <t>Линейная, 10</t>
  </si>
  <si>
    <t>ПЧСТР</t>
  </si>
  <si>
    <t>цементный склад вл</t>
  </si>
  <si>
    <t>ТОО Трансстрой</t>
  </si>
  <si>
    <t>цементный склад</t>
  </si>
  <si>
    <t>ВЛ офис РУ-0,4 кВ</t>
  </si>
  <si>
    <t>ПС 110/10 кВ Северная</t>
  </si>
  <si>
    <r>
      <rPr>
        <b/>
        <sz val="10"/>
        <color indexed="8"/>
        <rFont val="Arial"/>
        <family val="2"/>
        <charset val="204"/>
      </rPr>
      <t xml:space="preserve">ТП-Спецавтобаза </t>
    </r>
    <r>
      <rPr>
        <b/>
        <sz val="10"/>
        <rFont val="Arial"/>
        <family val="2"/>
        <charset val="1"/>
      </rPr>
      <t>Ввод-1 Т-1</t>
    </r>
  </si>
  <si>
    <t>Промышленная, 4 ВЛ-0,4 кВ (ИП Соколова+склады)</t>
  </si>
  <si>
    <t>Пожар часть. Дизельного</t>
  </si>
  <si>
    <t>Сарбаев ОТКЛ</t>
  </si>
  <si>
    <t>мехмастерская Достиров К.Б.</t>
  </si>
  <si>
    <t>КостАгропродукт</t>
  </si>
  <si>
    <t>Пластокно</t>
  </si>
  <si>
    <t>Заготбаза</t>
  </si>
  <si>
    <t>2СШ-0,4кВ  ПЛОМБА</t>
  </si>
  <si>
    <t>Промышленная, 4 Дудин</t>
  </si>
  <si>
    <t>Соколов</t>
  </si>
  <si>
    <t>ТП-УПТК     Ввод-1 Т-1</t>
  </si>
  <si>
    <t>ТОО АиФ вв-1</t>
  </si>
  <si>
    <t>Тер. Стомеда</t>
  </si>
  <si>
    <t>Стомед вв-1</t>
  </si>
  <si>
    <t>ТОО Джетыгара вв-1 (Уральскаяч, 14)</t>
  </si>
  <si>
    <t>Спецмонтаж 2</t>
  </si>
  <si>
    <t>ИП Ковтун</t>
  </si>
  <si>
    <t>Акцент Терм</t>
  </si>
  <si>
    <t>Стомед вв-2</t>
  </si>
  <si>
    <r>
      <rPr>
        <b/>
        <sz val="10"/>
        <color indexed="8"/>
        <rFont val="Arial"/>
        <family val="2"/>
        <charset val="204"/>
      </rPr>
      <t xml:space="preserve">КТП-Хозторг-1 </t>
    </r>
    <r>
      <rPr>
        <b/>
        <sz val="10"/>
        <rFont val="Arial"/>
        <family val="2"/>
        <charset val="1"/>
      </rPr>
      <t>Ввод с трансформатора</t>
    </r>
  </si>
  <si>
    <t>Р-он Апшерона</t>
  </si>
  <si>
    <t>Костанай-подшипник</t>
  </si>
  <si>
    <t>Ницца (светофор, камера)</t>
  </si>
  <si>
    <r>
      <rPr>
        <b/>
        <sz val="10"/>
        <color indexed="8"/>
        <rFont val="Arial"/>
        <family val="2"/>
        <charset val="204"/>
      </rPr>
      <t xml:space="preserve">КТП-Хозторг-2 </t>
    </r>
    <r>
      <rPr>
        <b/>
        <sz val="10"/>
        <rFont val="Arial"/>
        <family val="2"/>
        <charset val="1"/>
      </rPr>
      <t xml:space="preserve"> Ввод с трансформатора</t>
    </r>
  </si>
  <si>
    <t>Базовая, 2</t>
  </si>
  <si>
    <t>ТП-ЦММ   Ввод с трансформатора</t>
  </si>
  <si>
    <t>Фрезерный цех</t>
  </si>
  <si>
    <t>Р-н Акцепт терминал</t>
  </si>
  <si>
    <t>Токарный цех</t>
  </si>
  <si>
    <t>Мельницы</t>
  </si>
  <si>
    <t>Шахтная печь</t>
  </si>
  <si>
    <t>Ргараж</t>
  </si>
  <si>
    <t>ССО</t>
  </si>
  <si>
    <t>ТП-Школа    Ввод-1 Т-1</t>
  </si>
  <si>
    <t>узкоколейная  16/5</t>
  </si>
  <si>
    <t>узкоколейная 14/2</t>
  </si>
  <si>
    <t>Узкоколейная 16 ВЛ</t>
  </si>
  <si>
    <t>ЧП  Закенов (ВЛ-0,4кВ Государская)</t>
  </si>
  <si>
    <t>АТС вв-2</t>
  </si>
  <si>
    <t>КТП-800     Ввод-1, Т-1</t>
  </si>
  <si>
    <t>ПС ЗДД</t>
  </si>
  <si>
    <t>Гагарина 195 ВРУ-1 вв-1 ОТКЛ</t>
  </si>
  <si>
    <t>Костанай Плаза ул. Гагарина ЖК "АлтынАрман"</t>
  </si>
  <si>
    <t>ВРУ-1 Элитный вв-1</t>
  </si>
  <si>
    <t>Гагарина 199 вв-1</t>
  </si>
  <si>
    <t>Гагарина 195 ВРУ-2 вв-1</t>
  </si>
  <si>
    <t>Гагарина 197 ВРУ-1 вв-1 ОТКЛ</t>
  </si>
  <si>
    <t>Гагарина 197 ВРУ-2 вв-1</t>
  </si>
  <si>
    <t>ВРУ-2 Элитный вв-2</t>
  </si>
  <si>
    <t>Гагарина 197 ВРУ-1 вв-2</t>
  </si>
  <si>
    <t>Гагарина 195 ВРУ-1 вв-2</t>
  </si>
  <si>
    <t>Гагарина 199 вв-2 ОТКЛ</t>
  </si>
  <si>
    <t>КТП-808   Ввод-1, Т-1</t>
  </si>
  <si>
    <t>Гагарина 205 ВРУ-1 вв-2</t>
  </si>
  <si>
    <t>Гагарина 205 ВРУ-2 вв-2</t>
  </si>
  <si>
    <t>Гагарина 213 вв-2</t>
  </si>
  <si>
    <t>Гагарина 211 вв-2</t>
  </si>
  <si>
    <t>Гагарина 207 вв-2</t>
  </si>
  <si>
    <t>Гагарина 209 вв-2</t>
  </si>
  <si>
    <t>Котельная вв-2</t>
  </si>
  <si>
    <t>Гагарина 215 ВРУ-2 вв-2</t>
  </si>
  <si>
    <t>Котельная вв-1 ОТКЛ</t>
  </si>
  <si>
    <t>6А, Б СИП</t>
  </si>
  <si>
    <t>Вагончик</t>
  </si>
  <si>
    <t>ЦРП В вод-1, Т-1</t>
  </si>
  <si>
    <t xml:space="preserve">филармония Эл.щит Ввод-1 АВР  </t>
  </si>
  <si>
    <t>Акимат</t>
  </si>
  <si>
    <t>обл акимат</t>
  </si>
  <si>
    <t xml:space="preserve">хоз нужды филармония Эл.щитВвод-1 АВР </t>
  </si>
  <si>
    <t>Тәуелсіздік 83 Ввод-1</t>
  </si>
  <si>
    <t>Ресторан Майдан</t>
  </si>
  <si>
    <t>цэсна банк 1</t>
  </si>
  <si>
    <t>Тарана, 83 Офис</t>
  </si>
  <si>
    <t>Освещение  Парк</t>
  </si>
  <si>
    <t>АВР-1 СШ сил.</t>
  </si>
  <si>
    <t>Филармония Акимат</t>
  </si>
  <si>
    <t>ШСН-1</t>
  </si>
  <si>
    <t>ШУ-2 СШ</t>
  </si>
  <si>
    <t>АВР-2 СШ сил</t>
  </si>
  <si>
    <t>Столовая Ввод-2</t>
  </si>
  <si>
    <t xml:space="preserve"> музей отключен</t>
  </si>
  <si>
    <t xml:space="preserve">хоз нужды филармония Эл.щитВвод-2 АВР </t>
  </si>
  <si>
    <t>обл акимат Ввод-2 отключен</t>
  </si>
  <si>
    <t>филармония Эл.щит Ввод-2 АВР-2</t>
  </si>
  <si>
    <t>комтеко</t>
  </si>
  <si>
    <t>Тәуелсіздік 83 Ввод-2 отключен</t>
  </si>
  <si>
    <t xml:space="preserve">Цесна банк </t>
  </si>
  <si>
    <t>алтынсарина 117</t>
  </si>
  <si>
    <t>РП-2   Ввод с трансформатора</t>
  </si>
  <si>
    <t>Т/Парк №1</t>
  </si>
  <si>
    <t>ул.Рабочая, 158 «А»</t>
  </si>
  <si>
    <t>Т/Парк №2</t>
  </si>
  <si>
    <t>Т/Парк №3</t>
  </si>
  <si>
    <t>РП-3  Ввод-1 Т-1</t>
  </si>
  <si>
    <t>поликлиника ВРУ-1 ОТКЛ</t>
  </si>
  <si>
    <t>Сержантская школа милиции по Хакимжановой</t>
  </si>
  <si>
    <t>Алтынсарина 30а</t>
  </si>
  <si>
    <t>ШКОЛА милиции В-1</t>
  </si>
  <si>
    <t>хакимжановой  60</t>
  </si>
  <si>
    <t>алтынсарина 28</t>
  </si>
  <si>
    <t>поликлиника ВРУ-2 ОТКЛ</t>
  </si>
  <si>
    <t>Соб. Нужды</t>
  </si>
  <si>
    <t>СШН-2</t>
  </si>
  <si>
    <t>старое РП-3</t>
  </si>
  <si>
    <t>поликлиника ВРУ-2</t>
  </si>
  <si>
    <t>школа милиции В-2</t>
  </si>
  <si>
    <t>офис, Алтынсарина 28/2</t>
  </si>
  <si>
    <t>ХозМагазин</t>
  </si>
  <si>
    <t>маг. Березка</t>
  </si>
  <si>
    <t>Хакимжанова, 58 ОТКЛ</t>
  </si>
  <si>
    <t>РП-4    Ввод-1 Т-1</t>
  </si>
  <si>
    <t>коттежди д. сад ч/с</t>
  </si>
  <si>
    <t>Арман</t>
  </si>
  <si>
    <t>Дом Кобыланды-Киевская</t>
  </si>
  <si>
    <t>Киевская. ГЭК-№1 ИП Двуреченский</t>
  </si>
  <si>
    <t>герцена 24  корпус 1</t>
  </si>
  <si>
    <t>ЖКХ Герцена Наружное освещение</t>
  </si>
  <si>
    <t>школа № 4, Каирбекова, 349</t>
  </si>
  <si>
    <t>Кубеева, 8   ОТКЛ</t>
  </si>
  <si>
    <t>кубеева 8,12</t>
  </si>
  <si>
    <t>герцена 22</t>
  </si>
  <si>
    <t>кубеева 10</t>
  </si>
  <si>
    <t>кубеева 4,6</t>
  </si>
  <si>
    <t>киевская 7, 11</t>
  </si>
  <si>
    <t>Каирбекова 353/3</t>
  </si>
  <si>
    <t>ИП Грабарчук мойка</t>
  </si>
  <si>
    <t>герцена 24, корпус 2</t>
  </si>
  <si>
    <t>РП-6 Ввод-1 Т-1</t>
  </si>
  <si>
    <t>магазин  Успех, ЧП Агеев</t>
  </si>
  <si>
    <t>столярный  цех</t>
  </si>
  <si>
    <t>КЖБИ 19 школа</t>
  </si>
  <si>
    <t>Баня ОТКЛ</t>
  </si>
  <si>
    <t>Волынова, 5 ОТКЛ</t>
  </si>
  <si>
    <t>школа № 19 вв-1 ОТКЛ</t>
  </si>
  <si>
    <t>П. Морозова 3, Ворошилова 62-64</t>
  </si>
  <si>
    <t>ул. Мирошниченко нов. Жил дом Вв-1</t>
  </si>
  <si>
    <t>кочубея 1 вв-1 ОТКЛ</t>
  </si>
  <si>
    <t>волынова 13 вв-1</t>
  </si>
  <si>
    <t>Школа Олимпийского резерва</t>
  </si>
  <si>
    <t>детский сад № 27 вв-1   ОТКЛ</t>
  </si>
  <si>
    <t>Освещение РП</t>
  </si>
  <si>
    <t>волынова 14</t>
  </si>
  <si>
    <t>волынова 11 ЧП Мелют</t>
  </si>
  <si>
    <t>школа № 19 вв-2</t>
  </si>
  <si>
    <t>ул. Мирошниченко нов. Жил дом Вв-2</t>
  </si>
  <si>
    <t>волынова 13 вв-2</t>
  </si>
  <si>
    <t>кочубея 1 вв-2</t>
  </si>
  <si>
    <t>Автомойка СИП</t>
  </si>
  <si>
    <t>детский сад № 27 вв-2</t>
  </si>
  <si>
    <t>РП-7   Ввод-1 Т-1</t>
  </si>
  <si>
    <t>АЗС СИП</t>
  </si>
  <si>
    <t>ИП Бертаева, Кобланды, 5 Автомойка</t>
  </si>
  <si>
    <t>Элеватор по улице Герцена</t>
  </si>
  <si>
    <t>СПУ-1 главный корпус</t>
  </si>
  <si>
    <t>Герцена,5 Цем. Мех. НЕТ ДОСТУПА</t>
  </si>
  <si>
    <t>Гараж НЕТ ДОСТУПА</t>
  </si>
  <si>
    <t>Колледж ввод-1 НЕТ ДОСТУПА</t>
  </si>
  <si>
    <t>Рыбный цех</t>
  </si>
  <si>
    <t>Кобланды батыра, 3 Шашлычная</t>
  </si>
  <si>
    <t>ИП Люлькович Кобланды, 3</t>
  </si>
  <si>
    <t>Кафе Герцена 1А</t>
  </si>
  <si>
    <t>РП-8   Ввод-1</t>
  </si>
  <si>
    <t>РП-9   Ввод-1 Т-1</t>
  </si>
  <si>
    <t>уч.  Корпус</t>
  </si>
  <si>
    <t>Столовая</t>
  </si>
  <si>
    <t>Алтынсарина, 214/6</t>
  </si>
  <si>
    <t>Экспертиза</t>
  </si>
  <si>
    <t>СТО, салон по продажн мебели</t>
  </si>
  <si>
    <t>фидер  1 ВЛ</t>
  </si>
  <si>
    <t>церковь</t>
  </si>
  <si>
    <t>Общежите коллежда сферы обслуживания</t>
  </si>
  <si>
    <t>Школа бокса</t>
  </si>
  <si>
    <t>экспертиза</t>
  </si>
  <si>
    <t>Алтынсарина, 160</t>
  </si>
  <si>
    <t>Алтынсарина, 162, Мега</t>
  </si>
  <si>
    <t>РП-10 В  вод-1, Т-1</t>
  </si>
  <si>
    <t>ЧП Алимбаев</t>
  </si>
  <si>
    <t>ЧП Газиев   Белай</t>
  </si>
  <si>
    <t>Р-он Аэропорта</t>
  </si>
  <si>
    <t>ДВТ</t>
  </si>
  <si>
    <t>Стройстиль</t>
  </si>
  <si>
    <t>агромельпром  1</t>
  </si>
  <si>
    <t>агромельпром 2</t>
  </si>
  <si>
    <t>агромельпром  3</t>
  </si>
  <si>
    <t>агромельпром  4</t>
  </si>
  <si>
    <t>агромельпром  5</t>
  </si>
  <si>
    <t>агромельпром не в кольце</t>
  </si>
  <si>
    <t>РП-11   Ввод-1, Т-1</t>
  </si>
  <si>
    <t>чкалова 15а</t>
  </si>
  <si>
    <t>Детский сад № 9 Чкалова, 13А</t>
  </si>
  <si>
    <t>9 микрорайон</t>
  </si>
  <si>
    <t>Ип Гончар вв-1</t>
  </si>
  <si>
    <t>автожастар</t>
  </si>
  <si>
    <t>дом 5</t>
  </si>
  <si>
    <t>Ип Гончар вв-2</t>
  </si>
  <si>
    <t>дом 11</t>
  </si>
  <si>
    <t>Два Кума</t>
  </si>
  <si>
    <t>дом 12</t>
  </si>
  <si>
    <t>дом 13</t>
  </si>
  <si>
    <t>чкалова 15 б</t>
  </si>
  <si>
    <t>РП-13   Ввод-1, Т-1</t>
  </si>
  <si>
    <t>нацбанк вв-1</t>
  </si>
  <si>
    <t>Куйбышева 98 (Козыбаева)</t>
  </si>
  <si>
    <t>нацбанк вв-2 гараж</t>
  </si>
  <si>
    <t>ЦОУ вв-1</t>
  </si>
  <si>
    <t>ДВД вв-1</t>
  </si>
  <si>
    <t>Аптечный дом</t>
  </si>
  <si>
    <t>тарана 112</t>
  </si>
  <si>
    <t>ДВД вв-2</t>
  </si>
  <si>
    <t>ЦОУ  ДВД</t>
  </si>
  <si>
    <t>ЦОН вв-2</t>
  </si>
  <si>
    <t>ИП Зайченко</t>
  </si>
  <si>
    <t>козыбаева  107</t>
  </si>
  <si>
    <t>РП-14   Ввод-1 Т-1</t>
  </si>
  <si>
    <t>ВРУ Блок Б вв-1</t>
  </si>
  <si>
    <t>мех блок а</t>
  </si>
  <si>
    <t>СХИ</t>
  </si>
  <si>
    <t>вв-1 Секция 1 столовая</t>
  </si>
  <si>
    <t>вв 1 Секция 2 столовая</t>
  </si>
  <si>
    <t>мечеть вв-1</t>
  </si>
  <si>
    <t>ПСН вв-1</t>
  </si>
  <si>
    <t>Сиенд 1 Аудитория 140</t>
  </si>
  <si>
    <t>Сиенд 2 Аудитория 141</t>
  </si>
  <si>
    <t>Сиенд  Аудитория 131</t>
  </si>
  <si>
    <t>Ввод-2, Секция-1, Столовая</t>
  </si>
  <si>
    <t>Ввод-2, Секция-2, Столовая</t>
  </si>
  <si>
    <t>Гараж КГУ</t>
  </si>
  <si>
    <t>Мечеть вв-2</t>
  </si>
  <si>
    <t>ПСН вв-2</t>
  </si>
  <si>
    <t>Мечеть вв-2/2</t>
  </si>
  <si>
    <t>РП-16  Ввод-1 Т-1</t>
  </si>
  <si>
    <t>хозкорпус вв-1</t>
  </si>
  <si>
    <t>Обл. дет. Больница</t>
  </si>
  <si>
    <t>ВРУ-1 вв-1</t>
  </si>
  <si>
    <t>Корпус 2 реанимация вв-1</t>
  </si>
  <si>
    <t>Приточная вентиляция</t>
  </si>
  <si>
    <t>ШСН вв-1</t>
  </si>
  <si>
    <t>Корпус №1 операционная вв-1</t>
  </si>
  <si>
    <t>пищеблок вв-1</t>
  </si>
  <si>
    <t>Корпус 1. Аптека</t>
  </si>
  <si>
    <t>Гашека, стройка вв-1</t>
  </si>
  <si>
    <t>в. Интерн. 2/1 В № 1</t>
  </si>
  <si>
    <t>ШСН вв-2</t>
  </si>
  <si>
    <t>Корпус 1 операционная патология вв-2</t>
  </si>
  <si>
    <t>в. Интерн. 2/1 вв- 2</t>
  </si>
  <si>
    <t>Корпус 1 операционная освещение вв-2</t>
  </si>
  <si>
    <t>в. Интерн. 2/1 вв- 1</t>
  </si>
  <si>
    <t>Корпус 2 реанимация вв-2</t>
  </si>
  <si>
    <t>Новый блок</t>
  </si>
  <si>
    <t>Быковского 4/2 ж/д</t>
  </si>
  <si>
    <t>ул. Гашека дом на дачах  СИП</t>
  </si>
  <si>
    <t>Гашека, стройка вв-2</t>
  </si>
  <si>
    <t>В. Интерн. 1/1 вв- 2 жилой дом</t>
  </si>
  <si>
    <t>РП-18   Ввод-2 Т-2</t>
  </si>
  <si>
    <t>Высокая-31А</t>
  </si>
  <si>
    <t>2-я Костанайская</t>
  </si>
  <si>
    <t>Высокая-33 ТОО «Логомин»</t>
  </si>
  <si>
    <t>ТОО «ДостАрал»</t>
  </si>
  <si>
    <t>Ветровая</t>
  </si>
  <si>
    <t>Авиационная 2 Цех пилорамы</t>
  </si>
  <si>
    <t>Авиационная 1 Рыба турчин</t>
  </si>
  <si>
    <t>Высокая-10А Офис, склад</t>
  </si>
  <si>
    <t>РП-19  Ввод-1 Т-1</t>
  </si>
  <si>
    <t>сто</t>
  </si>
  <si>
    <t>победы 104корпус 2</t>
  </si>
  <si>
    <t>Нефтебаза</t>
  </si>
  <si>
    <t>победы 104корпус 1</t>
  </si>
  <si>
    <t>Урицкого  21 ВВ-1</t>
  </si>
  <si>
    <t>урицкого 73, строймир</t>
  </si>
  <si>
    <t>победы  104 б, береке СИП</t>
  </si>
  <si>
    <t>урицкого 23</t>
  </si>
  <si>
    <t xml:space="preserve"> Майлина-Победы</t>
  </si>
  <si>
    <t>РП-21  Ввод-1 Т-1</t>
  </si>
  <si>
    <t>текстильщиков 10</t>
  </si>
  <si>
    <t>КСК</t>
  </si>
  <si>
    <t xml:space="preserve">      дом  46</t>
  </si>
  <si>
    <t>текстильщиков 14</t>
  </si>
  <si>
    <t>ИП Калашников</t>
  </si>
  <si>
    <t>Герцена 48</t>
  </si>
  <si>
    <t>кожвендиспансер ВВ-1</t>
  </si>
  <si>
    <t>текстильщиков 8 № 1</t>
  </si>
  <si>
    <t>Детский дом вв-1</t>
  </si>
  <si>
    <t>ИП Артёмев</t>
  </si>
  <si>
    <t>Гостиница Омаров</t>
  </si>
  <si>
    <t>текстильщиков 16</t>
  </si>
  <si>
    <t>Нурдаулет</t>
  </si>
  <si>
    <t>магазин  МЯСО ИП поздняков</t>
  </si>
  <si>
    <t>текстильщиков 18</t>
  </si>
  <si>
    <t>Текстильщиков 14</t>
  </si>
  <si>
    <t>Школа  22 вв-2</t>
  </si>
  <si>
    <t>кожвендиспансер вв-2</t>
  </si>
  <si>
    <t>текстильщиков 8 ввод 2</t>
  </si>
  <si>
    <t>Герцена 16 вв-2</t>
  </si>
  <si>
    <t>текстильщиков 10 а</t>
  </si>
  <si>
    <t>текстильщиков  10 а</t>
  </si>
  <si>
    <t>РП-22   Ввод-1 Т-1</t>
  </si>
  <si>
    <t>8 микрорайон</t>
  </si>
  <si>
    <t>дом  13,  лифты</t>
  </si>
  <si>
    <t>13 дом вв-1</t>
  </si>
  <si>
    <t>14 дом под 1-3</t>
  </si>
  <si>
    <t>15 дом</t>
  </si>
  <si>
    <t>Д 11, 11а</t>
  </si>
  <si>
    <t>д 16</t>
  </si>
  <si>
    <t>д 17</t>
  </si>
  <si>
    <t>Банк Апогей</t>
  </si>
  <si>
    <t>д 14 под 4-7</t>
  </si>
  <si>
    <t>д 15</t>
  </si>
  <si>
    <t>Шк-Сад 3</t>
  </si>
  <si>
    <t>РП-Абсолют    Ввод с трансформатора</t>
  </si>
  <si>
    <t>Интертайм</t>
  </si>
  <si>
    <t>Северная промышленная зона</t>
  </si>
  <si>
    <t>Мельница ПЛОМБА</t>
  </si>
  <si>
    <t>Океан  ПЛОМБА</t>
  </si>
  <si>
    <t>Коэффицент загрузки</t>
  </si>
  <si>
    <t>Свободная мощность, кВА</t>
  </si>
  <si>
    <t xml:space="preserve">              Информация о загрузке оборудования электрических сетей (I квартал 2020 года)</t>
  </si>
</sst>
</file>

<file path=xl/styles.xml><?xml version="1.0" encoding="utf-8"?>
<styleSheet xmlns="http://schemas.openxmlformats.org/spreadsheetml/2006/main">
  <numFmts count="1">
    <numFmt numFmtId="164" formatCode="0.0"/>
  </numFmts>
  <fonts count="36"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1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1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indexed="8"/>
      <name val="Calibri"/>
      <family val="2"/>
      <charset val="1"/>
    </font>
    <font>
      <b/>
      <sz val="11"/>
      <name val="Times New Roman"/>
      <family val="1"/>
      <charset val="204"/>
    </font>
    <font>
      <b/>
      <sz val="11"/>
      <color indexed="8"/>
      <name val="Arial"/>
      <family val="2"/>
      <charset val="1"/>
    </font>
    <font>
      <sz val="11"/>
      <name val="Calibri"/>
      <family val="2"/>
      <charset val="1"/>
    </font>
    <font>
      <b/>
      <sz val="10"/>
      <name val="Times New Roman"/>
      <family val="1"/>
      <charset val="204"/>
    </font>
    <font>
      <b/>
      <sz val="12"/>
      <color indexed="8"/>
      <name val="Liberation Serif;Times New Roma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1"/>
    </font>
    <font>
      <b/>
      <sz val="12"/>
      <name val="Arial"/>
      <family val="2"/>
      <charset val="204"/>
    </font>
    <font>
      <sz val="10"/>
      <name val="Times New Roman"/>
      <family val="1"/>
      <charset val="1"/>
    </font>
    <font>
      <b/>
      <sz val="12"/>
      <name val="Liberation Serif;Times New Roma"/>
      <family val="1"/>
      <charset val="204"/>
    </font>
    <font>
      <b/>
      <sz val="10"/>
      <color indexed="8"/>
      <name val="Times New Roman"/>
      <family val="1"/>
      <charset val="1"/>
    </font>
    <font>
      <b/>
      <i/>
      <sz val="10"/>
      <name val="Arial"/>
      <family val="2"/>
      <charset val="1"/>
    </font>
    <font>
      <sz val="12"/>
      <color indexed="8"/>
      <name val="Times New Roman"/>
      <family val="1"/>
      <charset val="1"/>
    </font>
    <font>
      <b/>
      <sz val="11"/>
      <name val="Arial"/>
      <family val="2"/>
      <charset val="1"/>
    </font>
    <font>
      <sz val="12"/>
      <name val="Arial Cyr"/>
      <charset val="204"/>
    </font>
    <font>
      <i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34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44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52"/>
        <bgColor indexed="51"/>
      </patternFill>
    </fill>
    <fill>
      <patternFill patternType="solid">
        <fgColor indexed="51"/>
        <bgColor indexed="3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4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6" fillId="0" borderId="0" xfId="0" applyNumberFormat="1" applyFont="1" applyFill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1" fillId="0" borderId="4" xfId="0" applyFont="1" applyBorder="1" applyAlignment="1">
      <alignment wrapText="1"/>
    </xf>
    <xf numFmtId="0" fontId="9" fillId="4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9" fillId="0" borderId="5" xfId="0" applyFont="1" applyBorder="1"/>
    <xf numFmtId="0" fontId="8" fillId="5" borderId="1" xfId="0" applyFont="1" applyFill="1" applyBorder="1"/>
    <xf numFmtId="0" fontId="6" fillId="2" borderId="6" xfId="0" applyFont="1" applyFill="1" applyBorder="1" applyAlignment="1">
      <alignment horizontal="center" vertical="center"/>
    </xf>
    <xf numFmtId="0" fontId="9" fillId="0" borderId="5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6" fillId="0" borderId="6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8" fillId="5" borderId="2" xfId="0" applyFont="1" applyFill="1" applyBorder="1"/>
    <xf numFmtId="0" fontId="9" fillId="0" borderId="0" xfId="0" applyFont="1" applyBorder="1"/>
    <xf numFmtId="0" fontId="8" fillId="5" borderId="6" xfId="0" applyFont="1" applyFill="1" applyBorder="1"/>
    <xf numFmtId="0" fontId="9" fillId="4" borderId="5" xfId="0" applyFont="1" applyFill="1" applyBorder="1"/>
    <xf numFmtId="0" fontId="9" fillId="0" borderId="1" xfId="0" applyFont="1" applyBorder="1"/>
    <xf numFmtId="0" fontId="12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9" fillId="6" borderId="1" xfId="0" applyFont="1" applyFill="1" applyBorder="1"/>
    <xf numFmtId="0" fontId="4" fillId="6" borderId="1" xfId="0" applyFont="1" applyFill="1" applyBorder="1"/>
    <xf numFmtId="0" fontId="0" fillId="0" borderId="0" xfId="0" applyFill="1"/>
    <xf numFmtId="0" fontId="0" fillId="5" borderId="1" xfId="0" applyFill="1" applyBorder="1"/>
    <xf numFmtId="0" fontId="1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wrapText="1"/>
    </xf>
    <xf numFmtId="0" fontId="16" fillId="0" borderId="0" xfId="0" applyFont="1" applyFill="1"/>
    <xf numFmtId="0" fontId="11" fillId="4" borderId="1" xfId="0" applyFont="1" applyFill="1" applyBorder="1"/>
    <xf numFmtId="0" fontId="0" fillId="0" borderId="1" xfId="0" applyFill="1" applyBorder="1" applyAlignment="1">
      <alignment wrapText="1"/>
    </xf>
    <xf numFmtId="0" fontId="8" fillId="5" borderId="1" xfId="0" applyFont="1" applyFill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8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5" borderId="1" xfId="0" applyFont="1" applyFill="1" applyBorder="1"/>
    <xf numFmtId="0" fontId="9" fillId="7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 wrapText="1"/>
    </xf>
    <xf numFmtId="0" fontId="9" fillId="0" borderId="5" xfId="0" applyFont="1" applyBorder="1" applyAlignment="1">
      <alignment horizontal="left"/>
    </xf>
    <xf numFmtId="0" fontId="12" fillId="0" borderId="1" xfId="0" applyFont="1" applyFill="1" applyBorder="1" applyAlignment="1">
      <alignment horizontal="right" wrapText="1"/>
    </xf>
    <xf numFmtId="0" fontId="9" fillId="0" borderId="5" xfId="0" applyFont="1" applyFill="1" applyBorder="1" applyAlignment="1">
      <alignment horizontal="left"/>
    </xf>
    <xf numFmtId="0" fontId="9" fillId="0" borderId="7" xfId="0" applyFont="1" applyBorder="1" applyAlignment="1">
      <alignment horizontal="left"/>
    </xf>
    <xf numFmtId="0" fontId="6" fillId="5" borderId="1" xfId="1" applyNumberFormat="1" applyFont="1" applyFill="1" applyBorder="1" applyAlignment="1">
      <alignment horizontal="right" vertical="center"/>
    </xf>
    <xf numFmtId="0" fontId="0" fillId="0" borderId="9" xfId="0" applyBorder="1"/>
    <xf numFmtId="0" fontId="9" fillId="6" borderId="5" xfId="0" applyFont="1" applyFill="1" applyBorder="1"/>
    <xf numFmtId="0" fontId="9" fillId="0" borderId="8" xfId="0" applyFont="1" applyFill="1" applyBorder="1"/>
    <xf numFmtId="0" fontId="12" fillId="0" borderId="1" xfId="0" applyFont="1" applyFill="1" applyBorder="1" applyAlignment="1">
      <alignment horizontal="left" wrapText="1"/>
    </xf>
    <xf numFmtId="0" fontId="0" fillId="0" borderId="4" xfId="0" applyBorder="1"/>
    <xf numFmtId="0" fontId="21" fillId="5" borderId="1" xfId="0" applyFont="1" applyFill="1" applyBorder="1" applyAlignment="1">
      <alignment horizontal="center"/>
    </xf>
    <xf numFmtId="0" fontId="22" fillId="5" borderId="1" xfId="1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/>
    </xf>
    <xf numFmtId="0" fontId="21" fillId="5" borderId="1" xfId="0" applyFont="1" applyFill="1" applyBorder="1"/>
    <xf numFmtId="0" fontId="21" fillId="5" borderId="1" xfId="0" applyFont="1" applyFill="1" applyBorder="1" applyAlignment="1">
      <alignment horizontal="right"/>
    </xf>
    <xf numFmtId="0" fontId="22" fillId="5" borderId="1" xfId="1" applyNumberFormat="1" applyFont="1" applyFill="1" applyBorder="1" applyAlignment="1">
      <alignment horizontal="right" vertical="center"/>
    </xf>
    <xf numFmtId="0" fontId="9" fillId="7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left"/>
    </xf>
    <xf numFmtId="0" fontId="9" fillId="7" borderId="1" xfId="0" applyFont="1" applyFill="1" applyBorder="1"/>
    <xf numFmtId="14" fontId="9" fillId="7" borderId="1" xfId="0" applyNumberFormat="1" applyFont="1" applyFill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left" vertical="center" wrapText="1"/>
    </xf>
    <xf numFmtId="14" fontId="12" fillId="0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wrapText="1"/>
    </xf>
    <xf numFmtId="0" fontId="6" fillId="6" borderId="1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wrapText="1"/>
    </xf>
    <xf numFmtId="14" fontId="9" fillId="4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8" fillId="5" borderId="1" xfId="0" applyFont="1" applyFill="1" applyBorder="1" applyAlignment="1"/>
    <xf numFmtId="0" fontId="1" fillId="0" borderId="1" xfId="0" applyFont="1" applyBorder="1" applyAlignment="1">
      <alignment wrapText="1"/>
    </xf>
    <xf numFmtId="0" fontId="6" fillId="5" borderId="1" xfId="0" applyFont="1" applyFill="1" applyBorder="1" applyAlignment="1">
      <alignment vertical="center"/>
    </xf>
    <xf numFmtId="0" fontId="29" fillId="0" borderId="5" xfId="0" applyFont="1" applyBorder="1"/>
    <xf numFmtId="0" fontId="9" fillId="8" borderId="1" xfId="0" applyFont="1" applyFill="1" applyBorder="1"/>
    <xf numFmtId="0" fontId="11" fillId="8" borderId="1" xfId="0" applyFont="1" applyFill="1" applyBorder="1"/>
    <xf numFmtId="14" fontId="9" fillId="0" borderId="5" xfId="0" applyNumberFormat="1" applyFont="1" applyBorder="1" applyAlignment="1">
      <alignment horizontal="left" vertical="center" wrapText="1"/>
    </xf>
    <xf numFmtId="0" fontId="9" fillId="0" borderId="5" xfId="0" applyFont="1" applyFill="1" applyBorder="1" applyAlignment="1">
      <alignment vertical="center"/>
    </xf>
    <xf numFmtId="0" fontId="9" fillId="4" borderId="5" xfId="0" applyFont="1" applyFill="1" applyBorder="1" applyAlignment="1">
      <alignment horizontal="left"/>
    </xf>
    <xf numFmtId="0" fontId="24" fillId="0" borderId="11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6" fillId="5" borderId="2" xfId="1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wrapText="1"/>
    </xf>
    <xf numFmtId="0" fontId="8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vertical="center"/>
    </xf>
    <xf numFmtId="0" fontId="30" fillId="0" borderId="0" xfId="0" applyFont="1" applyFill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21" fillId="5" borderId="1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4" fillId="0" borderId="1" xfId="0" applyFont="1" applyFill="1" applyBorder="1"/>
    <xf numFmtId="0" fontId="1" fillId="0" borderId="4" xfId="0" applyFont="1" applyBorder="1"/>
    <xf numFmtId="0" fontId="0" fillId="0" borderId="1" xfId="0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1" fillId="4" borderId="1" xfId="0" applyFont="1" applyFill="1" applyBorder="1" applyAlignment="1">
      <alignment vertical="center"/>
    </xf>
    <xf numFmtId="0" fontId="30" fillId="0" borderId="1" xfId="0" applyFont="1" applyFill="1" applyBorder="1" applyAlignment="1">
      <alignment horizontal="left" vertical="center" wrapText="1"/>
    </xf>
    <xf numFmtId="0" fontId="22" fillId="5" borderId="1" xfId="1" applyNumberFormat="1" applyFont="1" applyFill="1" applyBorder="1" applyAlignment="1">
      <alignment vertical="center"/>
    </xf>
    <xf numFmtId="0" fontId="21" fillId="5" borderId="1" xfId="0" applyFont="1" applyFill="1" applyBorder="1" applyAlignment="1"/>
    <xf numFmtId="0" fontId="10" fillId="0" borderId="4" xfId="0" applyFont="1" applyBorder="1" applyAlignment="1">
      <alignment vertical="center" wrapText="1"/>
    </xf>
    <xf numFmtId="0" fontId="21" fillId="5" borderId="1" xfId="0" applyFont="1" applyFill="1" applyBorder="1" applyAlignment="1">
      <alignment vertical="center"/>
    </xf>
    <xf numFmtId="0" fontId="9" fillId="7" borderId="5" xfId="0" applyFont="1" applyFill="1" applyBorder="1"/>
    <xf numFmtId="0" fontId="32" fillId="0" borderId="1" xfId="0" applyFont="1" applyFill="1" applyBorder="1" applyAlignment="1">
      <alignment wrapText="1"/>
    </xf>
    <xf numFmtId="0" fontId="1" fillId="0" borderId="0" xfId="0" applyFont="1"/>
    <xf numFmtId="0" fontId="0" fillId="0" borderId="0" xfId="0" applyAlignment="1">
      <alignment horizontal="center"/>
    </xf>
    <xf numFmtId="49" fontId="6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164" fontId="33" fillId="0" borderId="13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6" fillId="6" borderId="10" xfId="0" applyFont="1" applyFill="1" applyBorder="1" applyAlignment="1">
      <alignment horizontal="center" vertical="center"/>
    </xf>
    <xf numFmtId="0" fontId="2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3" xfId="0" applyBorder="1"/>
    <xf numFmtId="0" fontId="0" fillId="0" borderId="13" xfId="0" applyFill="1" applyBorder="1"/>
    <xf numFmtId="0" fontId="16" fillId="0" borderId="13" xfId="0" applyFont="1" applyFill="1" applyBorder="1"/>
    <xf numFmtId="0" fontId="0" fillId="0" borderId="13" xfId="0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0" fillId="0" borderId="13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wrapText="1"/>
    </xf>
    <xf numFmtId="0" fontId="9" fillId="4" borderId="2" xfId="0" applyFont="1" applyFill="1" applyBorder="1"/>
    <xf numFmtId="0" fontId="4" fillId="0" borderId="2" xfId="0" applyFont="1" applyFill="1" applyBorder="1" applyAlignment="1">
      <alignment wrapText="1"/>
    </xf>
    <xf numFmtId="0" fontId="4" fillId="0" borderId="2" xfId="0" applyFont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textRotation="90" wrapText="1"/>
    </xf>
    <xf numFmtId="0" fontId="20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2" fontId="34" fillId="0" borderId="21" xfId="0" applyNumberFormat="1" applyFont="1" applyFill="1" applyBorder="1" applyAlignment="1">
      <alignment horizontal="center" vertical="center" wrapText="1"/>
    </xf>
    <xf numFmtId="2" fontId="34" fillId="0" borderId="27" xfId="0" applyNumberFormat="1" applyFont="1" applyFill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Excel Built-in Explanatory Text" xfId="2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17"/>
  <sheetViews>
    <sheetView topLeftCell="A3921" workbookViewId="0">
      <selection activeCell="J3943" sqref="J3943"/>
    </sheetView>
  </sheetViews>
  <sheetFormatPr defaultColWidth="7.85546875" defaultRowHeight="15"/>
  <cols>
    <col min="1" max="1" width="16.5703125" style="1" customWidth="1"/>
    <col min="2" max="2" width="48" style="127" customWidth="1"/>
    <col min="3" max="3" width="19.7109375" style="3" customWidth="1"/>
    <col min="4" max="4" width="11.85546875" style="128" customWidth="1"/>
    <col min="5" max="5" width="6.42578125" customWidth="1"/>
    <col min="6" max="6" width="5.85546875" customWidth="1"/>
    <col min="7" max="7" width="4.85546875" customWidth="1"/>
    <col min="8" max="9" width="7.42578125" customWidth="1"/>
    <col min="10" max="10" width="11.7109375" customWidth="1"/>
    <col min="11" max="11" width="21.42578125" customWidth="1"/>
    <col min="12" max="12" width="11.42578125" customWidth="1"/>
    <col min="248" max="248" width="13.7109375" customWidth="1"/>
    <col min="249" max="249" width="48" customWidth="1"/>
    <col min="250" max="251" width="11.85546875" customWidth="1"/>
    <col min="252" max="253" width="7.85546875" customWidth="1"/>
    <col min="254" max="254" width="6.42578125" customWidth="1"/>
    <col min="255" max="255" width="5.85546875" customWidth="1"/>
    <col min="256" max="256" width="4.85546875" customWidth="1"/>
    <col min="257" max="257" width="6.42578125" customWidth="1"/>
    <col min="258" max="260" width="7.42578125" customWidth="1"/>
    <col min="261" max="261" width="10.42578125" customWidth="1"/>
    <col min="262" max="263" width="0" hidden="1" customWidth="1"/>
    <col min="264" max="264" width="5.85546875" customWidth="1"/>
    <col min="265" max="266" width="7.85546875" customWidth="1"/>
    <col min="267" max="267" width="21.42578125" customWidth="1"/>
    <col min="268" max="268" width="11.42578125" customWidth="1"/>
    <col min="504" max="504" width="13.7109375" customWidth="1"/>
    <col min="505" max="505" width="48" customWidth="1"/>
    <col min="506" max="507" width="11.85546875" customWidth="1"/>
    <col min="508" max="509" width="7.85546875" customWidth="1"/>
    <col min="510" max="510" width="6.42578125" customWidth="1"/>
    <col min="511" max="511" width="5.85546875" customWidth="1"/>
    <col min="512" max="512" width="4.85546875" customWidth="1"/>
    <col min="513" max="513" width="6.42578125" customWidth="1"/>
    <col min="514" max="516" width="7.42578125" customWidth="1"/>
    <col min="517" max="517" width="10.42578125" customWidth="1"/>
    <col min="518" max="519" width="0" hidden="1" customWidth="1"/>
    <col min="520" max="520" width="5.85546875" customWidth="1"/>
    <col min="521" max="522" width="7.85546875" customWidth="1"/>
    <col min="523" max="523" width="21.42578125" customWidth="1"/>
    <col min="524" max="524" width="11.42578125" customWidth="1"/>
    <col min="760" max="760" width="13.7109375" customWidth="1"/>
    <col min="761" max="761" width="48" customWidth="1"/>
    <col min="762" max="763" width="11.85546875" customWidth="1"/>
    <col min="764" max="765" width="7.85546875" customWidth="1"/>
    <col min="766" max="766" width="6.42578125" customWidth="1"/>
    <col min="767" max="767" width="5.85546875" customWidth="1"/>
    <col min="768" max="768" width="4.85546875" customWidth="1"/>
    <col min="769" max="769" width="6.42578125" customWidth="1"/>
    <col min="770" max="772" width="7.42578125" customWidth="1"/>
    <col min="773" max="773" width="10.42578125" customWidth="1"/>
    <col min="774" max="775" width="0" hidden="1" customWidth="1"/>
    <col min="776" max="776" width="5.85546875" customWidth="1"/>
    <col min="777" max="778" width="7.85546875" customWidth="1"/>
    <col min="779" max="779" width="21.42578125" customWidth="1"/>
    <col min="780" max="780" width="11.42578125" customWidth="1"/>
    <col min="1016" max="1016" width="13.7109375" customWidth="1"/>
    <col min="1017" max="1017" width="48" customWidth="1"/>
    <col min="1018" max="1019" width="11.85546875" customWidth="1"/>
    <col min="1020" max="1021" width="7.85546875" customWidth="1"/>
    <col min="1022" max="1022" width="6.42578125" customWidth="1"/>
    <col min="1023" max="1023" width="5.85546875" customWidth="1"/>
    <col min="1024" max="1024" width="4.85546875" customWidth="1"/>
    <col min="1025" max="1025" width="6.42578125" customWidth="1"/>
    <col min="1026" max="1028" width="7.42578125" customWidth="1"/>
    <col min="1029" max="1029" width="10.42578125" customWidth="1"/>
    <col min="1030" max="1031" width="0" hidden="1" customWidth="1"/>
    <col min="1032" max="1032" width="5.85546875" customWidth="1"/>
    <col min="1033" max="1034" width="7.85546875" customWidth="1"/>
    <col min="1035" max="1035" width="21.42578125" customWidth="1"/>
    <col min="1036" max="1036" width="11.42578125" customWidth="1"/>
    <col min="1272" max="1272" width="13.7109375" customWidth="1"/>
    <col min="1273" max="1273" width="48" customWidth="1"/>
    <col min="1274" max="1275" width="11.85546875" customWidth="1"/>
    <col min="1276" max="1277" width="7.85546875" customWidth="1"/>
    <col min="1278" max="1278" width="6.42578125" customWidth="1"/>
    <col min="1279" max="1279" width="5.85546875" customWidth="1"/>
    <col min="1280" max="1280" width="4.85546875" customWidth="1"/>
    <col min="1281" max="1281" width="6.42578125" customWidth="1"/>
    <col min="1282" max="1284" width="7.42578125" customWidth="1"/>
    <col min="1285" max="1285" width="10.42578125" customWidth="1"/>
    <col min="1286" max="1287" width="0" hidden="1" customWidth="1"/>
    <col min="1288" max="1288" width="5.85546875" customWidth="1"/>
    <col min="1289" max="1290" width="7.85546875" customWidth="1"/>
    <col min="1291" max="1291" width="21.42578125" customWidth="1"/>
    <col min="1292" max="1292" width="11.42578125" customWidth="1"/>
    <col min="1528" max="1528" width="13.7109375" customWidth="1"/>
    <col min="1529" max="1529" width="48" customWidth="1"/>
    <col min="1530" max="1531" width="11.85546875" customWidth="1"/>
    <col min="1532" max="1533" width="7.85546875" customWidth="1"/>
    <col min="1534" max="1534" width="6.42578125" customWidth="1"/>
    <col min="1535" max="1535" width="5.85546875" customWidth="1"/>
    <col min="1536" max="1536" width="4.85546875" customWidth="1"/>
    <col min="1537" max="1537" width="6.42578125" customWidth="1"/>
    <col min="1538" max="1540" width="7.42578125" customWidth="1"/>
    <col min="1541" max="1541" width="10.42578125" customWidth="1"/>
    <col min="1542" max="1543" width="0" hidden="1" customWidth="1"/>
    <col min="1544" max="1544" width="5.85546875" customWidth="1"/>
    <col min="1545" max="1546" width="7.85546875" customWidth="1"/>
    <col min="1547" max="1547" width="21.42578125" customWidth="1"/>
    <col min="1548" max="1548" width="11.42578125" customWidth="1"/>
    <col min="1784" max="1784" width="13.7109375" customWidth="1"/>
    <col min="1785" max="1785" width="48" customWidth="1"/>
    <col min="1786" max="1787" width="11.85546875" customWidth="1"/>
    <col min="1788" max="1789" width="7.85546875" customWidth="1"/>
    <col min="1790" max="1790" width="6.42578125" customWidth="1"/>
    <col min="1791" max="1791" width="5.85546875" customWidth="1"/>
    <col min="1792" max="1792" width="4.85546875" customWidth="1"/>
    <col min="1793" max="1793" width="6.42578125" customWidth="1"/>
    <col min="1794" max="1796" width="7.42578125" customWidth="1"/>
    <col min="1797" max="1797" width="10.42578125" customWidth="1"/>
    <col min="1798" max="1799" width="0" hidden="1" customWidth="1"/>
    <col min="1800" max="1800" width="5.85546875" customWidth="1"/>
    <col min="1801" max="1802" width="7.85546875" customWidth="1"/>
    <col min="1803" max="1803" width="21.42578125" customWidth="1"/>
    <col min="1804" max="1804" width="11.42578125" customWidth="1"/>
    <col min="2040" max="2040" width="13.7109375" customWidth="1"/>
    <col min="2041" max="2041" width="48" customWidth="1"/>
    <col min="2042" max="2043" width="11.85546875" customWidth="1"/>
    <col min="2044" max="2045" width="7.85546875" customWidth="1"/>
    <col min="2046" max="2046" width="6.42578125" customWidth="1"/>
    <col min="2047" max="2047" width="5.85546875" customWidth="1"/>
    <col min="2048" max="2048" width="4.85546875" customWidth="1"/>
    <col min="2049" max="2049" width="6.42578125" customWidth="1"/>
    <col min="2050" max="2052" width="7.42578125" customWidth="1"/>
    <col min="2053" max="2053" width="10.42578125" customWidth="1"/>
    <col min="2054" max="2055" width="0" hidden="1" customWidth="1"/>
    <col min="2056" max="2056" width="5.85546875" customWidth="1"/>
    <col min="2057" max="2058" width="7.85546875" customWidth="1"/>
    <col min="2059" max="2059" width="21.42578125" customWidth="1"/>
    <col min="2060" max="2060" width="11.42578125" customWidth="1"/>
    <col min="2296" max="2296" width="13.7109375" customWidth="1"/>
    <col min="2297" max="2297" width="48" customWidth="1"/>
    <col min="2298" max="2299" width="11.85546875" customWidth="1"/>
    <col min="2300" max="2301" width="7.85546875" customWidth="1"/>
    <col min="2302" max="2302" width="6.42578125" customWidth="1"/>
    <col min="2303" max="2303" width="5.85546875" customWidth="1"/>
    <col min="2304" max="2304" width="4.85546875" customWidth="1"/>
    <col min="2305" max="2305" width="6.42578125" customWidth="1"/>
    <col min="2306" max="2308" width="7.42578125" customWidth="1"/>
    <col min="2309" max="2309" width="10.42578125" customWidth="1"/>
    <col min="2310" max="2311" width="0" hidden="1" customWidth="1"/>
    <col min="2312" max="2312" width="5.85546875" customWidth="1"/>
    <col min="2313" max="2314" width="7.85546875" customWidth="1"/>
    <col min="2315" max="2315" width="21.42578125" customWidth="1"/>
    <col min="2316" max="2316" width="11.42578125" customWidth="1"/>
    <col min="2552" max="2552" width="13.7109375" customWidth="1"/>
    <col min="2553" max="2553" width="48" customWidth="1"/>
    <col min="2554" max="2555" width="11.85546875" customWidth="1"/>
    <col min="2556" max="2557" width="7.85546875" customWidth="1"/>
    <col min="2558" max="2558" width="6.42578125" customWidth="1"/>
    <col min="2559" max="2559" width="5.85546875" customWidth="1"/>
    <col min="2560" max="2560" width="4.85546875" customWidth="1"/>
    <col min="2561" max="2561" width="6.42578125" customWidth="1"/>
    <col min="2562" max="2564" width="7.42578125" customWidth="1"/>
    <col min="2565" max="2565" width="10.42578125" customWidth="1"/>
    <col min="2566" max="2567" width="0" hidden="1" customWidth="1"/>
    <col min="2568" max="2568" width="5.85546875" customWidth="1"/>
    <col min="2569" max="2570" width="7.85546875" customWidth="1"/>
    <col min="2571" max="2571" width="21.42578125" customWidth="1"/>
    <col min="2572" max="2572" width="11.42578125" customWidth="1"/>
    <col min="2808" max="2808" width="13.7109375" customWidth="1"/>
    <col min="2809" max="2809" width="48" customWidth="1"/>
    <col min="2810" max="2811" width="11.85546875" customWidth="1"/>
    <col min="2812" max="2813" width="7.85546875" customWidth="1"/>
    <col min="2814" max="2814" width="6.42578125" customWidth="1"/>
    <col min="2815" max="2815" width="5.85546875" customWidth="1"/>
    <col min="2816" max="2816" width="4.85546875" customWidth="1"/>
    <col min="2817" max="2817" width="6.42578125" customWidth="1"/>
    <col min="2818" max="2820" width="7.42578125" customWidth="1"/>
    <col min="2821" max="2821" width="10.42578125" customWidth="1"/>
    <col min="2822" max="2823" width="0" hidden="1" customWidth="1"/>
    <col min="2824" max="2824" width="5.85546875" customWidth="1"/>
    <col min="2825" max="2826" width="7.85546875" customWidth="1"/>
    <col min="2827" max="2827" width="21.42578125" customWidth="1"/>
    <col min="2828" max="2828" width="11.42578125" customWidth="1"/>
    <col min="3064" max="3064" width="13.7109375" customWidth="1"/>
    <col min="3065" max="3065" width="48" customWidth="1"/>
    <col min="3066" max="3067" width="11.85546875" customWidth="1"/>
    <col min="3068" max="3069" width="7.85546875" customWidth="1"/>
    <col min="3070" max="3070" width="6.42578125" customWidth="1"/>
    <col min="3071" max="3071" width="5.85546875" customWidth="1"/>
    <col min="3072" max="3072" width="4.85546875" customWidth="1"/>
    <col min="3073" max="3073" width="6.42578125" customWidth="1"/>
    <col min="3074" max="3076" width="7.42578125" customWidth="1"/>
    <col min="3077" max="3077" width="10.42578125" customWidth="1"/>
    <col min="3078" max="3079" width="0" hidden="1" customWidth="1"/>
    <col min="3080" max="3080" width="5.85546875" customWidth="1"/>
    <col min="3081" max="3082" width="7.85546875" customWidth="1"/>
    <col min="3083" max="3083" width="21.42578125" customWidth="1"/>
    <col min="3084" max="3084" width="11.42578125" customWidth="1"/>
    <col min="3320" max="3320" width="13.7109375" customWidth="1"/>
    <col min="3321" max="3321" width="48" customWidth="1"/>
    <col min="3322" max="3323" width="11.85546875" customWidth="1"/>
    <col min="3324" max="3325" width="7.85546875" customWidth="1"/>
    <col min="3326" max="3326" width="6.42578125" customWidth="1"/>
    <col min="3327" max="3327" width="5.85546875" customWidth="1"/>
    <col min="3328" max="3328" width="4.85546875" customWidth="1"/>
    <col min="3329" max="3329" width="6.42578125" customWidth="1"/>
    <col min="3330" max="3332" width="7.42578125" customWidth="1"/>
    <col min="3333" max="3333" width="10.42578125" customWidth="1"/>
    <col min="3334" max="3335" width="0" hidden="1" customWidth="1"/>
    <col min="3336" max="3336" width="5.85546875" customWidth="1"/>
    <col min="3337" max="3338" width="7.85546875" customWidth="1"/>
    <col min="3339" max="3339" width="21.42578125" customWidth="1"/>
    <col min="3340" max="3340" width="11.42578125" customWidth="1"/>
    <col min="3576" max="3576" width="13.7109375" customWidth="1"/>
    <col min="3577" max="3577" width="48" customWidth="1"/>
    <col min="3578" max="3579" width="11.85546875" customWidth="1"/>
    <col min="3580" max="3581" width="7.85546875" customWidth="1"/>
    <col min="3582" max="3582" width="6.42578125" customWidth="1"/>
    <col min="3583" max="3583" width="5.85546875" customWidth="1"/>
    <col min="3584" max="3584" width="4.85546875" customWidth="1"/>
    <col min="3585" max="3585" width="6.42578125" customWidth="1"/>
    <col min="3586" max="3588" width="7.42578125" customWidth="1"/>
    <col min="3589" max="3589" width="10.42578125" customWidth="1"/>
    <col min="3590" max="3591" width="0" hidden="1" customWidth="1"/>
    <col min="3592" max="3592" width="5.85546875" customWidth="1"/>
    <col min="3593" max="3594" width="7.85546875" customWidth="1"/>
    <col min="3595" max="3595" width="21.42578125" customWidth="1"/>
    <col min="3596" max="3596" width="11.42578125" customWidth="1"/>
    <col min="3832" max="3832" width="13.7109375" customWidth="1"/>
    <col min="3833" max="3833" width="48" customWidth="1"/>
    <col min="3834" max="3835" width="11.85546875" customWidth="1"/>
    <col min="3836" max="3837" width="7.85546875" customWidth="1"/>
    <col min="3838" max="3838" width="6.42578125" customWidth="1"/>
    <col min="3839" max="3839" width="5.85546875" customWidth="1"/>
    <col min="3840" max="3840" width="4.85546875" customWidth="1"/>
    <col min="3841" max="3841" width="6.42578125" customWidth="1"/>
    <col min="3842" max="3844" width="7.42578125" customWidth="1"/>
    <col min="3845" max="3845" width="10.42578125" customWidth="1"/>
    <col min="3846" max="3847" width="0" hidden="1" customWidth="1"/>
    <col min="3848" max="3848" width="5.85546875" customWidth="1"/>
    <col min="3849" max="3850" width="7.85546875" customWidth="1"/>
    <col min="3851" max="3851" width="21.42578125" customWidth="1"/>
    <col min="3852" max="3852" width="11.42578125" customWidth="1"/>
    <col min="4088" max="4088" width="13.7109375" customWidth="1"/>
    <col min="4089" max="4089" width="48" customWidth="1"/>
    <col min="4090" max="4091" width="11.85546875" customWidth="1"/>
    <col min="4092" max="4093" width="7.85546875" customWidth="1"/>
    <col min="4094" max="4094" width="6.42578125" customWidth="1"/>
    <col min="4095" max="4095" width="5.85546875" customWidth="1"/>
    <col min="4096" max="4096" width="4.85546875" customWidth="1"/>
    <col min="4097" max="4097" width="6.42578125" customWidth="1"/>
    <col min="4098" max="4100" width="7.42578125" customWidth="1"/>
    <col min="4101" max="4101" width="10.42578125" customWidth="1"/>
    <col min="4102" max="4103" width="0" hidden="1" customWidth="1"/>
    <col min="4104" max="4104" width="5.85546875" customWidth="1"/>
    <col min="4105" max="4106" width="7.85546875" customWidth="1"/>
    <col min="4107" max="4107" width="21.42578125" customWidth="1"/>
    <col min="4108" max="4108" width="11.42578125" customWidth="1"/>
    <col min="4344" max="4344" width="13.7109375" customWidth="1"/>
    <col min="4345" max="4345" width="48" customWidth="1"/>
    <col min="4346" max="4347" width="11.85546875" customWidth="1"/>
    <col min="4348" max="4349" width="7.85546875" customWidth="1"/>
    <col min="4350" max="4350" width="6.42578125" customWidth="1"/>
    <col min="4351" max="4351" width="5.85546875" customWidth="1"/>
    <col min="4352" max="4352" width="4.85546875" customWidth="1"/>
    <col min="4353" max="4353" width="6.42578125" customWidth="1"/>
    <col min="4354" max="4356" width="7.42578125" customWidth="1"/>
    <col min="4357" max="4357" width="10.42578125" customWidth="1"/>
    <col min="4358" max="4359" width="0" hidden="1" customWidth="1"/>
    <col min="4360" max="4360" width="5.85546875" customWidth="1"/>
    <col min="4361" max="4362" width="7.85546875" customWidth="1"/>
    <col min="4363" max="4363" width="21.42578125" customWidth="1"/>
    <col min="4364" max="4364" width="11.42578125" customWidth="1"/>
    <col min="4600" max="4600" width="13.7109375" customWidth="1"/>
    <col min="4601" max="4601" width="48" customWidth="1"/>
    <col min="4602" max="4603" width="11.85546875" customWidth="1"/>
    <col min="4604" max="4605" width="7.85546875" customWidth="1"/>
    <col min="4606" max="4606" width="6.42578125" customWidth="1"/>
    <col min="4607" max="4607" width="5.85546875" customWidth="1"/>
    <col min="4608" max="4608" width="4.85546875" customWidth="1"/>
    <col min="4609" max="4609" width="6.42578125" customWidth="1"/>
    <col min="4610" max="4612" width="7.42578125" customWidth="1"/>
    <col min="4613" max="4613" width="10.42578125" customWidth="1"/>
    <col min="4614" max="4615" width="0" hidden="1" customWidth="1"/>
    <col min="4616" max="4616" width="5.85546875" customWidth="1"/>
    <col min="4617" max="4618" width="7.85546875" customWidth="1"/>
    <col min="4619" max="4619" width="21.42578125" customWidth="1"/>
    <col min="4620" max="4620" width="11.42578125" customWidth="1"/>
    <col min="4856" max="4856" width="13.7109375" customWidth="1"/>
    <col min="4857" max="4857" width="48" customWidth="1"/>
    <col min="4858" max="4859" width="11.85546875" customWidth="1"/>
    <col min="4860" max="4861" width="7.85546875" customWidth="1"/>
    <col min="4862" max="4862" width="6.42578125" customWidth="1"/>
    <col min="4863" max="4863" width="5.85546875" customWidth="1"/>
    <col min="4864" max="4864" width="4.85546875" customWidth="1"/>
    <col min="4865" max="4865" width="6.42578125" customWidth="1"/>
    <col min="4866" max="4868" width="7.42578125" customWidth="1"/>
    <col min="4869" max="4869" width="10.42578125" customWidth="1"/>
    <col min="4870" max="4871" width="0" hidden="1" customWidth="1"/>
    <col min="4872" max="4872" width="5.85546875" customWidth="1"/>
    <col min="4873" max="4874" width="7.85546875" customWidth="1"/>
    <col min="4875" max="4875" width="21.42578125" customWidth="1"/>
    <col min="4876" max="4876" width="11.42578125" customWidth="1"/>
    <col min="5112" max="5112" width="13.7109375" customWidth="1"/>
    <col min="5113" max="5113" width="48" customWidth="1"/>
    <col min="5114" max="5115" width="11.85546875" customWidth="1"/>
    <col min="5116" max="5117" width="7.85546875" customWidth="1"/>
    <col min="5118" max="5118" width="6.42578125" customWidth="1"/>
    <col min="5119" max="5119" width="5.85546875" customWidth="1"/>
    <col min="5120" max="5120" width="4.85546875" customWidth="1"/>
    <col min="5121" max="5121" width="6.42578125" customWidth="1"/>
    <col min="5122" max="5124" width="7.42578125" customWidth="1"/>
    <col min="5125" max="5125" width="10.42578125" customWidth="1"/>
    <col min="5126" max="5127" width="0" hidden="1" customWidth="1"/>
    <col min="5128" max="5128" width="5.85546875" customWidth="1"/>
    <col min="5129" max="5130" width="7.85546875" customWidth="1"/>
    <col min="5131" max="5131" width="21.42578125" customWidth="1"/>
    <col min="5132" max="5132" width="11.42578125" customWidth="1"/>
    <col min="5368" max="5368" width="13.7109375" customWidth="1"/>
    <col min="5369" max="5369" width="48" customWidth="1"/>
    <col min="5370" max="5371" width="11.85546875" customWidth="1"/>
    <col min="5372" max="5373" width="7.85546875" customWidth="1"/>
    <col min="5374" max="5374" width="6.42578125" customWidth="1"/>
    <col min="5375" max="5375" width="5.85546875" customWidth="1"/>
    <col min="5376" max="5376" width="4.85546875" customWidth="1"/>
    <col min="5377" max="5377" width="6.42578125" customWidth="1"/>
    <col min="5378" max="5380" width="7.42578125" customWidth="1"/>
    <col min="5381" max="5381" width="10.42578125" customWidth="1"/>
    <col min="5382" max="5383" width="0" hidden="1" customWidth="1"/>
    <col min="5384" max="5384" width="5.85546875" customWidth="1"/>
    <col min="5385" max="5386" width="7.85546875" customWidth="1"/>
    <col min="5387" max="5387" width="21.42578125" customWidth="1"/>
    <col min="5388" max="5388" width="11.42578125" customWidth="1"/>
    <col min="5624" max="5624" width="13.7109375" customWidth="1"/>
    <col min="5625" max="5625" width="48" customWidth="1"/>
    <col min="5626" max="5627" width="11.85546875" customWidth="1"/>
    <col min="5628" max="5629" width="7.85546875" customWidth="1"/>
    <col min="5630" max="5630" width="6.42578125" customWidth="1"/>
    <col min="5631" max="5631" width="5.85546875" customWidth="1"/>
    <col min="5632" max="5632" width="4.85546875" customWidth="1"/>
    <col min="5633" max="5633" width="6.42578125" customWidth="1"/>
    <col min="5634" max="5636" width="7.42578125" customWidth="1"/>
    <col min="5637" max="5637" width="10.42578125" customWidth="1"/>
    <col min="5638" max="5639" width="0" hidden="1" customWidth="1"/>
    <col min="5640" max="5640" width="5.85546875" customWidth="1"/>
    <col min="5641" max="5642" width="7.85546875" customWidth="1"/>
    <col min="5643" max="5643" width="21.42578125" customWidth="1"/>
    <col min="5644" max="5644" width="11.42578125" customWidth="1"/>
    <col min="5880" max="5880" width="13.7109375" customWidth="1"/>
    <col min="5881" max="5881" width="48" customWidth="1"/>
    <col min="5882" max="5883" width="11.85546875" customWidth="1"/>
    <col min="5884" max="5885" width="7.85546875" customWidth="1"/>
    <col min="5886" max="5886" width="6.42578125" customWidth="1"/>
    <col min="5887" max="5887" width="5.85546875" customWidth="1"/>
    <col min="5888" max="5888" width="4.85546875" customWidth="1"/>
    <col min="5889" max="5889" width="6.42578125" customWidth="1"/>
    <col min="5890" max="5892" width="7.42578125" customWidth="1"/>
    <col min="5893" max="5893" width="10.42578125" customWidth="1"/>
    <col min="5894" max="5895" width="0" hidden="1" customWidth="1"/>
    <col min="5896" max="5896" width="5.85546875" customWidth="1"/>
    <col min="5897" max="5898" width="7.85546875" customWidth="1"/>
    <col min="5899" max="5899" width="21.42578125" customWidth="1"/>
    <col min="5900" max="5900" width="11.42578125" customWidth="1"/>
    <col min="6136" max="6136" width="13.7109375" customWidth="1"/>
    <col min="6137" max="6137" width="48" customWidth="1"/>
    <col min="6138" max="6139" width="11.85546875" customWidth="1"/>
    <col min="6140" max="6141" width="7.85546875" customWidth="1"/>
    <col min="6142" max="6142" width="6.42578125" customWidth="1"/>
    <col min="6143" max="6143" width="5.85546875" customWidth="1"/>
    <col min="6144" max="6144" width="4.85546875" customWidth="1"/>
    <col min="6145" max="6145" width="6.42578125" customWidth="1"/>
    <col min="6146" max="6148" width="7.42578125" customWidth="1"/>
    <col min="6149" max="6149" width="10.42578125" customWidth="1"/>
    <col min="6150" max="6151" width="0" hidden="1" customWidth="1"/>
    <col min="6152" max="6152" width="5.85546875" customWidth="1"/>
    <col min="6153" max="6154" width="7.85546875" customWidth="1"/>
    <col min="6155" max="6155" width="21.42578125" customWidth="1"/>
    <col min="6156" max="6156" width="11.42578125" customWidth="1"/>
    <col min="6392" max="6392" width="13.7109375" customWidth="1"/>
    <col min="6393" max="6393" width="48" customWidth="1"/>
    <col min="6394" max="6395" width="11.85546875" customWidth="1"/>
    <col min="6396" max="6397" width="7.85546875" customWidth="1"/>
    <col min="6398" max="6398" width="6.42578125" customWidth="1"/>
    <col min="6399" max="6399" width="5.85546875" customWidth="1"/>
    <col min="6400" max="6400" width="4.85546875" customWidth="1"/>
    <col min="6401" max="6401" width="6.42578125" customWidth="1"/>
    <col min="6402" max="6404" width="7.42578125" customWidth="1"/>
    <col min="6405" max="6405" width="10.42578125" customWidth="1"/>
    <col min="6406" max="6407" width="0" hidden="1" customWidth="1"/>
    <col min="6408" max="6408" width="5.85546875" customWidth="1"/>
    <col min="6409" max="6410" width="7.85546875" customWidth="1"/>
    <col min="6411" max="6411" width="21.42578125" customWidth="1"/>
    <col min="6412" max="6412" width="11.42578125" customWidth="1"/>
    <col min="6648" max="6648" width="13.7109375" customWidth="1"/>
    <col min="6649" max="6649" width="48" customWidth="1"/>
    <col min="6650" max="6651" width="11.85546875" customWidth="1"/>
    <col min="6652" max="6653" width="7.85546875" customWidth="1"/>
    <col min="6654" max="6654" width="6.42578125" customWidth="1"/>
    <col min="6655" max="6655" width="5.85546875" customWidth="1"/>
    <col min="6656" max="6656" width="4.85546875" customWidth="1"/>
    <col min="6657" max="6657" width="6.42578125" customWidth="1"/>
    <col min="6658" max="6660" width="7.42578125" customWidth="1"/>
    <col min="6661" max="6661" width="10.42578125" customWidth="1"/>
    <col min="6662" max="6663" width="0" hidden="1" customWidth="1"/>
    <col min="6664" max="6664" width="5.85546875" customWidth="1"/>
    <col min="6665" max="6666" width="7.85546875" customWidth="1"/>
    <col min="6667" max="6667" width="21.42578125" customWidth="1"/>
    <col min="6668" max="6668" width="11.42578125" customWidth="1"/>
    <col min="6904" max="6904" width="13.7109375" customWidth="1"/>
    <col min="6905" max="6905" width="48" customWidth="1"/>
    <col min="6906" max="6907" width="11.85546875" customWidth="1"/>
    <col min="6908" max="6909" width="7.85546875" customWidth="1"/>
    <col min="6910" max="6910" width="6.42578125" customWidth="1"/>
    <col min="6911" max="6911" width="5.85546875" customWidth="1"/>
    <col min="6912" max="6912" width="4.85546875" customWidth="1"/>
    <col min="6913" max="6913" width="6.42578125" customWidth="1"/>
    <col min="6914" max="6916" width="7.42578125" customWidth="1"/>
    <col min="6917" max="6917" width="10.42578125" customWidth="1"/>
    <col min="6918" max="6919" width="0" hidden="1" customWidth="1"/>
    <col min="6920" max="6920" width="5.85546875" customWidth="1"/>
    <col min="6921" max="6922" width="7.85546875" customWidth="1"/>
    <col min="6923" max="6923" width="21.42578125" customWidth="1"/>
    <col min="6924" max="6924" width="11.42578125" customWidth="1"/>
    <col min="7160" max="7160" width="13.7109375" customWidth="1"/>
    <col min="7161" max="7161" width="48" customWidth="1"/>
    <col min="7162" max="7163" width="11.85546875" customWidth="1"/>
    <col min="7164" max="7165" width="7.85546875" customWidth="1"/>
    <col min="7166" max="7166" width="6.42578125" customWidth="1"/>
    <col min="7167" max="7167" width="5.85546875" customWidth="1"/>
    <col min="7168" max="7168" width="4.85546875" customWidth="1"/>
    <col min="7169" max="7169" width="6.42578125" customWidth="1"/>
    <col min="7170" max="7172" width="7.42578125" customWidth="1"/>
    <col min="7173" max="7173" width="10.42578125" customWidth="1"/>
    <col min="7174" max="7175" width="0" hidden="1" customWidth="1"/>
    <col min="7176" max="7176" width="5.85546875" customWidth="1"/>
    <col min="7177" max="7178" width="7.85546875" customWidth="1"/>
    <col min="7179" max="7179" width="21.42578125" customWidth="1"/>
    <col min="7180" max="7180" width="11.42578125" customWidth="1"/>
    <col min="7416" max="7416" width="13.7109375" customWidth="1"/>
    <col min="7417" max="7417" width="48" customWidth="1"/>
    <col min="7418" max="7419" width="11.85546875" customWidth="1"/>
    <col min="7420" max="7421" width="7.85546875" customWidth="1"/>
    <col min="7422" max="7422" width="6.42578125" customWidth="1"/>
    <col min="7423" max="7423" width="5.85546875" customWidth="1"/>
    <col min="7424" max="7424" width="4.85546875" customWidth="1"/>
    <col min="7425" max="7425" width="6.42578125" customWidth="1"/>
    <col min="7426" max="7428" width="7.42578125" customWidth="1"/>
    <col min="7429" max="7429" width="10.42578125" customWidth="1"/>
    <col min="7430" max="7431" width="0" hidden="1" customWidth="1"/>
    <col min="7432" max="7432" width="5.85546875" customWidth="1"/>
    <col min="7433" max="7434" width="7.85546875" customWidth="1"/>
    <col min="7435" max="7435" width="21.42578125" customWidth="1"/>
    <col min="7436" max="7436" width="11.42578125" customWidth="1"/>
    <col min="7672" max="7672" width="13.7109375" customWidth="1"/>
    <col min="7673" max="7673" width="48" customWidth="1"/>
    <col min="7674" max="7675" width="11.85546875" customWidth="1"/>
    <col min="7676" max="7677" width="7.85546875" customWidth="1"/>
    <col min="7678" max="7678" width="6.42578125" customWidth="1"/>
    <col min="7679" max="7679" width="5.85546875" customWidth="1"/>
    <col min="7680" max="7680" width="4.85546875" customWidth="1"/>
    <col min="7681" max="7681" width="6.42578125" customWidth="1"/>
    <col min="7682" max="7684" width="7.42578125" customWidth="1"/>
    <col min="7685" max="7685" width="10.42578125" customWidth="1"/>
    <col min="7686" max="7687" width="0" hidden="1" customWidth="1"/>
    <col min="7688" max="7688" width="5.85546875" customWidth="1"/>
    <col min="7689" max="7690" width="7.85546875" customWidth="1"/>
    <col min="7691" max="7691" width="21.42578125" customWidth="1"/>
    <col min="7692" max="7692" width="11.42578125" customWidth="1"/>
    <col min="7928" max="7928" width="13.7109375" customWidth="1"/>
    <col min="7929" max="7929" width="48" customWidth="1"/>
    <col min="7930" max="7931" width="11.85546875" customWidth="1"/>
    <col min="7932" max="7933" width="7.85546875" customWidth="1"/>
    <col min="7934" max="7934" width="6.42578125" customWidth="1"/>
    <col min="7935" max="7935" width="5.85546875" customWidth="1"/>
    <col min="7936" max="7936" width="4.85546875" customWidth="1"/>
    <col min="7937" max="7937" width="6.42578125" customWidth="1"/>
    <col min="7938" max="7940" width="7.42578125" customWidth="1"/>
    <col min="7941" max="7941" width="10.42578125" customWidth="1"/>
    <col min="7942" max="7943" width="0" hidden="1" customWidth="1"/>
    <col min="7944" max="7944" width="5.85546875" customWidth="1"/>
    <col min="7945" max="7946" width="7.85546875" customWidth="1"/>
    <col min="7947" max="7947" width="21.42578125" customWidth="1"/>
    <col min="7948" max="7948" width="11.42578125" customWidth="1"/>
    <col min="8184" max="8184" width="13.7109375" customWidth="1"/>
    <col min="8185" max="8185" width="48" customWidth="1"/>
    <col min="8186" max="8187" width="11.85546875" customWidth="1"/>
    <col min="8188" max="8189" width="7.85546875" customWidth="1"/>
    <col min="8190" max="8190" width="6.42578125" customWidth="1"/>
    <col min="8191" max="8191" width="5.85546875" customWidth="1"/>
    <col min="8192" max="8192" width="4.85546875" customWidth="1"/>
    <col min="8193" max="8193" width="6.42578125" customWidth="1"/>
    <col min="8194" max="8196" width="7.42578125" customWidth="1"/>
    <col min="8197" max="8197" width="10.42578125" customWidth="1"/>
    <col min="8198" max="8199" width="0" hidden="1" customWidth="1"/>
    <col min="8200" max="8200" width="5.85546875" customWidth="1"/>
    <col min="8201" max="8202" width="7.85546875" customWidth="1"/>
    <col min="8203" max="8203" width="21.42578125" customWidth="1"/>
    <col min="8204" max="8204" width="11.42578125" customWidth="1"/>
    <col min="8440" max="8440" width="13.7109375" customWidth="1"/>
    <col min="8441" max="8441" width="48" customWidth="1"/>
    <col min="8442" max="8443" width="11.85546875" customWidth="1"/>
    <col min="8444" max="8445" width="7.85546875" customWidth="1"/>
    <col min="8446" max="8446" width="6.42578125" customWidth="1"/>
    <col min="8447" max="8447" width="5.85546875" customWidth="1"/>
    <col min="8448" max="8448" width="4.85546875" customWidth="1"/>
    <col min="8449" max="8449" width="6.42578125" customWidth="1"/>
    <col min="8450" max="8452" width="7.42578125" customWidth="1"/>
    <col min="8453" max="8453" width="10.42578125" customWidth="1"/>
    <col min="8454" max="8455" width="0" hidden="1" customWidth="1"/>
    <col min="8456" max="8456" width="5.85546875" customWidth="1"/>
    <col min="8457" max="8458" width="7.85546875" customWidth="1"/>
    <col min="8459" max="8459" width="21.42578125" customWidth="1"/>
    <col min="8460" max="8460" width="11.42578125" customWidth="1"/>
    <col min="8696" max="8696" width="13.7109375" customWidth="1"/>
    <col min="8697" max="8697" width="48" customWidth="1"/>
    <col min="8698" max="8699" width="11.85546875" customWidth="1"/>
    <col min="8700" max="8701" width="7.85546875" customWidth="1"/>
    <col min="8702" max="8702" width="6.42578125" customWidth="1"/>
    <col min="8703" max="8703" width="5.85546875" customWidth="1"/>
    <col min="8704" max="8704" width="4.85546875" customWidth="1"/>
    <col min="8705" max="8705" width="6.42578125" customWidth="1"/>
    <col min="8706" max="8708" width="7.42578125" customWidth="1"/>
    <col min="8709" max="8709" width="10.42578125" customWidth="1"/>
    <col min="8710" max="8711" width="0" hidden="1" customWidth="1"/>
    <col min="8712" max="8712" width="5.85546875" customWidth="1"/>
    <col min="8713" max="8714" width="7.85546875" customWidth="1"/>
    <col min="8715" max="8715" width="21.42578125" customWidth="1"/>
    <col min="8716" max="8716" width="11.42578125" customWidth="1"/>
    <col min="8952" max="8952" width="13.7109375" customWidth="1"/>
    <col min="8953" max="8953" width="48" customWidth="1"/>
    <col min="8954" max="8955" width="11.85546875" customWidth="1"/>
    <col min="8956" max="8957" width="7.85546875" customWidth="1"/>
    <col min="8958" max="8958" width="6.42578125" customWidth="1"/>
    <col min="8959" max="8959" width="5.85546875" customWidth="1"/>
    <col min="8960" max="8960" width="4.85546875" customWidth="1"/>
    <col min="8961" max="8961" width="6.42578125" customWidth="1"/>
    <col min="8962" max="8964" width="7.42578125" customWidth="1"/>
    <col min="8965" max="8965" width="10.42578125" customWidth="1"/>
    <col min="8966" max="8967" width="0" hidden="1" customWidth="1"/>
    <col min="8968" max="8968" width="5.85546875" customWidth="1"/>
    <col min="8969" max="8970" width="7.85546875" customWidth="1"/>
    <col min="8971" max="8971" width="21.42578125" customWidth="1"/>
    <col min="8972" max="8972" width="11.42578125" customWidth="1"/>
    <col min="9208" max="9208" width="13.7109375" customWidth="1"/>
    <col min="9209" max="9209" width="48" customWidth="1"/>
    <col min="9210" max="9211" width="11.85546875" customWidth="1"/>
    <col min="9212" max="9213" width="7.85546875" customWidth="1"/>
    <col min="9214" max="9214" width="6.42578125" customWidth="1"/>
    <col min="9215" max="9215" width="5.85546875" customWidth="1"/>
    <col min="9216" max="9216" width="4.85546875" customWidth="1"/>
    <col min="9217" max="9217" width="6.42578125" customWidth="1"/>
    <col min="9218" max="9220" width="7.42578125" customWidth="1"/>
    <col min="9221" max="9221" width="10.42578125" customWidth="1"/>
    <col min="9222" max="9223" width="0" hidden="1" customWidth="1"/>
    <col min="9224" max="9224" width="5.85546875" customWidth="1"/>
    <col min="9225" max="9226" width="7.85546875" customWidth="1"/>
    <col min="9227" max="9227" width="21.42578125" customWidth="1"/>
    <col min="9228" max="9228" width="11.42578125" customWidth="1"/>
    <col min="9464" max="9464" width="13.7109375" customWidth="1"/>
    <col min="9465" max="9465" width="48" customWidth="1"/>
    <col min="9466" max="9467" width="11.85546875" customWidth="1"/>
    <col min="9468" max="9469" width="7.85546875" customWidth="1"/>
    <col min="9470" max="9470" width="6.42578125" customWidth="1"/>
    <col min="9471" max="9471" width="5.85546875" customWidth="1"/>
    <col min="9472" max="9472" width="4.85546875" customWidth="1"/>
    <col min="9473" max="9473" width="6.42578125" customWidth="1"/>
    <col min="9474" max="9476" width="7.42578125" customWidth="1"/>
    <col min="9477" max="9477" width="10.42578125" customWidth="1"/>
    <col min="9478" max="9479" width="0" hidden="1" customWidth="1"/>
    <col min="9480" max="9480" width="5.85546875" customWidth="1"/>
    <col min="9481" max="9482" width="7.85546875" customWidth="1"/>
    <col min="9483" max="9483" width="21.42578125" customWidth="1"/>
    <col min="9484" max="9484" width="11.42578125" customWidth="1"/>
    <col min="9720" max="9720" width="13.7109375" customWidth="1"/>
    <col min="9721" max="9721" width="48" customWidth="1"/>
    <col min="9722" max="9723" width="11.85546875" customWidth="1"/>
    <col min="9724" max="9725" width="7.85546875" customWidth="1"/>
    <col min="9726" max="9726" width="6.42578125" customWidth="1"/>
    <col min="9727" max="9727" width="5.85546875" customWidth="1"/>
    <col min="9728" max="9728" width="4.85546875" customWidth="1"/>
    <col min="9729" max="9729" width="6.42578125" customWidth="1"/>
    <col min="9730" max="9732" width="7.42578125" customWidth="1"/>
    <col min="9733" max="9733" width="10.42578125" customWidth="1"/>
    <col min="9734" max="9735" width="0" hidden="1" customWidth="1"/>
    <col min="9736" max="9736" width="5.85546875" customWidth="1"/>
    <col min="9737" max="9738" width="7.85546875" customWidth="1"/>
    <col min="9739" max="9739" width="21.42578125" customWidth="1"/>
    <col min="9740" max="9740" width="11.42578125" customWidth="1"/>
    <col min="9976" max="9976" width="13.7109375" customWidth="1"/>
    <col min="9977" max="9977" width="48" customWidth="1"/>
    <col min="9978" max="9979" width="11.85546875" customWidth="1"/>
    <col min="9980" max="9981" width="7.85546875" customWidth="1"/>
    <col min="9982" max="9982" width="6.42578125" customWidth="1"/>
    <col min="9983" max="9983" width="5.85546875" customWidth="1"/>
    <col min="9984" max="9984" width="4.85546875" customWidth="1"/>
    <col min="9985" max="9985" width="6.42578125" customWidth="1"/>
    <col min="9986" max="9988" width="7.42578125" customWidth="1"/>
    <col min="9989" max="9989" width="10.42578125" customWidth="1"/>
    <col min="9990" max="9991" width="0" hidden="1" customWidth="1"/>
    <col min="9992" max="9992" width="5.85546875" customWidth="1"/>
    <col min="9993" max="9994" width="7.85546875" customWidth="1"/>
    <col min="9995" max="9995" width="21.42578125" customWidth="1"/>
    <col min="9996" max="9996" width="11.42578125" customWidth="1"/>
    <col min="10232" max="10232" width="13.7109375" customWidth="1"/>
    <col min="10233" max="10233" width="48" customWidth="1"/>
    <col min="10234" max="10235" width="11.85546875" customWidth="1"/>
    <col min="10236" max="10237" width="7.85546875" customWidth="1"/>
    <col min="10238" max="10238" width="6.42578125" customWidth="1"/>
    <col min="10239" max="10239" width="5.85546875" customWidth="1"/>
    <col min="10240" max="10240" width="4.85546875" customWidth="1"/>
    <col min="10241" max="10241" width="6.42578125" customWidth="1"/>
    <col min="10242" max="10244" width="7.42578125" customWidth="1"/>
    <col min="10245" max="10245" width="10.42578125" customWidth="1"/>
    <col min="10246" max="10247" width="0" hidden="1" customWidth="1"/>
    <col min="10248" max="10248" width="5.85546875" customWidth="1"/>
    <col min="10249" max="10250" width="7.85546875" customWidth="1"/>
    <col min="10251" max="10251" width="21.42578125" customWidth="1"/>
    <col min="10252" max="10252" width="11.42578125" customWidth="1"/>
    <col min="10488" max="10488" width="13.7109375" customWidth="1"/>
    <col min="10489" max="10489" width="48" customWidth="1"/>
    <col min="10490" max="10491" width="11.85546875" customWidth="1"/>
    <col min="10492" max="10493" width="7.85546875" customWidth="1"/>
    <col min="10494" max="10494" width="6.42578125" customWidth="1"/>
    <col min="10495" max="10495" width="5.85546875" customWidth="1"/>
    <col min="10496" max="10496" width="4.85546875" customWidth="1"/>
    <col min="10497" max="10497" width="6.42578125" customWidth="1"/>
    <col min="10498" max="10500" width="7.42578125" customWidth="1"/>
    <col min="10501" max="10501" width="10.42578125" customWidth="1"/>
    <col min="10502" max="10503" width="0" hidden="1" customWidth="1"/>
    <col min="10504" max="10504" width="5.85546875" customWidth="1"/>
    <col min="10505" max="10506" width="7.85546875" customWidth="1"/>
    <col min="10507" max="10507" width="21.42578125" customWidth="1"/>
    <col min="10508" max="10508" width="11.42578125" customWidth="1"/>
    <col min="10744" max="10744" width="13.7109375" customWidth="1"/>
    <col min="10745" max="10745" width="48" customWidth="1"/>
    <col min="10746" max="10747" width="11.85546875" customWidth="1"/>
    <col min="10748" max="10749" width="7.85546875" customWidth="1"/>
    <col min="10750" max="10750" width="6.42578125" customWidth="1"/>
    <col min="10751" max="10751" width="5.85546875" customWidth="1"/>
    <col min="10752" max="10752" width="4.85546875" customWidth="1"/>
    <col min="10753" max="10753" width="6.42578125" customWidth="1"/>
    <col min="10754" max="10756" width="7.42578125" customWidth="1"/>
    <col min="10757" max="10757" width="10.42578125" customWidth="1"/>
    <col min="10758" max="10759" width="0" hidden="1" customWidth="1"/>
    <col min="10760" max="10760" width="5.85546875" customWidth="1"/>
    <col min="10761" max="10762" width="7.85546875" customWidth="1"/>
    <col min="10763" max="10763" width="21.42578125" customWidth="1"/>
    <col min="10764" max="10764" width="11.42578125" customWidth="1"/>
    <col min="11000" max="11000" width="13.7109375" customWidth="1"/>
    <col min="11001" max="11001" width="48" customWidth="1"/>
    <col min="11002" max="11003" width="11.85546875" customWidth="1"/>
    <col min="11004" max="11005" width="7.85546875" customWidth="1"/>
    <col min="11006" max="11006" width="6.42578125" customWidth="1"/>
    <col min="11007" max="11007" width="5.85546875" customWidth="1"/>
    <col min="11008" max="11008" width="4.85546875" customWidth="1"/>
    <col min="11009" max="11009" width="6.42578125" customWidth="1"/>
    <col min="11010" max="11012" width="7.42578125" customWidth="1"/>
    <col min="11013" max="11013" width="10.42578125" customWidth="1"/>
    <col min="11014" max="11015" width="0" hidden="1" customWidth="1"/>
    <col min="11016" max="11016" width="5.85546875" customWidth="1"/>
    <col min="11017" max="11018" width="7.85546875" customWidth="1"/>
    <col min="11019" max="11019" width="21.42578125" customWidth="1"/>
    <col min="11020" max="11020" width="11.42578125" customWidth="1"/>
    <col min="11256" max="11256" width="13.7109375" customWidth="1"/>
    <col min="11257" max="11257" width="48" customWidth="1"/>
    <col min="11258" max="11259" width="11.85546875" customWidth="1"/>
    <col min="11260" max="11261" width="7.85546875" customWidth="1"/>
    <col min="11262" max="11262" width="6.42578125" customWidth="1"/>
    <col min="11263" max="11263" width="5.85546875" customWidth="1"/>
    <col min="11264" max="11264" width="4.85546875" customWidth="1"/>
    <col min="11265" max="11265" width="6.42578125" customWidth="1"/>
    <col min="11266" max="11268" width="7.42578125" customWidth="1"/>
    <col min="11269" max="11269" width="10.42578125" customWidth="1"/>
    <col min="11270" max="11271" width="0" hidden="1" customWidth="1"/>
    <col min="11272" max="11272" width="5.85546875" customWidth="1"/>
    <col min="11273" max="11274" width="7.85546875" customWidth="1"/>
    <col min="11275" max="11275" width="21.42578125" customWidth="1"/>
    <col min="11276" max="11276" width="11.42578125" customWidth="1"/>
    <col min="11512" max="11512" width="13.7109375" customWidth="1"/>
    <col min="11513" max="11513" width="48" customWidth="1"/>
    <col min="11514" max="11515" width="11.85546875" customWidth="1"/>
    <col min="11516" max="11517" width="7.85546875" customWidth="1"/>
    <col min="11518" max="11518" width="6.42578125" customWidth="1"/>
    <col min="11519" max="11519" width="5.85546875" customWidth="1"/>
    <col min="11520" max="11520" width="4.85546875" customWidth="1"/>
    <col min="11521" max="11521" width="6.42578125" customWidth="1"/>
    <col min="11522" max="11524" width="7.42578125" customWidth="1"/>
    <col min="11525" max="11525" width="10.42578125" customWidth="1"/>
    <col min="11526" max="11527" width="0" hidden="1" customWidth="1"/>
    <col min="11528" max="11528" width="5.85546875" customWidth="1"/>
    <col min="11529" max="11530" width="7.85546875" customWidth="1"/>
    <col min="11531" max="11531" width="21.42578125" customWidth="1"/>
    <col min="11532" max="11532" width="11.42578125" customWidth="1"/>
    <col min="11768" max="11768" width="13.7109375" customWidth="1"/>
    <col min="11769" max="11769" width="48" customWidth="1"/>
    <col min="11770" max="11771" width="11.85546875" customWidth="1"/>
    <col min="11772" max="11773" width="7.85546875" customWidth="1"/>
    <col min="11774" max="11774" width="6.42578125" customWidth="1"/>
    <col min="11775" max="11775" width="5.85546875" customWidth="1"/>
    <col min="11776" max="11776" width="4.85546875" customWidth="1"/>
    <col min="11777" max="11777" width="6.42578125" customWidth="1"/>
    <col min="11778" max="11780" width="7.42578125" customWidth="1"/>
    <col min="11781" max="11781" width="10.42578125" customWidth="1"/>
    <col min="11782" max="11783" width="0" hidden="1" customWidth="1"/>
    <col min="11784" max="11784" width="5.85546875" customWidth="1"/>
    <col min="11785" max="11786" width="7.85546875" customWidth="1"/>
    <col min="11787" max="11787" width="21.42578125" customWidth="1"/>
    <col min="11788" max="11788" width="11.42578125" customWidth="1"/>
    <col min="12024" max="12024" width="13.7109375" customWidth="1"/>
    <col min="12025" max="12025" width="48" customWidth="1"/>
    <col min="12026" max="12027" width="11.85546875" customWidth="1"/>
    <col min="12028" max="12029" width="7.85546875" customWidth="1"/>
    <col min="12030" max="12030" width="6.42578125" customWidth="1"/>
    <col min="12031" max="12031" width="5.85546875" customWidth="1"/>
    <col min="12032" max="12032" width="4.85546875" customWidth="1"/>
    <col min="12033" max="12033" width="6.42578125" customWidth="1"/>
    <col min="12034" max="12036" width="7.42578125" customWidth="1"/>
    <col min="12037" max="12037" width="10.42578125" customWidth="1"/>
    <col min="12038" max="12039" width="0" hidden="1" customWidth="1"/>
    <col min="12040" max="12040" width="5.85546875" customWidth="1"/>
    <col min="12041" max="12042" width="7.85546875" customWidth="1"/>
    <col min="12043" max="12043" width="21.42578125" customWidth="1"/>
    <col min="12044" max="12044" width="11.42578125" customWidth="1"/>
    <col min="12280" max="12280" width="13.7109375" customWidth="1"/>
    <col min="12281" max="12281" width="48" customWidth="1"/>
    <col min="12282" max="12283" width="11.85546875" customWidth="1"/>
    <col min="12284" max="12285" width="7.85546875" customWidth="1"/>
    <col min="12286" max="12286" width="6.42578125" customWidth="1"/>
    <col min="12287" max="12287" width="5.85546875" customWidth="1"/>
    <col min="12288" max="12288" width="4.85546875" customWidth="1"/>
    <col min="12289" max="12289" width="6.42578125" customWidth="1"/>
    <col min="12290" max="12292" width="7.42578125" customWidth="1"/>
    <col min="12293" max="12293" width="10.42578125" customWidth="1"/>
    <col min="12294" max="12295" width="0" hidden="1" customWidth="1"/>
    <col min="12296" max="12296" width="5.85546875" customWidth="1"/>
    <col min="12297" max="12298" width="7.85546875" customWidth="1"/>
    <col min="12299" max="12299" width="21.42578125" customWidth="1"/>
    <col min="12300" max="12300" width="11.42578125" customWidth="1"/>
    <col min="12536" max="12536" width="13.7109375" customWidth="1"/>
    <col min="12537" max="12537" width="48" customWidth="1"/>
    <col min="12538" max="12539" width="11.85546875" customWidth="1"/>
    <col min="12540" max="12541" width="7.85546875" customWidth="1"/>
    <col min="12542" max="12542" width="6.42578125" customWidth="1"/>
    <col min="12543" max="12543" width="5.85546875" customWidth="1"/>
    <col min="12544" max="12544" width="4.85546875" customWidth="1"/>
    <col min="12545" max="12545" width="6.42578125" customWidth="1"/>
    <col min="12546" max="12548" width="7.42578125" customWidth="1"/>
    <col min="12549" max="12549" width="10.42578125" customWidth="1"/>
    <col min="12550" max="12551" width="0" hidden="1" customWidth="1"/>
    <col min="12552" max="12552" width="5.85546875" customWidth="1"/>
    <col min="12553" max="12554" width="7.85546875" customWidth="1"/>
    <col min="12555" max="12555" width="21.42578125" customWidth="1"/>
    <col min="12556" max="12556" width="11.42578125" customWidth="1"/>
    <col min="12792" max="12792" width="13.7109375" customWidth="1"/>
    <col min="12793" max="12793" width="48" customWidth="1"/>
    <col min="12794" max="12795" width="11.85546875" customWidth="1"/>
    <col min="12796" max="12797" width="7.85546875" customWidth="1"/>
    <col min="12798" max="12798" width="6.42578125" customWidth="1"/>
    <col min="12799" max="12799" width="5.85546875" customWidth="1"/>
    <col min="12800" max="12800" width="4.85546875" customWidth="1"/>
    <col min="12801" max="12801" width="6.42578125" customWidth="1"/>
    <col min="12802" max="12804" width="7.42578125" customWidth="1"/>
    <col min="12805" max="12805" width="10.42578125" customWidth="1"/>
    <col min="12806" max="12807" width="0" hidden="1" customWidth="1"/>
    <col min="12808" max="12808" width="5.85546875" customWidth="1"/>
    <col min="12809" max="12810" width="7.85546875" customWidth="1"/>
    <col min="12811" max="12811" width="21.42578125" customWidth="1"/>
    <col min="12812" max="12812" width="11.42578125" customWidth="1"/>
    <col min="13048" max="13048" width="13.7109375" customWidth="1"/>
    <col min="13049" max="13049" width="48" customWidth="1"/>
    <col min="13050" max="13051" width="11.85546875" customWidth="1"/>
    <col min="13052" max="13053" width="7.85546875" customWidth="1"/>
    <col min="13054" max="13054" width="6.42578125" customWidth="1"/>
    <col min="13055" max="13055" width="5.85546875" customWidth="1"/>
    <col min="13056" max="13056" width="4.85546875" customWidth="1"/>
    <col min="13057" max="13057" width="6.42578125" customWidth="1"/>
    <col min="13058" max="13060" width="7.42578125" customWidth="1"/>
    <col min="13061" max="13061" width="10.42578125" customWidth="1"/>
    <col min="13062" max="13063" width="0" hidden="1" customWidth="1"/>
    <col min="13064" max="13064" width="5.85546875" customWidth="1"/>
    <col min="13065" max="13066" width="7.85546875" customWidth="1"/>
    <col min="13067" max="13067" width="21.42578125" customWidth="1"/>
    <col min="13068" max="13068" width="11.42578125" customWidth="1"/>
    <col min="13304" max="13304" width="13.7109375" customWidth="1"/>
    <col min="13305" max="13305" width="48" customWidth="1"/>
    <col min="13306" max="13307" width="11.85546875" customWidth="1"/>
    <col min="13308" max="13309" width="7.85546875" customWidth="1"/>
    <col min="13310" max="13310" width="6.42578125" customWidth="1"/>
    <col min="13311" max="13311" width="5.85546875" customWidth="1"/>
    <col min="13312" max="13312" width="4.85546875" customWidth="1"/>
    <col min="13313" max="13313" width="6.42578125" customWidth="1"/>
    <col min="13314" max="13316" width="7.42578125" customWidth="1"/>
    <col min="13317" max="13317" width="10.42578125" customWidth="1"/>
    <col min="13318" max="13319" width="0" hidden="1" customWidth="1"/>
    <col min="13320" max="13320" width="5.85546875" customWidth="1"/>
    <col min="13321" max="13322" width="7.85546875" customWidth="1"/>
    <col min="13323" max="13323" width="21.42578125" customWidth="1"/>
    <col min="13324" max="13324" width="11.42578125" customWidth="1"/>
    <col min="13560" max="13560" width="13.7109375" customWidth="1"/>
    <col min="13561" max="13561" width="48" customWidth="1"/>
    <col min="13562" max="13563" width="11.85546875" customWidth="1"/>
    <col min="13564" max="13565" width="7.85546875" customWidth="1"/>
    <col min="13566" max="13566" width="6.42578125" customWidth="1"/>
    <col min="13567" max="13567" width="5.85546875" customWidth="1"/>
    <col min="13568" max="13568" width="4.85546875" customWidth="1"/>
    <col min="13569" max="13569" width="6.42578125" customWidth="1"/>
    <col min="13570" max="13572" width="7.42578125" customWidth="1"/>
    <col min="13573" max="13573" width="10.42578125" customWidth="1"/>
    <col min="13574" max="13575" width="0" hidden="1" customWidth="1"/>
    <col min="13576" max="13576" width="5.85546875" customWidth="1"/>
    <col min="13577" max="13578" width="7.85546875" customWidth="1"/>
    <col min="13579" max="13579" width="21.42578125" customWidth="1"/>
    <col min="13580" max="13580" width="11.42578125" customWidth="1"/>
    <col min="13816" max="13816" width="13.7109375" customWidth="1"/>
    <col min="13817" max="13817" width="48" customWidth="1"/>
    <col min="13818" max="13819" width="11.85546875" customWidth="1"/>
    <col min="13820" max="13821" width="7.85546875" customWidth="1"/>
    <col min="13822" max="13822" width="6.42578125" customWidth="1"/>
    <col min="13823" max="13823" width="5.85546875" customWidth="1"/>
    <col min="13824" max="13824" width="4.85546875" customWidth="1"/>
    <col min="13825" max="13825" width="6.42578125" customWidth="1"/>
    <col min="13826" max="13828" width="7.42578125" customWidth="1"/>
    <col min="13829" max="13829" width="10.42578125" customWidth="1"/>
    <col min="13830" max="13831" width="0" hidden="1" customWidth="1"/>
    <col min="13832" max="13832" width="5.85546875" customWidth="1"/>
    <col min="13833" max="13834" width="7.85546875" customWidth="1"/>
    <col min="13835" max="13835" width="21.42578125" customWidth="1"/>
    <col min="13836" max="13836" width="11.42578125" customWidth="1"/>
    <col min="14072" max="14072" width="13.7109375" customWidth="1"/>
    <col min="14073" max="14073" width="48" customWidth="1"/>
    <col min="14074" max="14075" width="11.85546875" customWidth="1"/>
    <col min="14076" max="14077" width="7.85546875" customWidth="1"/>
    <col min="14078" max="14078" width="6.42578125" customWidth="1"/>
    <col min="14079" max="14079" width="5.85546875" customWidth="1"/>
    <col min="14080" max="14080" width="4.85546875" customWidth="1"/>
    <col min="14081" max="14081" width="6.42578125" customWidth="1"/>
    <col min="14082" max="14084" width="7.42578125" customWidth="1"/>
    <col min="14085" max="14085" width="10.42578125" customWidth="1"/>
    <col min="14086" max="14087" width="0" hidden="1" customWidth="1"/>
    <col min="14088" max="14088" width="5.85546875" customWidth="1"/>
    <col min="14089" max="14090" width="7.85546875" customWidth="1"/>
    <col min="14091" max="14091" width="21.42578125" customWidth="1"/>
    <col min="14092" max="14092" width="11.42578125" customWidth="1"/>
    <col min="14328" max="14328" width="13.7109375" customWidth="1"/>
    <col min="14329" max="14329" width="48" customWidth="1"/>
    <col min="14330" max="14331" width="11.85546875" customWidth="1"/>
    <col min="14332" max="14333" width="7.85546875" customWidth="1"/>
    <col min="14334" max="14334" width="6.42578125" customWidth="1"/>
    <col min="14335" max="14335" width="5.85546875" customWidth="1"/>
    <col min="14336" max="14336" width="4.85546875" customWidth="1"/>
    <col min="14337" max="14337" width="6.42578125" customWidth="1"/>
    <col min="14338" max="14340" width="7.42578125" customWidth="1"/>
    <col min="14341" max="14341" width="10.42578125" customWidth="1"/>
    <col min="14342" max="14343" width="0" hidden="1" customWidth="1"/>
    <col min="14344" max="14344" width="5.85546875" customWidth="1"/>
    <col min="14345" max="14346" width="7.85546875" customWidth="1"/>
    <col min="14347" max="14347" width="21.42578125" customWidth="1"/>
    <col min="14348" max="14348" width="11.42578125" customWidth="1"/>
    <col min="14584" max="14584" width="13.7109375" customWidth="1"/>
    <col min="14585" max="14585" width="48" customWidth="1"/>
    <col min="14586" max="14587" width="11.85546875" customWidth="1"/>
    <col min="14588" max="14589" width="7.85546875" customWidth="1"/>
    <col min="14590" max="14590" width="6.42578125" customWidth="1"/>
    <col min="14591" max="14591" width="5.85546875" customWidth="1"/>
    <col min="14592" max="14592" width="4.85546875" customWidth="1"/>
    <col min="14593" max="14593" width="6.42578125" customWidth="1"/>
    <col min="14594" max="14596" width="7.42578125" customWidth="1"/>
    <col min="14597" max="14597" width="10.42578125" customWidth="1"/>
    <col min="14598" max="14599" width="0" hidden="1" customWidth="1"/>
    <col min="14600" max="14600" width="5.85546875" customWidth="1"/>
    <col min="14601" max="14602" width="7.85546875" customWidth="1"/>
    <col min="14603" max="14603" width="21.42578125" customWidth="1"/>
    <col min="14604" max="14604" width="11.42578125" customWidth="1"/>
    <col min="14840" max="14840" width="13.7109375" customWidth="1"/>
    <col min="14841" max="14841" width="48" customWidth="1"/>
    <col min="14842" max="14843" width="11.85546875" customWidth="1"/>
    <col min="14844" max="14845" width="7.85546875" customWidth="1"/>
    <col min="14846" max="14846" width="6.42578125" customWidth="1"/>
    <col min="14847" max="14847" width="5.85546875" customWidth="1"/>
    <col min="14848" max="14848" width="4.85546875" customWidth="1"/>
    <col min="14849" max="14849" width="6.42578125" customWidth="1"/>
    <col min="14850" max="14852" width="7.42578125" customWidth="1"/>
    <col min="14853" max="14853" width="10.42578125" customWidth="1"/>
    <col min="14854" max="14855" width="0" hidden="1" customWidth="1"/>
    <col min="14856" max="14856" width="5.85546875" customWidth="1"/>
    <col min="14857" max="14858" width="7.85546875" customWidth="1"/>
    <col min="14859" max="14859" width="21.42578125" customWidth="1"/>
    <col min="14860" max="14860" width="11.42578125" customWidth="1"/>
    <col min="15096" max="15096" width="13.7109375" customWidth="1"/>
    <col min="15097" max="15097" width="48" customWidth="1"/>
    <col min="15098" max="15099" width="11.85546875" customWidth="1"/>
    <col min="15100" max="15101" width="7.85546875" customWidth="1"/>
    <col min="15102" max="15102" width="6.42578125" customWidth="1"/>
    <col min="15103" max="15103" width="5.85546875" customWidth="1"/>
    <col min="15104" max="15104" width="4.85546875" customWidth="1"/>
    <col min="15105" max="15105" width="6.42578125" customWidth="1"/>
    <col min="15106" max="15108" width="7.42578125" customWidth="1"/>
    <col min="15109" max="15109" width="10.42578125" customWidth="1"/>
    <col min="15110" max="15111" width="0" hidden="1" customWidth="1"/>
    <col min="15112" max="15112" width="5.85546875" customWidth="1"/>
    <col min="15113" max="15114" width="7.85546875" customWidth="1"/>
    <col min="15115" max="15115" width="21.42578125" customWidth="1"/>
    <col min="15116" max="15116" width="11.42578125" customWidth="1"/>
    <col min="15352" max="15352" width="13.7109375" customWidth="1"/>
    <col min="15353" max="15353" width="48" customWidth="1"/>
    <col min="15354" max="15355" width="11.85546875" customWidth="1"/>
    <col min="15356" max="15357" width="7.85546875" customWidth="1"/>
    <col min="15358" max="15358" width="6.42578125" customWidth="1"/>
    <col min="15359" max="15359" width="5.85546875" customWidth="1"/>
    <col min="15360" max="15360" width="4.85546875" customWidth="1"/>
    <col min="15361" max="15361" width="6.42578125" customWidth="1"/>
    <col min="15362" max="15364" width="7.42578125" customWidth="1"/>
    <col min="15365" max="15365" width="10.42578125" customWidth="1"/>
    <col min="15366" max="15367" width="0" hidden="1" customWidth="1"/>
    <col min="15368" max="15368" width="5.85546875" customWidth="1"/>
    <col min="15369" max="15370" width="7.85546875" customWidth="1"/>
    <col min="15371" max="15371" width="21.42578125" customWidth="1"/>
    <col min="15372" max="15372" width="11.42578125" customWidth="1"/>
    <col min="15608" max="15608" width="13.7109375" customWidth="1"/>
    <col min="15609" max="15609" width="48" customWidth="1"/>
    <col min="15610" max="15611" width="11.85546875" customWidth="1"/>
    <col min="15612" max="15613" width="7.85546875" customWidth="1"/>
    <col min="15614" max="15614" width="6.42578125" customWidth="1"/>
    <col min="15615" max="15615" width="5.85546875" customWidth="1"/>
    <col min="15616" max="15616" width="4.85546875" customWidth="1"/>
    <col min="15617" max="15617" width="6.42578125" customWidth="1"/>
    <col min="15618" max="15620" width="7.42578125" customWidth="1"/>
    <col min="15621" max="15621" width="10.42578125" customWidth="1"/>
    <col min="15622" max="15623" width="0" hidden="1" customWidth="1"/>
    <col min="15624" max="15624" width="5.85546875" customWidth="1"/>
    <col min="15625" max="15626" width="7.85546875" customWidth="1"/>
    <col min="15627" max="15627" width="21.42578125" customWidth="1"/>
    <col min="15628" max="15628" width="11.42578125" customWidth="1"/>
    <col min="15864" max="15864" width="13.7109375" customWidth="1"/>
    <col min="15865" max="15865" width="48" customWidth="1"/>
    <col min="15866" max="15867" width="11.85546875" customWidth="1"/>
    <col min="15868" max="15869" width="7.85546875" customWidth="1"/>
    <col min="15870" max="15870" width="6.42578125" customWidth="1"/>
    <col min="15871" max="15871" width="5.85546875" customWidth="1"/>
    <col min="15872" max="15872" width="4.85546875" customWidth="1"/>
    <col min="15873" max="15873" width="6.42578125" customWidth="1"/>
    <col min="15874" max="15876" width="7.42578125" customWidth="1"/>
    <col min="15877" max="15877" width="10.42578125" customWidth="1"/>
    <col min="15878" max="15879" width="0" hidden="1" customWidth="1"/>
    <col min="15880" max="15880" width="5.85546875" customWidth="1"/>
    <col min="15881" max="15882" width="7.85546875" customWidth="1"/>
    <col min="15883" max="15883" width="21.42578125" customWidth="1"/>
    <col min="15884" max="15884" width="11.42578125" customWidth="1"/>
    <col min="16120" max="16120" width="13.7109375" customWidth="1"/>
    <col min="16121" max="16121" width="48" customWidth="1"/>
    <col min="16122" max="16123" width="11.85546875" customWidth="1"/>
    <col min="16124" max="16125" width="7.85546875" customWidth="1"/>
    <col min="16126" max="16126" width="6.42578125" customWidth="1"/>
    <col min="16127" max="16127" width="5.85546875" customWidth="1"/>
    <col min="16128" max="16128" width="4.85546875" customWidth="1"/>
    <col min="16129" max="16129" width="6.42578125" customWidth="1"/>
    <col min="16130" max="16132" width="7.42578125" customWidth="1"/>
    <col min="16133" max="16133" width="10.42578125" customWidth="1"/>
    <col min="16134" max="16135" width="0" hidden="1" customWidth="1"/>
    <col min="16136" max="16136" width="5.85546875" customWidth="1"/>
    <col min="16137" max="16138" width="7.85546875" customWidth="1"/>
    <col min="16139" max="16139" width="21.42578125" customWidth="1"/>
    <col min="16140" max="16140" width="11.42578125" customWidth="1"/>
  </cols>
  <sheetData>
    <row r="1" spans="1:13">
      <c r="B1" s="2"/>
    </row>
    <row r="2" spans="1:13">
      <c r="B2" s="4"/>
      <c r="E2" s="5" t="s">
        <v>0</v>
      </c>
      <c r="F2" s="6"/>
      <c r="G2" s="6"/>
      <c r="H2" s="7"/>
    </row>
    <row r="3" spans="1:13" ht="15.75" thickBot="1">
      <c r="B3" s="10"/>
      <c r="C3" s="11"/>
      <c r="D3" s="129"/>
      <c r="E3" s="7"/>
      <c r="F3" s="7"/>
      <c r="G3" s="7"/>
      <c r="H3" s="7"/>
      <c r="I3" s="7"/>
      <c r="J3" s="7"/>
      <c r="K3" s="7"/>
      <c r="L3" s="7"/>
      <c r="M3" s="7"/>
    </row>
    <row r="4" spans="1:13" ht="35.25" customHeight="1" thickBot="1">
      <c r="A4" s="188" t="s">
        <v>2</v>
      </c>
      <c r="B4" s="12" t="s">
        <v>3</v>
      </c>
      <c r="C4" s="189" t="s">
        <v>4</v>
      </c>
      <c r="D4" s="181" t="s">
        <v>5</v>
      </c>
      <c r="E4" s="182" t="s">
        <v>6</v>
      </c>
      <c r="F4" s="182"/>
      <c r="G4" s="182"/>
      <c r="H4" s="183" t="s">
        <v>7</v>
      </c>
      <c r="I4" s="183"/>
    </row>
    <row r="5" spans="1:13" ht="32.65" customHeight="1" thickBot="1">
      <c r="A5" s="188"/>
      <c r="B5" s="12"/>
      <c r="C5" s="189"/>
      <c r="D5" s="181"/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</row>
    <row r="6" spans="1:13">
      <c r="A6" s="14"/>
      <c r="B6" s="15" t="s">
        <v>13</v>
      </c>
      <c r="C6" s="16"/>
      <c r="D6" s="130">
        <v>250</v>
      </c>
      <c r="E6" s="18"/>
      <c r="F6" s="18"/>
      <c r="G6" s="18"/>
      <c r="H6" s="18"/>
      <c r="I6" s="18"/>
      <c r="J6" s="144">
        <f>100*(H6*(E6+F6+G6)+H7*(E7+F7+G7)+H8*(E8+F8+G8)+H9*(E9+F9+G9)+H10*(G10+F10+E10)+H12*(G12+F12+E12)+H13*(G13+F13+E13)+H14*(G14+F14+E14)+H15*(G15+F15+E15)+H16*(G16+F16+E16)+H17*(G17+F17+E17)+H18*(G18+F18+E18))/(D6*1000)</f>
        <v>50.971200000000003</v>
      </c>
    </row>
    <row r="7" spans="1:13" ht="15.75" customHeight="1">
      <c r="A7" s="184" t="s">
        <v>14</v>
      </c>
      <c r="B7" s="19" t="s">
        <v>15</v>
      </c>
      <c r="C7" s="185" t="s">
        <v>16</v>
      </c>
      <c r="D7" s="130"/>
      <c r="E7" s="20">
        <v>0</v>
      </c>
      <c r="F7" s="20">
        <v>0</v>
      </c>
      <c r="G7" s="20">
        <v>4</v>
      </c>
      <c r="H7" s="21">
        <v>235</v>
      </c>
      <c r="I7" s="21">
        <v>226</v>
      </c>
    </row>
    <row r="8" spans="1:13">
      <c r="A8" s="184"/>
      <c r="B8" s="22" t="s">
        <v>17</v>
      </c>
      <c r="C8" s="185"/>
      <c r="D8" s="130"/>
      <c r="E8" s="20">
        <v>9</v>
      </c>
      <c r="F8" s="20">
        <v>13</v>
      </c>
      <c r="G8" s="20">
        <v>7</v>
      </c>
      <c r="H8" s="8">
        <v>237</v>
      </c>
      <c r="I8" s="8">
        <v>221</v>
      </c>
    </row>
    <row r="9" spans="1:13">
      <c r="A9" s="184"/>
      <c r="B9" s="19" t="s">
        <v>18</v>
      </c>
      <c r="C9" s="185"/>
      <c r="D9" s="130"/>
      <c r="E9" s="20">
        <v>7</v>
      </c>
      <c r="F9" s="20">
        <v>3</v>
      </c>
      <c r="G9" s="20">
        <v>3</v>
      </c>
      <c r="H9" s="21">
        <v>235</v>
      </c>
      <c r="I9" s="21">
        <v>230</v>
      </c>
    </row>
    <row r="10" spans="1:13">
      <c r="A10" s="184"/>
      <c r="B10" s="19" t="s">
        <v>19</v>
      </c>
      <c r="C10" s="185"/>
      <c r="D10" s="130"/>
      <c r="E10" s="20"/>
      <c r="F10" s="20"/>
      <c r="G10" s="20">
        <v>0</v>
      </c>
      <c r="H10" s="21"/>
      <c r="I10" s="21"/>
    </row>
    <row r="11" spans="1:13">
      <c r="A11" s="184"/>
      <c r="B11" s="15" t="s">
        <v>20</v>
      </c>
      <c r="C11" s="185"/>
      <c r="D11" s="130"/>
      <c r="E11" s="24"/>
      <c r="F11" s="24"/>
      <c r="G11" s="24"/>
      <c r="H11" s="25"/>
      <c r="I11" s="25"/>
    </row>
    <row r="12" spans="1:13">
      <c r="A12" s="184"/>
      <c r="B12" s="26" t="s">
        <v>21</v>
      </c>
      <c r="C12" s="185"/>
      <c r="D12" s="130"/>
      <c r="E12" s="20">
        <v>0</v>
      </c>
      <c r="F12" s="20">
        <v>0</v>
      </c>
      <c r="G12" s="20">
        <v>1</v>
      </c>
      <c r="H12" s="8">
        <v>235</v>
      </c>
      <c r="I12" s="8">
        <v>230</v>
      </c>
    </row>
    <row r="13" spans="1:13">
      <c r="A13" s="184"/>
      <c r="B13" s="26" t="s">
        <v>22</v>
      </c>
      <c r="C13" s="185"/>
      <c r="D13" s="130"/>
      <c r="E13" s="27">
        <v>12</v>
      </c>
      <c r="F13" s="27">
        <v>18</v>
      </c>
      <c r="G13" s="27">
        <v>26</v>
      </c>
      <c r="H13" s="8">
        <v>235</v>
      </c>
      <c r="I13" s="8">
        <v>230</v>
      </c>
    </row>
    <row r="14" spans="1:13">
      <c r="A14" s="184"/>
      <c r="B14" s="19" t="s">
        <v>23</v>
      </c>
      <c r="C14" s="185"/>
      <c r="D14" s="130"/>
      <c r="E14" s="20">
        <v>24</v>
      </c>
      <c r="F14" s="20">
        <v>36</v>
      </c>
      <c r="G14" s="20">
        <v>47</v>
      </c>
      <c r="H14" s="21">
        <v>235</v>
      </c>
      <c r="I14" s="21">
        <v>226</v>
      </c>
    </row>
    <row r="15" spans="1:13">
      <c r="A15" s="184"/>
      <c r="B15" s="28" t="s">
        <v>24</v>
      </c>
      <c r="C15" s="185"/>
      <c r="D15" s="130"/>
      <c r="E15" s="20">
        <v>65</v>
      </c>
      <c r="F15" s="20">
        <v>56</v>
      </c>
      <c r="G15" s="20">
        <v>29</v>
      </c>
      <c r="H15" s="8">
        <v>235</v>
      </c>
      <c r="I15" s="8">
        <v>230</v>
      </c>
    </row>
    <row r="16" spans="1:13">
      <c r="A16" s="184"/>
      <c r="B16" s="19" t="s">
        <v>25</v>
      </c>
      <c r="C16" s="16"/>
      <c r="D16" s="130"/>
      <c r="E16" s="29">
        <v>24</v>
      </c>
      <c r="F16" s="29">
        <v>10</v>
      </c>
      <c r="G16" s="29">
        <v>15</v>
      </c>
      <c r="H16" s="21">
        <v>235</v>
      </c>
      <c r="I16" s="21">
        <v>227</v>
      </c>
    </row>
    <row r="17" spans="1:10">
      <c r="A17" s="184"/>
      <c r="B17" s="19" t="s">
        <v>26</v>
      </c>
      <c r="C17" s="16"/>
      <c r="D17" s="130"/>
      <c r="E17" s="20">
        <v>26</v>
      </c>
      <c r="F17" s="20">
        <v>16</v>
      </c>
      <c r="G17" s="20">
        <v>16</v>
      </c>
      <c r="H17" s="8">
        <v>235</v>
      </c>
      <c r="I17" s="8">
        <v>227</v>
      </c>
    </row>
    <row r="18" spans="1:10">
      <c r="A18" s="184"/>
      <c r="B18" s="19" t="s">
        <v>27</v>
      </c>
      <c r="C18" s="16"/>
      <c r="D18" s="130"/>
      <c r="E18" s="20">
        <v>20</v>
      </c>
      <c r="F18" s="20">
        <v>38</v>
      </c>
      <c r="G18" s="20">
        <v>17</v>
      </c>
      <c r="H18" s="8">
        <v>235</v>
      </c>
      <c r="I18" s="8">
        <v>230</v>
      </c>
    </row>
    <row r="19" spans="1:10">
      <c r="A19"/>
      <c r="B19" s="30" t="s">
        <v>28</v>
      </c>
      <c r="C19" s="16"/>
      <c r="D19" s="130">
        <v>100</v>
      </c>
      <c r="E19" s="20"/>
      <c r="F19" s="20"/>
      <c r="G19" s="20"/>
      <c r="H19" s="8"/>
      <c r="I19" s="8"/>
      <c r="J19" s="144">
        <f>100*(H19*(E19+F19+G19)+H20*(E20+F20+G20)+H21*(E21+F21+G21)+H22*(E22+F22+G22)+H23*(G23+F23+E23))/(D19*1000)</f>
        <v>19.608000000000001</v>
      </c>
    </row>
    <row r="20" spans="1:10" ht="15.75" customHeight="1">
      <c r="A20" s="186" t="s">
        <v>29</v>
      </c>
      <c r="B20" s="19" t="s">
        <v>30</v>
      </c>
      <c r="C20" s="187" t="s">
        <v>31</v>
      </c>
      <c r="D20" s="130"/>
      <c r="E20" s="20">
        <v>0</v>
      </c>
      <c r="F20" s="20">
        <v>0</v>
      </c>
      <c r="G20" s="20">
        <v>0</v>
      </c>
      <c r="H20" s="8">
        <v>228</v>
      </c>
      <c r="I20" s="8">
        <v>220</v>
      </c>
    </row>
    <row r="21" spans="1:10">
      <c r="A21" s="186"/>
      <c r="B21" s="19" t="s">
        <v>32</v>
      </c>
      <c r="C21" s="187"/>
      <c r="D21" s="130"/>
      <c r="E21" s="20">
        <v>0</v>
      </c>
      <c r="F21" s="20">
        <v>0</v>
      </c>
      <c r="G21" s="20">
        <v>0</v>
      </c>
      <c r="H21" s="8">
        <v>228</v>
      </c>
      <c r="I21" s="8">
        <v>220</v>
      </c>
    </row>
    <row r="22" spans="1:10">
      <c r="A22" s="186"/>
      <c r="B22" s="19" t="s">
        <v>32</v>
      </c>
      <c r="C22" s="187"/>
      <c r="D22" s="130"/>
      <c r="E22" s="20">
        <v>14</v>
      </c>
      <c r="F22" s="20">
        <v>14</v>
      </c>
      <c r="G22" s="20">
        <v>19</v>
      </c>
      <c r="H22" s="8">
        <v>228</v>
      </c>
      <c r="I22" s="8">
        <v>220</v>
      </c>
    </row>
    <row r="23" spans="1:10">
      <c r="A23" s="186"/>
      <c r="B23" s="19" t="s">
        <v>33</v>
      </c>
      <c r="C23" s="16"/>
      <c r="D23" s="130"/>
      <c r="E23" s="20">
        <v>13</v>
      </c>
      <c r="F23" s="20">
        <v>13</v>
      </c>
      <c r="G23" s="20">
        <v>13</v>
      </c>
      <c r="H23" s="8">
        <v>228</v>
      </c>
      <c r="I23" s="8">
        <v>220</v>
      </c>
    </row>
    <row r="24" spans="1:10">
      <c r="A24"/>
      <c r="B24" s="15" t="s">
        <v>34</v>
      </c>
      <c r="C24" s="16"/>
      <c r="D24" s="130">
        <v>160</v>
      </c>
      <c r="E24" s="18"/>
      <c r="F24" s="18"/>
      <c r="G24" s="18"/>
      <c r="H24" s="18"/>
      <c r="I24" s="18"/>
      <c r="J24" s="144">
        <f>100*(H24*(E24+F24+G24)+H25*(E25+F25+G25)+H26*(E26+F26+G26)+H27*(E27+F27+G27)+H28*(G28+F28+E28))/(D24*1000)</f>
        <v>33.772500000000001</v>
      </c>
    </row>
    <row r="25" spans="1:10" ht="15.75" customHeight="1">
      <c r="A25" s="184" t="s">
        <v>14</v>
      </c>
      <c r="B25" s="26" t="s">
        <v>35</v>
      </c>
      <c r="C25" s="16"/>
      <c r="D25" s="130"/>
      <c r="E25" s="20">
        <v>47</v>
      </c>
      <c r="F25" s="20">
        <v>31</v>
      </c>
      <c r="G25" s="20">
        <v>16</v>
      </c>
      <c r="H25" s="8">
        <v>237</v>
      </c>
      <c r="I25" s="8">
        <v>221</v>
      </c>
    </row>
    <row r="26" spans="1:10" ht="15.75" customHeight="1">
      <c r="A26" s="184"/>
      <c r="B26" s="31" t="s">
        <v>36</v>
      </c>
      <c r="C26" s="187" t="s">
        <v>37</v>
      </c>
      <c r="D26" s="130"/>
      <c r="E26" s="20">
        <v>25</v>
      </c>
      <c r="F26" s="20">
        <v>10</v>
      </c>
      <c r="G26" s="20">
        <v>34</v>
      </c>
      <c r="H26" s="8">
        <v>237</v>
      </c>
      <c r="I26" s="8">
        <v>221</v>
      </c>
    </row>
    <row r="27" spans="1:10">
      <c r="A27" s="184"/>
      <c r="B27" s="31" t="s">
        <v>38</v>
      </c>
      <c r="C27" s="187"/>
      <c r="D27" s="130"/>
      <c r="E27" s="20">
        <v>35</v>
      </c>
      <c r="F27" s="20">
        <v>20</v>
      </c>
      <c r="G27" s="20">
        <v>8</v>
      </c>
      <c r="H27" s="8">
        <v>237</v>
      </c>
      <c r="I27" s="8">
        <v>221</v>
      </c>
    </row>
    <row r="28" spans="1:10">
      <c r="A28" s="184"/>
      <c r="B28" s="31" t="s">
        <v>39</v>
      </c>
      <c r="C28" s="16"/>
      <c r="D28" s="130"/>
      <c r="E28" s="20">
        <v>2</v>
      </c>
      <c r="F28" s="20">
        <v>0</v>
      </c>
      <c r="G28" s="20">
        <v>0</v>
      </c>
      <c r="H28" s="8">
        <v>237</v>
      </c>
      <c r="I28" s="8">
        <v>221</v>
      </c>
    </row>
    <row r="29" spans="1:10" ht="15.75" customHeight="1">
      <c r="A29" s="184"/>
      <c r="B29" s="15" t="s">
        <v>40</v>
      </c>
      <c r="C29" s="16"/>
      <c r="D29" s="130">
        <v>100</v>
      </c>
      <c r="E29" s="18"/>
      <c r="F29" s="18"/>
      <c r="G29" s="18"/>
      <c r="H29" s="18"/>
      <c r="I29" s="18"/>
      <c r="J29" s="144">
        <f>100*(H29*(E29+F29+G29)+H30*(E30+F30+G30)+H31*(E31+F31+G31)+H32*(E32+F32+G32)+H33*(G33+F33+E33))/(D29*1000)</f>
        <v>24.960999999999999</v>
      </c>
    </row>
    <row r="30" spans="1:10" ht="15.75" customHeight="1">
      <c r="A30" s="184"/>
      <c r="B30" s="31" t="s">
        <v>41</v>
      </c>
      <c r="C30" s="185" t="s">
        <v>42</v>
      </c>
      <c r="D30" s="130"/>
      <c r="E30" s="20">
        <v>15</v>
      </c>
      <c r="F30" s="20">
        <v>37</v>
      </c>
      <c r="G30" s="20">
        <v>15</v>
      </c>
      <c r="H30" s="8">
        <v>229</v>
      </c>
      <c r="I30" s="8">
        <v>216</v>
      </c>
    </row>
    <row r="31" spans="1:10">
      <c r="A31" s="184"/>
      <c r="B31" s="31" t="s">
        <v>43</v>
      </c>
      <c r="C31" s="185"/>
      <c r="D31" s="130"/>
      <c r="E31" s="20">
        <v>0</v>
      </c>
      <c r="F31" s="20">
        <v>7</v>
      </c>
      <c r="G31" s="20">
        <v>0</v>
      </c>
      <c r="H31" s="8">
        <v>229</v>
      </c>
      <c r="I31" s="8">
        <v>216</v>
      </c>
    </row>
    <row r="32" spans="1:10">
      <c r="A32" s="184"/>
      <c r="B32" s="31" t="s">
        <v>44</v>
      </c>
      <c r="C32" s="185"/>
      <c r="D32" s="130"/>
      <c r="E32" s="20">
        <v>16</v>
      </c>
      <c r="F32" s="20">
        <v>3</v>
      </c>
      <c r="G32" s="20">
        <v>16</v>
      </c>
      <c r="H32" s="8">
        <v>229</v>
      </c>
      <c r="I32" s="8">
        <v>216</v>
      </c>
    </row>
    <row r="33" spans="1:10">
      <c r="A33" s="184"/>
      <c r="B33" s="31" t="s">
        <v>45</v>
      </c>
      <c r="C33" s="185"/>
      <c r="D33" s="130"/>
      <c r="E33" s="20">
        <v>0</v>
      </c>
      <c r="F33" s="20"/>
      <c r="G33" s="20"/>
      <c r="H33" s="8"/>
      <c r="I33" s="8"/>
    </row>
    <row r="34" spans="1:10" ht="15.75" customHeight="1">
      <c r="A34" s="192" t="s">
        <v>29</v>
      </c>
      <c r="B34" s="15" t="s">
        <v>46</v>
      </c>
      <c r="C34" s="16"/>
      <c r="D34" s="130">
        <v>400</v>
      </c>
      <c r="E34" s="18"/>
      <c r="F34" s="18"/>
      <c r="G34" s="18"/>
      <c r="H34" s="18"/>
      <c r="I34" s="18"/>
      <c r="J34" s="144">
        <f>100*(H34*(E34+F34+G34)+H35*(E35+F35+G35)+H36*(E36+F36+G36)+H37*(E37+F37+G37)+H38*(G38+F38+E38)+H40*(G40+F40+E40)+H41*(G41+F41+E41)+H42*(G42+F42+E42)+H43*(G43+F43+E43)+H44*(G44+F44+E44)+H45*(G45+F45+E45))/(D34*1000)</f>
        <v>35.707999999999998</v>
      </c>
    </row>
    <row r="35" spans="1:10">
      <c r="A35" s="192"/>
      <c r="B35" s="26" t="s">
        <v>47</v>
      </c>
      <c r="C35" s="16"/>
      <c r="D35" s="130"/>
      <c r="E35" s="20">
        <v>19</v>
      </c>
      <c r="F35" s="20">
        <v>12</v>
      </c>
      <c r="G35" s="20">
        <v>0</v>
      </c>
      <c r="H35" s="8">
        <v>226</v>
      </c>
      <c r="I35" s="8">
        <v>218</v>
      </c>
    </row>
    <row r="36" spans="1:10">
      <c r="A36" s="192"/>
      <c r="B36" s="31" t="s">
        <v>48</v>
      </c>
      <c r="C36" s="16"/>
      <c r="D36" s="130"/>
      <c r="E36" s="20">
        <v>54</v>
      </c>
      <c r="F36" s="20">
        <v>23</v>
      </c>
      <c r="G36" s="20">
        <v>47</v>
      </c>
      <c r="H36" s="8">
        <v>226</v>
      </c>
      <c r="I36" s="8">
        <v>218</v>
      </c>
    </row>
    <row r="37" spans="1:10" ht="15.75">
      <c r="A37" s="192"/>
      <c r="B37" s="31" t="s">
        <v>49</v>
      </c>
      <c r="C37" s="32" t="s">
        <v>50</v>
      </c>
      <c r="D37" s="130"/>
      <c r="E37" s="20">
        <v>30</v>
      </c>
      <c r="F37" s="20">
        <v>21</v>
      </c>
      <c r="G37" s="20">
        <v>12</v>
      </c>
      <c r="H37" s="8">
        <v>226</v>
      </c>
      <c r="I37" s="8">
        <v>218</v>
      </c>
    </row>
    <row r="38" spans="1:10">
      <c r="A38" s="192"/>
      <c r="B38" s="31" t="s">
        <v>51</v>
      </c>
      <c r="C38" s="16"/>
      <c r="D38" s="130"/>
      <c r="E38" s="20">
        <v>19</v>
      </c>
      <c r="F38" s="20">
        <v>20</v>
      </c>
      <c r="G38" s="20">
        <v>19</v>
      </c>
      <c r="H38" s="8">
        <v>226</v>
      </c>
      <c r="I38" s="8">
        <v>218</v>
      </c>
    </row>
    <row r="39" spans="1:10">
      <c r="A39" s="192"/>
      <c r="B39" s="31" t="s">
        <v>52</v>
      </c>
      <c r="C39" s="16"/>
      <c r="D39" s="130"/>
      <c r="E39" s="20">
        <v>23</v>
      </c>
      <c r="F39" s="20">
        <v>53</v>
      </c>
      <c r="G39" s="20">
        <v>25</v>
      </c>
      <c r="H39" s="8">
        <v>226</v>
      </c>
      <c r="I39" s="8">
        <v>218</v>
      </c>
    </row>
    <row r="40" spans="1:10">
      <c r="A40" s="192"/>
      <c r="B40" s="31" t="s">
        <v>53</v>
      </c>
      <c r="C40" s="16"/>
      <c r="D40" s="130"/>
      <c r="E40" s="20">
        <v>30</v>
      </c>
      <c r="F40" s="20">
        <v>28</v>
      </c>
      <c r="G40" s="20">
        <v>33</v>
      </c>
      <c r="H40" s="8">
        <v>226</v>
      </c>
      <c r="I40" s="8">
        <v>218</v>
      </c>
    </row>
    <row r="41" spans="1:10">
      <c r="A41" s="192"/>
      <c r="B41" s="31" t="s">
        <v>54</v>
      </c>
      <c r="C41" s="16"/>
      <c r="D41" s="130"/>
      <c r="E41" s="20">
        <v>24</v>
      </c>
      <c r="F41" s="20">
        <v>20</v>
      </c>
      <c r="G41" s="20">
        <v>19</v>
      </c>
      <c r="H41" s="8">
        <v>226</v>
      </c>
      <c r="I41" s="8">
        <v>218</v>
      </c>
    </row>
    <row r="42" spans="1:10">
      <c r="A42" s="192"/>
      <c r="B42" s="31" t="s">
        <v>55</v>
      </c>
      <c r="C42" s="16"/>
      <c r="D42" s="130"/>
      <c r="E42" s="20">
        <v>28</v>
      </c>
      <c r="F42" s="20">
        <v>22</v>
      </c>
      <c r="G42" s="20">
        <v>33</v>
      </c>
      <c r="H42" s="8">
        <v>226</v>
      </c>
      <c r="I42" s="8">
        <v>218</v>
      </c>
    </row>
    <row r="43" spans="1:10">
      <c r="A43" s="192"/>
      <c r="B43" s="31" t="s">
        <v>56</v>
      </c>
      <c r="C43" s="16"/>
      <c r="D43" s="130"/>
      <c r="E43" s="20">
        <v>13</v>
      </c>
      <c r="F43" s="20">
        <v>19</v>
      </c>
      <c r="G43" s="20">
        <v>24</v>
      </c>
      <c r="H43" s="8">
        <v>226</v>
      </c>
      <c r="I43" s="8">
        <v>218</v>
      </c>
    </row>
    <row r="44" spans="1:10">
      <c r="A44" s="192"/>
      <c r="B44" s="31" t="s">
        <v>57</v>
      </c>
      <c r="C44" s="16"/>
      <c r="D44" s="130"/>
      <c r="E44" s="20">
        <v>30</v>
      </c>
      <c r="F44" s="20">
        <v>16</v>
      </c>
      <c r="G44" s="20">
        <v>12</v>
      </c>
      <c r="H44" s="8">
        <v>226</v>
      </c>
      <c r="I44" s="8">
        <v>218</v>
      </c>
    </row>
    <row r="45" spans="1:10">
      <c r="A45" s="192"/>
      <c r="B45" s="31" t="s">
        <v>58</v>
      </c>
      <c r="C45" s="16"/>
      <c r="D45" s="130"/>
      <c r="E45" s="20">
        <v>1</v>
      </c>
      <c r="F45" s="20">
        <v>2</v>
      </c>
      <c r="G45" s="20">
        <v>2</v>
      </c>
      <c r="H45" s="8">
        <v>226</v>
      </c>
      <c r="I45" s="8">
        <v>218</v>
      </c>
    </row>
    <row r="46" spans="1:10">
      <c r="A46" s="192"/>
      <c r="B46" s="15" t="s">
        <v>59</v>
      </c>
      <c r="C46" s="16"/>
      <c r="D46" s="130">
        <v>400</v>
      </c>
      <c r="E46" s="24"/>
      <c r="F46" s="24"/>
      <c r="G46" s="24"/>
      <c r="H46" s="23"/>
      <c r="I46" s="23"/>
      <c r="J46" s="144">
        <f>100*(H46*(E46+F46+G46)+H47*(E47+F47+G47)+H48*(E48+F48+G48)+H49*(E49+F49+G49)+H50*(G50+F50+E50)+H52*(G52+F52+E52)+H53*(G53+F53+E53)+H54*(G54+F54+E54))/(D46*1000)</f>
        <v>15.950749999999999</v>
      </c>
    </row>
    <row r="47" spans="1:10">
      <c r="A47" s="192"/>
      <c r="B47" s="31" t="s">
        <v>60</v>
      </c>
      <c r="C47" s="16"/>
      <c r="D47" s="130"/>
      <c r="E47" s="20">
        <v>52</v>
      </c>
      <c r="F47" s="20">
        <v>42</v>
      </c>
      <c r="G47" s="20">
        <v>30</v>
      </c>
      <c r="H47" s="8">
        <v>227</v>
      </c>
      <c r="I47" s="8">
        <v>223</v>
      </c>
    </row>
    <row r="48" spans="1:10">
      <c r="A48" s="192"/>
      <c r="B48" s="31" t="s">
        <v>61</v>
      </c>
      <c r="C48" s="16"/>
      <c r="D48" s="130"/>
      <c r="E48" s="20">
        <v>0</v>
      </c>
      <c r="F48" s="20">
        <v>16</v>
      </c>
      <c r="G48" s="20">
        <v>20</v>
      </c>
      <c r="H48" s="8">
        <v>227</v>
      </c>
      <c r="I48" s="8">
        <v>223</v>
      </c>
    </row>
    <row r="49" spans="1:10">
      <c r="A49" s="192"/>
      <c r="B49" s="31" t="s">
        <v>57</v>
      </c>
      <c r="C49" s="16"/>
      <c r="D49" s="130"/>
      <c r="E49" s="20">
        <v>4</v>
      </c>
      <c r="F49" s="20">
        <v>13</v>
      </c>
      <c r="G49" s="20">
        <v>20</v>
      </c>
      <c r="H49" s="8">
        <v>227</v>
      </c>
      <c r="I49" s="8">
        <v>223</v>
      </c>
    </row>
    <row r="50" spans="1:10">
      <c r="A50" s="192"/>
      <c r="B50" s="31" t="s">
        <v>62</v>
      </c>
      <c r="C50" s="16"/>
      <c r="D50" s="130"/>
      <c r="E50" s="20">
        <v>35</v>
      </c>
      <c r="F50" s="20">
        <v>20</v>
      </c>
      <c r="G50" s="20">
        <v>21</v>
      </c>
      <c r="H50" s="8">
        <v>227</v>
      </c>
      <c r="I50" s="8">
        <v>223</v>
      </c>
    </row>
    <row r="51" spans="1:10">
      <c r="A51" s="192"/>
      <c r="B51" s="31" t="s">
        <v>63</v>
      </c>
      <c r="C51" s="16"/>
      <c r="D51" s="130"/>
      <c r="E51" s="20">
        <v>10</v>
      </c>
      <c r="F51" s="20">
        <v>43</v>
      </c>
      <c r="G51" s="20">
        <v>26</v>
      </c>
      <c r="H51" s="8">
        <v>228</v>
      </c>
      <c r="I51" s="8">
        <v>224</v>
      </c>
    </row>
    <row r="52" spans="1:10">
      <c r="A52" s="192"/>
      <c r="B52" s="31" t="s">
        <v>64</v>
      </c>
      <c r="C52" s="16"/>
      <c r="D52" s="130"/>
      <c r="E52" s="20"/>
      <c r="F52" s="20">
        <v>8</v>
      </c>
      <c r="G52" s="20"/>
      <c r="H52" s="8">
        <v>229</v>
      </c>
      <c r="I52" s="8">
        <v>225</v>
      </c>
    </row>
    <row r="53" spans="1:10">
      <c r="A53" s="192"/>
      <c r="B53" s="31" t="s">
        <v>65</v>
      </c>
      <c r="C53" s="16"/>
      <c r="D53" s="130"/>
      <c r="E53" s="20"/>
      <c r="F53" s="20"/>
      <c r="G53" s="20">
        <v>0</v>
      </c>
      <c r="H53" s="8"/>
      <c r="I53" s="8"/>
    </row>
    <row r="54" spans="1:10">
      <c r="A54" s="192"/>
      <c r="B54" s="31" t="s">
        <v>66</v>
      </c>
      <c r="C54" s="16"/>
      <c r="D54" s="130"/>
      <c r="E54" s="20"/>
      <c r="F54" s="20"/>
      <c r="G54" s="20"/>
      <c r="H54" s="8"/>
      <c r="I54" s="8"/>
    </row>
    <row r="55" spans="1:10">
      <c r="A55" s="192"/>
      <c r="B55" s="15" t="s">
        <v>67</v>
      </c>
      <c r="C55" s="16"/>
      <c r="D55" s="131">
        <v>630</v>
      </c>
      <c r="E55" s="18"/>
      <c r="F55" s="18"/>
      <c r="G55" s="18"/>
      <c r="H55" s="18"/>
      <c r="I55" s="18"/>
      <c r="J55" s="144">
        <f>100*(H55*(E55+F55+G55)+H56*(E56+F56+G56)+H57*(E57+F57+G57)+H58*(E58+F58+G58)+H59*(G59+F59+E59)+H61*(G61+F61+E61)+H62*(G62+F62+E62)+H63*(G63+F63+E63))/(D55*1000)</f>
        <v>19.868571428571428</v>
      </c>
    </row>
    <row r="56" spans="1:10">
      <c r="A56" s="192"/>
      <c r="B56" s="26" t="s">
        <v>68</v>
      </c>
      <c r="C56" s="16"/>
      <c r="D56" s="132"/>
      <c r="E56" s="20">
        <v>31</v>
      </c>
      <c r="F56" s="20">
        <v>60</v>
      </c>
      <c r="G56" s="20">
        <v>50</v>
      </c>
      <c r="H56" s="8">
        <v>228</v>
      </c>
      <c r="I56" s="8">
        <v>224</v>
      </c>
    </row>
    <row r="57" spans="1:10">
      <c r="A57" s="192"/>
      <c r="B57" s="31" t="s">
        <v>69</v>
      </c>
      <c r="C57" s="16"/>
      <c r="D57" s="130"/>
      <c r="E57" s="20">
        <v>51</v>
      </c>
      <c r="F57" s="20">
        <v>34</v>
      </c>
      <c r="G57" s="20">
        <v>47</v>
      </c>
      <c r="H57" s="8">
        <v>228</v>
      </c>
      <c r="I57" s="8">
        <v>224</v>
      </c>
    </row>
    <row r="58" spans="1:10">
      <c r="A58" s="192"/>
      <c r="B58" s="31" t="s">
        <v>70</v>
      </c>
      <c r="C58" s="16"/>
      <c r="D58" s="130"/>
      <c r="E58" s="20">
        <v>37</v>
      </c>
      <c r="F58" s="20">
        <v>47</v>
      </c>
      <c r="G58" s="20">
        <v>65</v>
      </c>
      <c r="H58" s="8">
        <v>228</v>
      </c>
      <c r="I58" s="8">
        <v>224</v>
      </c>
    </row>
    <row r="59" spans="1:10" ht="15.75">
      <c r="A59" s="192"/>
      <c r="B59" s="31" t="s">
        <v>71</v>
      </c>
      <c r="C59" s="32" t="s">
        <v>72</v>
      </c>
      <c r="D59" s="130"/>
      <c r="E59" s="20">
        <v>31</v>
      </c>
      <c r="F59" s="20">
        <v>46</v>
      </c>
      <c r="G59" s="20">
        <v>50</v>
      </c>
      <c r="H59" s="8">
        <v>228</v>
      </c>
      <c r="I59" s="8">
        <v>224</v>
      </c>
    </row>
    <row r="60" spans="1:10">
      <c r="A60" s="192"/>
      <c r="B60" s="31" t="s">
        <v>73</v>
      </c>
      <c r="C60" s="16"/>
      <c r="D60" s="130"/>
      <c r="E60" s="20">
        <v>30</v>
      </c>
      <c r="F60" s="20">
        <v>23</v>
      </c>
      <c r="G60" s="20">
        <v>32</v>
      </c>
      <c r="H60" s="8">
        <v>228</v>
      </c>
      <c r="I60" s="8">
        <v>224</v>
      </c>
    </row>
    <row r="61" spans="1:10">
      <c r="A61" s="192"/>
      <c r="B61" s="31" t="s">
        <v>74</v>
      </c>
      <c r="C61" s="16"/>
      <c r="D61" s="130"/>
      <c r="E61" s="20">
        <v>0</v>
      </c>
      <c r="F61" s="20">
        <v>0</v>
      </c>
      <c r="G61" s="20">
        <v>0</v>
      </c>
      <c r="H61" s="8"/>
      <c r="I61" s="8"/>
    </row>
    <row r="62" spans="1:10">
      <c r="A62" s="192"/>
      <c r="B62" s="31" t="s">
        <v>75</v>
      </c>
      <c r="C62" s="16"/>
      <c r="D62" s="130"/>
      <c r="E62" s="20"/>
      <c r="F62" s="20"/>
      <c r="G62" s="20"/>
      <c r="H62" s="8"/>
      <c r="I62" s="8"/>
    </row>
    <row r="63" spans="1:10">
      <c r="A63" s="192"/>
      <c r="B63" s="31" t="s">
        <v>76</v>
      </c>
      <c r="C63" s="16"/>
      <c r="D63" s="130"/>
      <c r="E63" s="20">
        <v>0</v>
      </c>
      <c r="F63" s="20">
        <v>0</v>
      </c>
      <c r="G63" s="20">
        <v>0</v>
      </c>
      <c r="H63" s="8"/>
      <c r="I63" s="8"/>
    </row>
    <row r="64" spans="1:10">
      <c r="A64" s="192"/>
      <c r="B64" s="15" t="s">
        <v>77</v>
      </c>
      <c r="C64" s="16"/>
      <c r="D64" s="130">
        <v>630</v>
      </c>
      <c r="E64" s="24"/>
      <c r="F64" s="24"/>
      <c r="G64" s="24"/>
      <c r="H64" s="23"/>
      <c r="I64" s="23"/>
      <c r="J64" s="144">
        <f>100*(H64*(E64+F64+G64)+H65*(E65+F65+G65)+H66*(E66+F66+G66)+H67*(E67+F67+G67))/(D64*1000)</f>
        <v>10.275555555555556</v>
      </c>
    </row>
    <row r="65" spans="1:10">
      <c r="A65" s="192"/>
      <c r="B65" s="31" t="s">
        <v>78</v>
      </c>
      <c r="C65" s="16"/>
      <c r="D65" s="132"/>
      <c r="E65" s="20">
        <v>10</v>
      </c>
      <c r="F65" s="20">
        <v>7</v>
      </c>
      <c r="G65" s="20">
        <v>4</v>
      </c>
      <c r="H65" s="8">
        <v>224</v>
      </c>
      <c r="I65" s="8">
        <v>220</v>
      </c>
    </row>
    <row r="66" spans="1:10">
      <c r="A66" s="192"/>
      <c r="B66" s="31" t="s">
        <v>79</v>
      </c>
      <c r="C66" s="16"/>
      <c r="D66" s="130"/>
      <c r="E66" s="20">
        <v>64</v>
      </c>
      <c r="F66" s="20">
        <v>54</v>
      </c>
      <c r="G66" s="20">
        <v>17</v>
      </c>
      <c r="H66" s="8">
        <v>224</v>
      </c>
      <c r="I66" s="8">
        <v>220</v>
      </c>
    </row>
    <row r="67" spans="1:10">
      <c r="A67" s="192"/>
      <c r="B67" s="31" t="s">
        <v>80</v>
      </c>
      <c r="C67" s="16"/>
      <c r="D67" s="130"/>
      <c r="E67" s="20">
        <v>54</v>
      </c>
      <c r="F67" s="20">
        <v>51</v>
      </c>
      <c r="G67" s="20">
        <v>28</v>
      </c>
      <c r="H67" s="8">
        <v>224</v>
      </c>
      <c r="I67" s="8">
        <v>220</v>
      </c>
    </row>
    <row r="68" spans="1:10">
      <c r="A68" s="192"/>
      <c r="B68" s="31" t="s">
        <v>81</v>
      </c>
      <c r="C68" s="16"/>
      <c r="D68" s="130"/>
      <c r="E68" s="20"/>
      <c r="F68" s="20">
        <v>0</v>
      </c>
      <c r="G68" s="20"/>
      <c r="H68" s="8"/>
      <c r="I68" s="8"/>
    </row>
    <row r="69" spans="1:10">
      <c r="A69" s="192"/>
      <c r="B69" s="31" t="s">
        <v>82</v>
      </c>
      <c r="C69" s="16"/>
      <c r="D69" s="130"/>
      <c r="E69" s="20"/>
      <c r="F69" s="20"/>
      <c r="G69" s="20"/>
      <c r="H69" s="8"/>
      <c r="I69" s="8"/>
    </row>
    <row r="70" spans="1:10">
      <c r="A70" s="192"/>
      <c r="B70" s="31" t="s">
        <v>83</v>
      </c>
      <c r="C70" s="16"/>
      <c r="D70" s="130"/>
      <c r="E70" s="20"/>
      <c r="F70" s="20"/>
      <c r="G70" s="20"/>
      <c r="H70" s="8"/>
      <c r="I70" s="8"/>
    </row>
    <row r="71" spans="1:10">
      <c r="A71" s="192"/>
      <c r="B71" s="15" t="s">
        <v>84</v>
      </c>
      <c r="C71" s="16"/>
      <c r="D71" s="130">
        <v>400</v>
      </c>
      <c r="E71" s="24"/>
      <c r="F71" s="24"/>
      <c r="G71" s="24"/>
      <c r="H71" s="23"/>
      <c r="I71" s="23"/>
      <c r="J71" s="144">
        <f>100*(H71*(E71+F71+G71)+H72*(E72+F72+G72)+H73*(E73+F73+G73)+H74*(E74+F74+G74)+H75*(G75+F75+E75))/(D71*1000)</f>
        <v>14.14875</v>
      </c>
    </row>
    <row r="72" spans="1:10">
      <c r="A72" s="192"/>
      <c r="B72" s="31" t="s">
        <v>85</v>
      </c>
      <c r="C72" s="16"/>
      <c r="D72" s="130"/>
      <c r="E72" s="20">
        <v>54</v>
      </c>
      <c r="F72" s="20">
        <v>78</v>
      </c>
      <c r="G72" s="20">
        <v>69</v>
      </c>
      <c r="H72" s="8">
        <v>231</v>
      </c>
      <c r="I72" s="8">
        <v>230</v>
      </c>
    </row>
    <row r="73" spans="1:10">
      <c r="A73" s="192"/>
      <c r="B73" s="31" t="s">
        <v>86</v>
      </c>
      <c r="C73" s="16"/>
      <c r="D73" s="130"/>
      <c r="E73" s="20">
        <v>7</v>
      </c>
      <c r="F73" s="20">
        <v>13</v>
      </c>
      <c r="G73" s="20">
        <v>5</v>
      </c>
      <c r="H73" s="8">
        <v>231</v>
      </c>
      <c r="I73" s="8">
        <v>230</v>
      </c>
    </row>
    <row r="74" spans="1:10" ht="15.75" customHeight="1">
      <c r="A74" s="192"/>
      <c r="B74" s="31" t="s">
        <v>87</v>
      </c>
      <c r="C74" s="185" t="s">
        <v>88</v>
      </c>
      <c r="D74" s="130"/>
      <c r="E74" s="20">
        <v>0</v>
      </c>
      <c r="F74" s="20">
        <v>2</v>
      </c>
      <c r="G74" s="20">
        <v>0</v>
      </c>
      <c r="H74" s="8">
        <v>231</v>
      </c>
      <c r="I74" s="8">
        <v>230</v>
      </c>
    </row>
    <row r="75" spans="1:10">
      <c r="A75" s="192"/>
      <c r="B75" s="31" t="s">
        <v>63</v>
      </c>
      <c r="C75" s="185"/>
      <c r="D75" s="130"/>
      <c r="E75" s="20">
        <v>9</v>
      </c>
      <c r="F75" s="20">
        <v>3</v>
      </c>
      <c r="G75" s="20">
        <v>5</v>
      </c>
      <c r="H75" s="8">
        <v>231</v>
      </c>
      <c r="I75" s="8">
        <v>230</v>
      </c>
    </row>
    <row r="76" spans="1:10">
      <c r="A76" s="192"/>
      <c r="B76" s="31" t="s">
        <v>89</v>
      </c>
      <c r="C76" s="185"/>
      <c r="D76" s="130"/>
      <c r="E76" s="20">
        <v>0</v>
      </c>
      <c r="F76" s="20">
        <v>0</v>
      </c>
      <c r="G76" s="20"/>
      <c r="H76" s="8"/>
      <c r="I76" s="8"/>
    </row>
    <row r="77" spans="1:10">
      <c r="A77" s="192"/>
      <c r="B77" s="31" t="s">
        <v>90</v>
      </c>
      <c r="C77" s="185"/>
      <c r="D77" s="130"/>
      <c r="E77" s="20">
        <v>0</v>
      </c>
      <c r="F77" s="20">
        <v>0</v>
      </c>
      <c r="G77" s="20">
        <v>0</v>
      </c>
      <c r="H77" s="8"/>
      <c r="I77" s="8"/>
    </row>
    <row r="78" spans="1:10">
      <c r="A78" s="192"/>
      <c r="B78" s="31" t="s">
        <v>91</v>
      </c>
      <c r="C78" s="16"/>
      <c r="D78" s="130"/>
      <c r="E78" s="20">
        <v>0</v>
      </c>
      <c r="F78" s="20"/>
      <c r="G78" s="20"/>
      <c r="H78" s="8"/>
      <c r="I78" s="8"/>
    </row>
    <row r="79" spans="1:10">
      <c r="A79" s="192"/>
      <c r="B79" s="15" t="s">
        <v>92</v>
      </c>
      <c r="C79" s="16"/>
      <c r="D79" s="130">
        <v>630</v>
      </c>
      <c r="E79" s="24"/>
      <c r="F79" s="24"/>
      <c r="G79" s="24"/>
      <c r="H79" s="23"/>
      <c r="I79" s="23"/>
      <c r="J79" s="144">
        <f>100*(H79*(E79+F79+G79)+H80*(E80+F80+G80)+H81*(E81+F81+G81)+H82*(E82+F82+G82)+H83*(G83+F83+E83)+H84*(G84+F84+E84))/(D79*1000)</f>
        <v>8.9466666666666672</v>
      </c>
    </row>
    <row r="80" spans="1:10">
      <c r="A80" s="192"/>
      <c r="B80" s="31" t="s">
        <v>93</v>
      </c>
      <c r="C80" s="16"/>
      <c r="D80" s="132"/>
      <c r="E80" s="20">
        <v>3</v>
      </c>
      <c r="F80" s="20">
        <v>5</v>
      </c>
      <c r="G80" s="20">
        <v>0</v>
      </c>
      <c r="H80" s="8">
        <v>231</v>
      </c>
      <c r="I80" s="8">
        <v>230</v>
      </c>
    </row>
    <row r="81" spans="1:10">
      <c r="A81" s="192"/>
      <c r="B81" s="31" t="s">
        <v>94</v>
      </c>
      <c r="C81" s="16"/>
      <c r="D81" s="130"/>
      <c r="E81" s="20">
        <v>7</v>
      </c>
      <c r="F81" s="20">
        <v>10</v>
      </c>
      <c r="G81" s="20">
        <v>4</v>
      </c>
      <c r="H81" s="8">
        <v>231</v>
      </c>
      <c r="I81" s="8">
        <v>230</v>
      </c>
    </row>
    <row r="82" spans="1:10">
      <c r="A82" s="192"/>
      <c r="B82" s="31" t="s">
        <v>95</v>
      </c>
      <c r="C82" s="16"/>
      <c r="D82" s="130"/>
      <c r="E82" s="20">
        <v>1</v>
      </c>
      <c r="F82" s="20">
        <v>0</v>
      </c>
      <c r="G82" s="20">
        <v>0</v>
      </c>
      <c r="H82" s="8">
        <v>231</v>
      </c>
      <c r="I82" s="8">
        <v>230</v>
      </c>
    </row>
    <row r="83" spans="1:10">
      <c r="A83" s="192"/>
      <c r="B83" s="31" t="s">
        <v>86</v>
      </c>
      <c r="C83" s="16"/>
      <c r="D83" s="130"/>
      <c r="E83" s="20">
        <v>33</v>
      </c>
      <c r="F83" s="20">
        <v>33</v>
      </c>
      <c r="G83" s="20">
        <v>44</v>
      </c>
      <c r="H83" s="8">
        <v>231</v>
      </c>
      <c r="I83" s="8">
        <v>230</v>
      </c>
    </row>
    <row r="84" spans="1:10">
      <c r="A84" s="192"/>
      <c r="B84" s="31" t="s">
        <v>96</v>
      </c>
      <c r="C84" s="16"/>
      <c r="D84" s="130"/>
      <c r="E84" s="20">
        <v>48</v>
      </c>
      <c r="F84" s="20">
        <v>27</v>
      </c>
      <c r="G84" s="20">
        <v>29</v>
      </c>
      <c r="H84" s="8">
        <v>231</v>
      </c>
      <c r="I84" s="8">
        <v>230</v>
      </c>
    </row>
    <row r="85" spans="1:10">
      <c r="A85" s="192"/>
      <c r="B85" s="31" t="s">
        <v>97</v>
      </c>
      <c r="C85" s="16"/>
      <c r="D85" s="130"/>
      <c r="E85" s="20"/>
      <c r="F85" s="20"/>
      <c r="G85" s="20"/>
      <c r="H85" s="8"/>
      <c r="I85" s="8"/>
    </row>
    <row r="86" spans="1:10">
      <c r="A86" s="192"/>
      <c r="B86" s="15" t="s">
        <v>98</v>
      </c>
      <c r="C86" s="16"/>
      <c r="D86" s="130">
        <v>400</v>
      </c>
      <c r="E86" s="18"/>
      <c r="F86" s="18"/>
      <c r="G86" s="18"/>
      <c r="H86" s="18"/>
      <c r="I86" s="18"/>
      <c r="J86" s="144">
        <f>100*(H86*(E86+F86+G86)+H87*(E87+F87+G87)+H88*(E88+F88+G88)+H89*(E89+F89+G89)+H90*(G90+F90+E90)+H91*(G91+F91+E91))/(D86*1000)</f>
        <v>12.432</v>
      </c>
    </row>
    <row r="87" spans="1:10" ht="15.75" customHeight="1">
      <c r="A87" s="192"/>
      <c r="B87" s="26" t="s">
        <v>99</v>
      </c>
      <c r="C87" s="185" t="s">
        <v>100</v>
      </c>
      <c r="D87" s="130"/>
      <c r="E87" s="20">
        <v>1</v>
      </c>
      <c r="F87" s="20">
        <v>0</v>
      </c>
      <c r="G87" s="20">
        <v>3</v>
      </c>
      <c r="H87" s="8">
        <v>222</v>
      </c>
      <c r="I87" s="8">
        <v>217</v>
      </c>
    </row>
    <row r="88" spans="1:10">
      <c r="A88" s="192"/>
      <c r="B88" s="34" t="s">
        <v>101</v>
      </c>
      <c r="C88" s="185"/>
      <c r="D88" s="130"/>
      <c r="E88" s="20">
        <v>11</v>
      </c>
      <c r="F88" s="20">
        <v>21</v>
      </c>
      <c r="G88" s="20">
        <v>22</v>
      </c>
      <c r="H88" s="8">
        <v>222</v>
      </c>
      <c r="I88" s="8">
        <v>217</v>
      </c>
    </row>
    <row r="89" spans="1:10">
      <c r="A89" s="192"/>
      <c r="B89" s="31" t="s">
        <v>102</v>
      </c>
      <c r="C89" s="185"/>
      <c r="D89" s="130"/>
      <c r="E89" s="20">
        <v>24</v>
      </c>
      <c r="F89" s="20">
        <v>21</v>
      </c>
      <c r="G89" s="20">
        <v>18</v>
      </c>
      <c r="H89" s="8">
        <v>222</v>
      </c>
      <c r="I89" s="8">
        <v>217</v>
      </c>
    </row>
    <row r="90" spans="1:10">
      <c r="A90" s="192"/>
      <c r="B90" s="31" t="s">
        <v>103</v>
      </c>
      <c r="C90" s="16"/>
      <c r="D90" s="130"/>
      <c r="E90" s="20">
        <v>6</v>
      </c>
      <c r="F90" s="20">
        <v>10</v>
      </c>
      <c r="G90" s="20">
        <v>8</v>
      </c>
      <c r="H90" s="8">
        <v>222</v>
      </c>
      <c r="I90" s="8">
        <v>217</v>
      </c>
    </row>
    <row r="91" spans="1:10">
      <c r="A91" s="192"/>
      <c r="B91" s="31" t="s">
        <v>104</v>
      </c>
      <c r="C91" s="16"/>
      <c r="D91" s="130"/>
      <c r="E91" s="20">
        <v>25</v>
      </c>
      <c r="F91" s="20">
        <v>39</v>
      </c>
      <c r="G91" s="20">
        <v>15</v>
      </c>
      <c r="H91" s="8">
        <v>222</v>
      </c>
      <c r="I91" s="8">
        <v>217</v>
      </c>
    </row>
    <row r="92" spans="1:10">
      <c r="A92" s="192"/>
      <c r="B92" s="15" t="s">
        <v>105</v>
      </c>
      <c r="C92" s="16"/>
      <c r="D92" s="130">
        <v>400</v>
      </c>
      <c r="E92" s="24"/>
      <c r="F92" s="24"/>
      <c r="G92" s="24"/>
      <c r="H92" s="23"/>
      <c r="I92" s="23"/>
      <c r="J92" s="144">
        <f>100*(H92*(E92+F92+G92)+H93*(E93+F93+G93)+H94*(E94+F94+G94))/(D92*1000)</f>
        <v>4.7850000000000001</v>
      </c>
    </row>
    <row r="93" spans="1:10">
      <c r="A93" s="192"/>
      <c r="B93" s="31" t="s">
        <v>106</v>
      </c>
      <c r="C93" s="16"/>
      <c r="D93" s="132"/>
      <c r="E93" s="20">
        <v>23</v>
      </c>
      <c r="F93" s="20">
        <v>27</v>
      </c>
      <c r="G93" s="20">
        <v>23</v>
      </c>
      <c r="H93" s="8">
        <v>220</v>
      </c>
      <c r="I93" s="8">
        <v>216</v>
      </c>
    </row>
    <row r="94" spans="1:10">
      <c r="A94" s="192"/>
      <c r="B94" s="31" t="s">
        <v>107</v>
      </c>
      <c r="C94" s="16"/>
      <c r="D94" s="130"/>
      <c r="E94" s="20">
        <v>6</v>
      </c>
      <c r="F94" s="20">
        <v>5</v>
      </c>
      <c r="G94" s="20">
        <v>3</v>
      </c>
      <c r="H94" s="8">
        <v>220</v>
      </c>
      <c r="I94" s="8">
        <v>216</v>
      </c>
    </row>
    <row r="95" spans="1:10">
      <c r="A95" s="192"/>
      <c r="B95" s="31" t="s">
        <v>108</v>
      </c>
      <c r="C95" s="16"/>
      <c r="D95" s="130"/>
      <c r="E95" s="20"/>
      <c r="F95" s="20"/>
      <c r="G95" s="20"/>
      <c r="H95" s="8"/>
      <c r="I95" s="8"/>
    </row>
    <row r="96" spans="1:10">
      <c r="A96" s="192"/>
      <c r="B96" s="31" t="s">
        <v>109</v>
      </c>
      <c r="C96" s="16"/>
      <c r="D96" s="130"/>
      <c r="E96" s="20"/>
      <c r="F96" s="20"/>
      <c r="G96" s="20"/>
      <c r="H96" s="8"/>
      <c r="I96" s="8"/>
    </row>
    <row r="97" spans="1:10">
      <c r="A97" s="192"/>
      <c r="B97" s="15" t="s">
        <v>110</v>
      </c>
      <c r="C97" s="16"/>
      <c r="D97" s="131">
        <v>400</v>
      </c>
      <c r="E97" s="24"/>
      <c r="F97" s="24"/>
      <c r="G97" s="24"/>
      <c r="H97" s="23"/>
      <c r="I97" s="23"/>
      <c r="J97" s="144">
        <f>100*(H97*(E97+F97+G97)+H98*(E98+F98+G98)+H99*(E99+F99+G99)+H100*(E100+F100+G100)+H101*(G101+F101+E101)+H103*(G103+F103+E103)+H104*(G104+F104+E104)+H105*(G105+F105+E105)+H106*(G106+F106+E106)+H107*(G107+F107+E107))/(D97*1000)</f>
        <v>16.831250000000001</v>
      </c>
    </row>
    <row r="98" spans="1:10">
      <c r="A98" s="192"/>
      <c r="B98" s="34" t="s">
        <v>111</v>
      </c>
      <c r="C98" s="16"/>
      <c r="D98" s="133"/>
      <c r="E98" s="20">
        <v>25</v>
      </c>
      <c r="F98" s="20">
        <v>31</v>
      </c>
      <c r="G98" s="20">
        <v>16</v>
      </c>
      <c r="H98" s="8">
        <v>232</v>
      </c>
      <c r="I98" s="8">
        <v>229</v>
      </c>
    </row>
    <row r="99" spans="1:10" ht="15.75">
      <c r="A99" s="192"/>
      <c r="B99" s="34" t="s">
        <v>112</v>
      </c>
      <c r="C99" s="32" t="s">
        <v>113</v>
      </c>
      <c r="D99" s="133"/>
      <c r="E99" s="20">
        <v>0</v>
      </c>
      <c r="F99" s="20">
        <v>0</v>
      </c>
      <c r="G99" s="20">
        <v>31</v>
      </c>
      <c r="H99" s="8">
        <v>227</v>
      </c>
      <c r="I99" s="8">
        <v>222</v>
      </c>
    </row>
    <row r="100" spans="1:10">
      <c r="A100" s="192"/>
      <c r="B100" s="34" t="s">
        <v>114</v>
      </c>
      <c r="C100" s="16"/>
      <c r="D100" s="133"/>
      <c r="E100" s="20">
        <v>0</v>
      </c>
      <c r="F100" s="20">
        <v>0</v>
      </c>
      <c r="G100" s="20">
        <v>1</v>
      </c>
      <c r="H100" s="8">
        <v>227</v>
      </c>
      <c r="I100" s="8">
        <v>222</v>
      </c>
    </row>
    <row r="101" spans="1:10">
      <c r="A101" s="192"/>
      <c r="B101" s="34" t="s">
        <v>115</v>
      </c>
      <c r="C101" s="16"/>
      <c r="D101" s="133"/>
      <c r="E101" s="20"/>
      <c r="F101" s="20"/>
      <c r="G101" s="20">
        <v>0</v>
      </c>
      <c r="H101" s="8"/>
      <c r="I101" s="8"/>
    </row>
    <row r="102" spans="1:10">
      <c r="A102" s="192"/>
      <c r="B102" s="15" t="s">
        <v>116</v>
      </c>
      <c r="C102" s="16"/>
      <c r="D102" s="133"/>
      <c r="E102" s="24"/>
      <c r="F102" s="24"/>
      <c r="G102" s="24"/>
      <c r="H102" s="23"/>
      <c r="I102" s="23"/>
    </row>
    <row r="103" spans="1:10">
      <c r="A103" s="192"/>
      <c r="B103" s="34" t="s">
        <v>117</v>
      </c>
      <c r="C103" s="16"/>
      <c r="D103" s="133"/>
      <c r="E103" s="20">
        <v>0</v>
      </c>
      <c r="F103" s="20">
        <v>21</v>
      </c>
      <c r="G103" s="20">
        <v>4</v>
      </c>
      <c r="H103" s="8">
        <v>227</v>
      </c>
      <c r="I103" s="8">
        <v>222</v>
      </c>
    </row>
    <row r="104" spans="1:10">
      <c r="A104" s="192"/>
      <c r="B104" s="34" t="s">
        <v>118</v>
      </c>
      <c r="C104" s="16"/>
      <c r="D104" s="133"/>
      <c r="E104" s="20">
        <v>38</v>
      </c>
      <c r="F104" s="20">
        <v>51</v>
      </c>
      <c r="G104" s="20">
        <v>33</v>
      </c>
      <c r="H104" s="8">
        <v>227</v>
      </c>
      <c r="I104" s="8">
        <v>222</v>
      </c>
    </row>
    <row r="105" spans="1:10">
      <c r="A105" s="192"/>
      <c r="B105" s="34" t="s">
        <v>119</v>
      </c>
      <c r="C105" s="16"/>
      <c r="D105" s="133"/>
      <c r="E105" s="20">
        <v>15</v>
      </c>
      <c r="F105" s="20">
        <v>14</v>
      </c>
      <c r="G105" s="20">
        <v>15</v>
      </c>
      <c r="H105" s="8">
        <v>227</v>
      </c>
      <c r="I105" s="8">
        <v>222</v>
      </c>
    </row>
    <row r="106" spans="1:10">
      <c r="A106" s="192"/>
      <c r="B106" s="34" t="s">
        <v>120</v>
      </c>
      <c r="C106" s="16"/>
      <c r="D106" s="133"/>
      <c r="E106" s="20"/>
      <c r="F106" s="20">
        <v>0</v>
      </c>
      <c r="G106" s="20"/>
      <c r="H106" s="8"/>
      <c r="I106" s="8"/>
    </row>
    <row r="107" spans="1:10">
      <c r="A107" s="192"/>
      <c r="B107" s="15" t="s">
        <v>121</v>
      </c>
      <c r="C107" s="16"/>
      <c r="D107" s="130">
        <v>630</v>
      </c>
      <c r="E107" s="18"/>
      <c r="F107" s="18"/>
      <c r="G107" s="18"/>
      <c r="H107" s="18"/>
      <c r="I107" s="18"/>
      <c r="J107" s="144">
        <f>100*(H107*(E107+F107+G107)+H108*(E108+F108+G108)+H109*(E109+F109+G109)+H110*(E110+F110+G110)+H111*(G111+F111+E111))/(D107*1000)</f>
        <v>5.5961904761904764</v>
      </c>
    </row>
    <row r="108" spans="1:10">
      <c r="A108" s="192"/>
      <c r="B108" s="31" t="s">
        <v>122</v>
      </c>
      <c r="C108" s="16"/>
      <c r="D108" s="130"/>
      <c r="E108" s="20">
        <v>20</v>
      </c>
      <c r="F108" s="20">
        <v>20</v>
      </c>
      <c r="G108" s="20">
        <v>24</v>
      </c>
      <c r="H108" s="8">
        <v>226</v>
      </c>
      <c r="I108" s="8">
        <v>224</v>
      </c>
    </row>
    <row r="109" spans="1:10" ht="15.75" customHeight="1">
      <c r="A109" s="192"/>
      <c r="B109" s="31" t="s">
        <v>123</v>
      </c>
      <c r="C109" s="187" t="s">
        <v>124</v>
      </c>
      <c r="D109" s="130"/>
      <c r="E109" s="20">
        <v>17</v>
      </c>
      <c r="F109" s="20">
        <v>27</v>
      </c>
      <c r="G109" s="20">
        <v>20</v>
      </c>
      <c r="H109" s="8">
        <v>226</v>
      </c>
      <c r="I109" s="8">
        <v>224</v>
      </c>
    </row>
    <row r="110" spans="1:10">
      <c r="A110" s="192"/>
      <c r="B110" s="31" t="s">
        <v>97</v>
      </c>
      <c r="C110" s="187"/>
      <c r="D110" s="130"/>
      <c r="E110" s="20">
        <v>4</v>
      </c>
      <c r="F110" s="20">
        <v>6</v>
      </c>
      <c r="G110" s="20">
        <v>4</v>
      </c>
      <c r="H110" s="8">
        <v>226</v>
      </c>
      <c r="I110" s="8">
        <v>224</v>
      </c>
    </row>
    <row r="111" spans="1:10">
      <c r="A111" s="192"/>
      <c r="B111" s="31" t="s">
        <v>125</v>
      </c>
      <c r="C111" s="187"/>
      <c r="D111" s="130"/>
      <c r="E111" s="20">
        <v>3</v>
      </c>
      <c r="F111" s="20">
        <v>0</v>
      </c>
      <c r="G111" s="20">
        <v>11</v>
      </c>
      <c r="H111" s="8">
        <v>226</v>
      </c>
      <c r="I111" s="8">
        <v>224</v>
      </c>
    </row>
    <row r="112" spans="1:10">
      <c r="A112" s="192"/>
      <c r="B112" s="15" t="s">
        <v>92</v>
      </c>
      <c r="C112" s="187"/>
      <c r="D112" s="130">
        <v>630</v>
      </c>
      <c r="E112" s="24"/>
      <c r="F112" s="24"/>
      <c r="G112" s="24"/>
      <c r="H112" s="23"/>
      <c r="I112" s="23"/>
      <c r="J112" s="144">
        <f>100*(H112*(E112+F112+G112)+H113*(E113+F113+G113)+H114*(E114+F114+G114)+H115*(E115+F115+G115)+H116*(G116+F116+E116)+H118*(G118+F118+E118)+H119*(G119+F119+E119)+H120*(G120+F120+E120)+H121*(G121+F121+E121)+H122*(G122+F122+E122)+H123*(G123+F123+E123)+H124*(G124+F124+E124)+H125*(G125+F125+E125)+H126*(G126+F126+E126)+H127*(G127+F127+E127))/(D112*1000)</f>
        <v>23.994285714285713</v>
      </c>
    </row>
    <row r="113" spans="1:9">
      <c r="A113" s="192"/>
      <c r="B113" s="26" t="s">
        <v>126</v>
      </c>
      <c r="C113" s="16"/>
      <c r="D113" s="130"/>
      <c r="E113" s="20">
        <v>22</v>
      </c>
      <c r="F113" s="20">
        <v>25</v>
      </c>
      <c r="G113" s="20">
        <v>17</v>
      </c>
      <c r="H113" s="8">
        <v>228</v>
      </c>
      <c r="I113" s="8">
        <v>226</v>
      </c>
    </row>
    <row r="114" spans="1:9">
      <c r="A114" s="192"/>
      <c r="B114" s="31" t="s">
        <v>127</v>
      </c>
      <c r="C114" s="16"/>
      <c r="D114" s="130"/>
      <c r="E114" s="20">
        <v>10</v>
      </c>
      <c r="F114" s="20">
        <v>11</v>
      </c>
      <c r="G114" s="20">
        <v>14</v>
      </c>
      <c r="H114" s="8">
        <v>228</v>
      </c>
      <c r="I114" s="8">
        <v>226</v>
      </c>
    </row>
    <row r="115" spans="1:9">
      <c r="A115" s="192"/>
      <c r="B115" s="31" t="s">
        <v>128</v>
      </c>
      <c r="C115" s="16"/>
      <c r="D115" s="130"/>
      <c r="E115" s="20">
        <v>18</v>
      </c>
      <c r="F115" s="20">
        <v>13</v>
      </c>
      <c r="G115" s="20">
        <v>17</v>
      </c>
      <c r="H115" s="8">
        <v>228</v>
      </c>
      <c r="I115" s="8">
        <v>226</v>
      </c>
    </row>
    <row r="116" spans="1:9">
      <c r="A116" s="192"/>
      <c r="B116" s="31" t="s">
        <v>129</v>
      </c>
      <c r="C116" s="16"/>
      <c r="D116" s="130"/>
      <c r="E116" s="20">
        <v>26</v>
      </c>
      <c r="F116" s="20">
        <v>29</v>
      </c>
      <c r="G116" s="20">
        <v>28</v>
      </c>
      <c r="H116" s="8">
        <v>228</v>
      </c>
      <c r="I116" s="8">
        <v>226</v>
      </c>
    </row>
    <row r="117" spans="1:9">
      <c r="A117" s="192"/>
      <c r="B117" s="31" t="s">
        <v>130</v>
      </c>
      <c r="C117" s="16"/>
      <c r="D117" s="130"/>
      <c r="E117" s="20">
        <v>32</v>
      </c>
      <c r="F117" s="20">
        <v>20</v>
      </c>
      <c r="G117" s="20">
        <v>16</v>
      </c>
      <c r="H117" s="8">
        <v>228</v>
      </c>
      <c r="I117" s="8">
        <v>226</v>
      </c>
    </row>
    <row r="118" spans="1:9">
      <c r="A118" s="192"/>
      <c r="B118" s="31" t="s">
        <v>131</v>
      </c>
      <c r="C118" s="16"/>
      <c r="D118" s="130"/>
      <c r="E118" s="20">
        <v>18</v>
      </c>
      <c r="F118" s="20">
        <v>11</v>
      </c>
      <c r="G118" s="20">
        <v>8</v>
      </c>
      <c r="H118" s="8">
        <v>228</v>
      </c>
      <c r="I118" s="8">
        <v>226</v>
      </c>
    </row>
    <row r="119" spans="1:9">
      <c r="A119" s="192"/>
      <c r="B119" s="31" t="s">
        <v>132</v>
      </c>
      <c r="C119" s="16"/>
      <c r="D119" s="130"/>
      <c r="E119" s="20">
        <v>24</v>
      </c>
      <c r="F119" s="20">
        <v>24</v>
      </c>
      <c r="G119" s="20">
        <v>23</v>
      </c>
      <c r="H119" s="8">
        <v>228</v>
      </c>
      <c r="I119" s="8">
        <v>226</v>
      </c>
    </row>
    <row r="120" spans="1:9">
      <c r="A120" s="192"/>
      <c r="B120" s="31" t="s">
        <v>133</v>
      </c>
      <c r="C120" s="16"/>
      <c r="D120" s="130"/>
      <c r="E120" s="20">
        <v>7</v>
      </c>
      <c r="F120" s="20">
        <v>13</v>
      </c>
      <c r="G120" s="20">
        <v>14</v>
      </c>
      <c r="H120" s="8">
        <v>228</v>
      </c>
      <c r="I120" s="8">
        <v>226</v>
      </c>
    </row>
    <row r="121" spans="1:9">
      <c r="A121" s="192"/>
      <c r="B121" s="31" t="s">
        <v>134</v>
      </c>
      <c r="C121" s="16"/>
      <c r="D121" s="130"/>
      <c r="E121" s="20">
        <v>16</v>
      </c>
      <c r="F121" s="20">
        <v>31</v>
      </c>
      <c r="G121" s="20">
        <v>16</v>
      </c>
      <c r="H121" s="8">
        <v>228</v>
      </c>
      <c r="I121" s="8">
        <v>226</v>
      </c>
    </row>
    <row r="122" spans="1:9">
      <c r="A122" s="192"/>
      <c r="B122" s="31" t="s">
        <v>135</v>
      </c>
      <c r="C122" s="16"/>
      <c r="D122" s="130"/>
      <c r="E122" s="20">
        <v>1</v>
      </c>
      <c r="F122" s="20">
        <v>6</v>
      </c>
      <c r="G122" s="20">
        <v>10</v>
      </c>
      <c r="H122" s="8">
        <v>228</v>
      </c>
      <c r="I122" s="8">
        <v>226</v>
      </c>
    </row>
    <row r="123" spans="1:9">
      <c r="A123" s="192"/>
      <c r="B123" s="31" t="s">
        <v>136</v>
      </c>
      <c r="C123" s="16"/>
      <c r="D123" s="130"/>
      <c r="E123" s="20">
        <v>26</v>
      </c>
      <c r="F123" s="20">
        <v>11</v>
      </c>
      <c r="G123" s="20">
        <v>44</v>
      </c>
      <c r="H123" s="8">
        <v>228</v>
      </c>
      <c r="I123" s="8">
        <v>226</v>
      </c>
    </row>
    <row r="124" spans="1:9">
      <c r="A124" s="192"/>
      <c r="B124" s="31" t="s">
        <v>137</v>
      </c>
      <c r="C124" s="16"/>
      <c r="D124" s="130"/>
      <c r="E124" s="20">
        <v>14</v>
      </c>
      <c r="F124" s="20">
        <v>4</v>
      </c>
      <c r="G124" s="20">
        <v>0</v>
      </c>
      <c r="H124" s="8">
        <v>228</v>
      </c>
      <c r="I124" s="8">
        <v>226</v>
      </c>
    </row>
    <row r="125" spans="1:9">
      <c r="A125" s="192"/>
      <c r="B125" s="31" t="s">
        <v>138</v>
      </c>
      <c r="C125" s="16"/>
      <c r="D125" s="130"/>
      <c r="E125" s="20">
        <v>9</v>
      </c>
      <c r="F125" s="20">
        <v>18</v>
      </c>
      <c r="G125" s="20">
        <v>24</v>
      </c>
      <c r="H125" s="8">
        <v>228</v>
      </c>
      <c r="I125" s="8">
        <v>226</v>
      </c>
    </row>
    <row r="126" spans="1:9">
      <c r="A126" s="192"/>
      <c r="B126" s="31" t="s">
        <v>139</v>
      </c>
      <c r="C126" s="16"/>
      <c r="D126" s="130"/>
      <c r="E126" s="20">
        <v>25</v>
      </c>
      <c r="F126" s="20">
        <v>22</v>
      </c>
      <c r="G126" s="20">
        <v>8</v>
      </c>
      <c r="H126" s="8">
        <v>228</v>
      </c>
      <c r="I126" s="8">
        <v>226</v>
      </c>
    </row>
    <row r="127" spans="1:9">
      <c r="A127" s="192"/>
      <c r="B127" s="31" t="s">
        <v>140</v>
      </c>
      <c r="C127" s="16"/>
      <c r="D127" s="130"/>
      <c r="E127" s="20">
        <v>4</v>
      </c>
      <c r="F127" s="20">
        <v>2</v>
      </c>
      <c r="G127" s="20">
        <v>0</v>
      </c>
      <c r="H127" s="8">
        <v>228</v>
      </c>
      <c r="I127" s="8">
        <v>226</v>
      </c>
    </row>
    <row r="128" spans="1:9">
      <c r="A128" s="192"/>
      <c r="B128" s="31" t="s">
        <v>141</v>
      </c>
      <c r="C128" s="16"/>
      <c r="D128" s="130"/>
      <c r="E128" s="20">
        <v>0</v>
      </c>
      <c r="F128" s="20">
        <v>0</v>
      </c>
      <c r="G128" s="20">
        <v>0</v>
      </c>
      <c r="H128" s="8"/>
      <c r="I128" s="8"/>
    </row>
    <row r="129" spans="1:10">
      <c r="A129" s="192"/>
      <c r="B129" s="31" t="s">
        <v>142</v>
      </c>
      <c r="C129" s="16"/>
      <c r="D129" s="130"/>
      <c r="E129" s="20"/>
      <c r="F129" s="20"/>
      <c r="G129" s="20">
        <v>0</v>
      </c>
      <c r="H129" s="8"/>
      <c r="I129" s="8"/>
    </row>
    <row r="130" spans="1:10">
      <c r="A130" s="192"/>
      <c r="B130" s="15" t="s">
        <v>143</v>
      </c>
      <c r="C130" s="16"/>
      <c r="D130" s="130">
        <v>400</v>
      </c>
      <c r="E130" s="18"/>
      <c r="F130" s="18"/>
      <c r="G130" s="18"/>
      <c r="H130" s="18"/>
      <c r="I130" s="18"/>
      <c r="J130" s="144">
        <f>100*(H130*(E130+F130+G130)+H131*(E131+F131+G131)+H132*(E132+F132+G132)+H133*(E133+F133+G133)+H134*(G134+F134+E134)+H136*(G136+F136+E136))/(D130*1000)</f>
        <v>15.303750000000001</v>
      </c>
    </row>
    <row r="131" spans="1:10">
      <c r="A131" s="192"/>
      <c r="B131" s="26" t="s">
        <v>144</v>
      </c>
      <c r="C131" s="16"/>
      <c r="D131" s="130"/>
      <c r="E131" s="20">
        <v>15</v>
      </c>
      <c r="F131" s="20">
        <v>19</v>
      </c>
      <c r="G131" s="20">
        <v>11</v>
      </c>
      <c r="H131" s="8">
        <v>231</v>
      </c>
      <c r="I131" s="8">
        <v>228</v>
      </c>
    </row>
    <row r="132" spans="1:10">
      <c r="A132" s="192"/>
      <c r="B132" s="31" t="s">
        <v>145</v>
      </c>
      <c r="C132" s="16"/>
      <c r="D132" s="130"/>
      <c r="E132" s="20">
        <v>29</v>
      </c>
      <c r="F132" s="20">
        <v>28</v>
      </c>
      <c r="G132" s="20">
        <v>15</v>
      </c>
      <c r="H132" s="8">
        <v>231</v>
      </c>
      <c r="I132" s="8">
        <v>228</v>
      </c>
    </row>
    <row r="133" spans="1:10" ht="15.75" customHeight="1">
      <c r="A133" s="192"/>
      <c r="B133" s="31" t="s">
        <v>146</v>
      </c>
      <c r="C133" s="185" t="s">
        <v>147</v>
      </c>
      <c r="D133" s="130"/>
      <c r="E133" s="20">
        <v>7</v>
      </c>
      <c r="F133" s="20">
        <v>9</v>
      </c>
      <c r="G133" s="20">
        <v>9</v>
      </c>
      <c r="H133" s="8">
        <v>231</v>
      </c>
      <c r="I133" s="8">
        <v>228</v>
      </c>
    </row>
    <row r="134" spans="1:10">
      <c r="A134" s="192"/>
      <c r="B134" s="31" t="s">
        <v>148</v>
      </c>
      <c r="C134" s="185"/>
      <c r="D134" s="130"/>
      <c r="E134" s="20">
        <v>1</v>
      </c>
      <c r="F134" s="20">
        <v>6</v>
      </c>
      <c r="G134" s="20">
        <v>8</v>
      </c>
      <c r="H134" s="8">
        <v>231</v>
      </c>
      <c r="I134" s="8">
        <v>228</v>
      </c>
    </row>
    <row r="135" spans="1:10">
      <c r="A135" s="192"/>
      <c r="B135" s="31" t="s">
        <v>149</v>
      </c>
      <c r="C135" s="185"/>
      <c r="D135" s="130"/>
      <c r="E135" s="20">
        <v>36</v>
      </c>
      <c r="F135" s="20">
        <v>20</v>
      </c>
      <c r="G135" s="20">
        <v>40</v>
      </c>
      <c r="H135" s="8">
        <v>231</v>
      </c>
      <c r="I135" s="8">
        <v>228</v>
      </c>
    </row>
    <row r="136" spans="1:10">
      <c r="A136" s="192"/>
      <c r="B136" s="31" t="s">
        <v>150</v>
      </c>
      <c r="C136" s="16"/>
      <c r="D136" s="130"/>
      <c r="E136" s="20">
        <v>28</v>
      </c>
      <c r="F136" s="20">
        <v>46</v>
      </c>
      <c r="G136" s="20">
        <v>34</v>
      </c>
      <c r="H136" s="8">
        <v>231</v>
      </c>
      <c r="I136" s="8">
        <v>228</v>
      </c>
    </row>
    <row r="137" spans="1:10">
      <c r="A137" s="192"/>
      <c r="B137" s="31" t="s">
        <v>151</v>
      </c>
      <c r="C137" s="16"/>
      <c r="D137" s="130"/>
      <c r="E137" s="20"/>
      <c r="F137" s="20"/>
      <c r="G137" s="20"/>
      <c r="H137" s="8"/>
      <c r="I137" s="8"/>
    </row>
    <row r="138" spans="1:10">
      <c r="A138" s="192"/>
      <c r="B138" s="31" t="s">
        <v>152</v>
      </c>
      <c r="C138" s="16"/>
      <c r="D138" s="130"/>
      <c r="E138" s="20"/>
      <c r="F138" s="20"/>
      <c r="G138" s="20"/>
      <c r="H138" s="8"/>
      <c r="I138" s="8"/>
    </row>
    <row r="139" spans="1:10">
      <c r="A139" s="192"/>
      <c r="B139" s="15" t="s">
        <v>92</v>
      </c>
      <c r="C139" s="16"/>
      <c r="D139" s="130">
        <v>400</v>
      </c>
      <c r="E139" s="24"/>
      <c r="F139" s="24"/>
      <c r="G139" s="24"/>
      <c r="H139" s="23"/>
      <c r="I139" s="23"/>
      <c r="J139" s="144">
        <f>100*(H139*(E139+F139+G139)+H140*(E140+F140+G140)+H141*(E141+F141+G141)+H142*(E142+F142+G142)+H143*(G143+F143+E143)+H145*(G145+F145+E145)+H146*(G146+F146+E146)+H147*(G147+F147+E147)+H148*(G148+F148+E148)+H149*(G149+F149+E149))/(D139*1000)</f>
        <v>26.173999999999999</v>
      </c>
    </row>
    <row r="140" spans="1:10">
      <c r="A140" s="192"/>
      <c r="B140" s="31" t="s">
        <v>153</v>
      </c>
      <c r="C140" s="16"/>
      <c r="D140" s="130"/>
      <c r="E140" s="20">
        <v>57</v>
      </c>
      <c r="F140" s="20">
        <v>63</v>
      </c>
      <c r="G140" s="20">
        <v>60</v>
      </c>
      <c r="H140" s="8">
        <v>220</v>
      </c>
      <c r="I140" s="8">
        <v>217</v>
      </c>
    </row>
    <row r="141" spans="1:10">
      <c r="A141" s="192"/>
      <c r="B141" s="31" t="s">
        <v>154</v>
      </c>
      <c r="C141" s="16"/>
      <c r="D141" s="130"/>
      <c r="E141" s="20">
        <v>10</v>
      </c>
      <c r="F141" s="20">
        <v>7</v>
      </c>
      <c r="G141" s="20">
        <v>8</v>
      </c>
      <c r="H141" s="8">
        <v>228</v>
      </c>
      <c r="I141" s="8">
        <v>226</v>
      </c>
    </row>
    <row r="142" spans="1:10">
      <c r="A142" s="192"/>
      <c r="B142" s="31" t="s">
        <v>155</v>
      </c>
      <c r="C142" s="16"/>
      <c r="D142" s="130"/>
      <c r="E142" s="20">
        <v>27</v>
      </c>
      <c r="F142" s="20">
        <v>23</v>
      </c>
      <c r="G142" s="20">
        <v>21</v>
      </c>
      <c r="H142" s="8">
        <v>228</v>
      </c>
      <c r="I142" s="8">
        <v>226</v>
      </c>
    </row>
    <row r="143" spans="1:10">
      <c r="A143" s="192"/>
      <c r="B143" s="31" t="s">
        <v>156</v>
      </c>
      <c r="C143" s="16"/>
      <c r="D143" s="130"/>
      <c r="E143" s="20">
        <v>26</v>
      </c>
      <c r="F143" s="20">
        <v>24</v>
      </c>
      <c r="G143" s="20">
        <v>28</v>
      </c>
      <c r="H143" s="8">
        <v>228</v>
      </c>
      <c r="I143" s="8">
        <v>226</v>
      </c>
    </row>
    <row r="144" spans="1:10">
      <c r="A144" s="192"/>
      <c r="B144" s="31" t="s">
        <v>157</v>
      </c>
      <c r="C144" s="16"/>
      <c r="D144" s="130"/>
      <c r="E144" s="20">
        <v>4</v>
      </c>
      <c r="F144" s="20">
        <v>2</v>
      </c>
      <c r="G144" s="20">
        <v>1</v>
      </c>
      <c r="H144" s="8">
        <v>228</v>
      </c>
      <c r="I144" s="8">
        <v>226</v>
      </c>
    </row>
    <row r="145" spans="1:10">
      <c r="A145" s="192"/>
      <c r="B145" s="31" t="s">
        <v>158</v>
      </c>
      <c r="C145" s="16"/>
      <c r="D145" s="130"/>
      <c r="E145" s="20">
        <v>28</v>
      </c>
      <c r="F145" s="20">
        <v>33</v>
      </c>
      <c r="G145" s="20">
        <v>31</v>
      </c>
      <c r="H145" s="8">
        <v>228</v>
      </c>
      <c r="I145" s="8">
        <v>226</v>
      </c>
    </row>
    <row r="146" spans="1:10">
      <c r="A146" s="192"/>
      <c r="B146" s="31" t="s">
        <v>159</v>
      </c>
      <c r="C146" s="16"/>
      <c r="D146" s="130"/>
      <c r="E146" s="20">
        <v>0</v>
      </c>
      <c r="F146" s="20">
        <v>12</v>
      </c>
      <c r="G146" s="20">
        <v>1</v>
      </c>
      <c r="H146" s="8">
        <v>228</v>
      </c>
      <c r="I146" s="8">
        <v>226</v>
      </c>
    </row>
    <row r="147" spans="1:10">
      <c r="A147" s="192"/>
      <c r="B147" s="31" t="s">
        <v>160</v>
      </c>
      <c r="C147" s="16"/>
      <c r="D147" s="130"/>
      <c r="E147" s="20">
        <v>0</v>
      </c>
      <c r="F147" s="20">
        <v>7</v>
      </c>
      <c r="G147" s="20">
        <v>0</v>
      </c>
      <c r="H147" s="8">
        <v>212</v>
      </c>
      <c r="I147" s="8">
        <v>208</v>
      </c>
    </row>
    <row r="148" spans="1:10">
      <c r="A148" s="192"/>
      <c r="B148" s="31" t="s">
        <v>161</v>
      </c>
      <c r="C148" s="16"/>
      <c r="D148" s="130"/>
      <c r="E148" s="20"/>
      <c r="F148" s="20"/>
      <c r="G148" s="20"/>
      <c r="H148" s="8"/>
      <c r="I148" s="8"/>
    </row>
    <row r="149" spans="1:10">
      <c r="A149" s="192"/>
      <c r="B149" s="31" t="s">
        <v>162</v>
      </c>
      <c r="C149" s="16"/>
      <c r="D149" s="130"/>
      <c r="E149" s="20"/>
      <c r="F149" s="20"/>
      <c r="G149" s="20"/>
      <c r="H149" s="8"/>
      <c r="I149" s="8"/>
    </row>
    <row r="150" spans="1:10">
      <c r="A150" s="192"/>
      <c r="B150" s="15" t="s">
        <v>163</v>
      </c>
      <c r="C150" s="16"/>
      <c r="D150" s="130">
        <v>400</v>
      </c>
      <c r="E150" s="18"/>
      <c r="F150" s="18"/>
      <c r="G150" s="18"/>
      <c r="H150" s="18"/>
      <c r="I150" s="18"/>
      <c r="J150" s="144">
        <f>100*(H150*(E150+F150+G150)+H151*(E151+F151+G151)+H152*(E152+F152+G152)+H153*(E153+F153+G153)+H154*(G154+F154+E154)+H156*(G156+F156+E156)+H157*(G157+F157+E157)+H158*(G158+F158+E158)+H159*(G159+F159+E159)+H160*(G160+F160+E160))/(D150*1000)</f>
        <v>24.248000000000001</v>
      </c>
    </row>
    <row r="151" spans="1:10">
      <c r="A151" s="192"/>
      <c r="B151" s="26" t="s">
        <v>164</v>
      </c>
      <c r="C151" s="16"/>
      <c r="D151" s="130"/>
      <c r="E151" s="20">
        <v>2</v>
      </c>
      <c r="F151" s="20">
        <v>0</v>
      </c>
      <c r="G151" s="20">
        <v>0</v>
      </c>
      <c r="H151" s="8">
        <v>224</v>
      </c>
      <c r="I151" s="8">
        <v>220</v>
      </c>
    </row>
    <row r="152" spans="1:10">
      <c r="A152" s="192"/>
      <c r="B152" s="31" t="s">
        <v>165</v>
      </c>
      <c r="C152" s="16"/>
      <c r="D152" s="130"/>
      <c r="E152" s="20">
        <v>58</v>
      </c>
      <c r="F152" s="20">
        <v>40</v>
      </c>
      <c r="G152" s="20">
        <v>30</v>
      </c>
      <c r="H152" s="8">
        <v>224</v>
      </c>
      <c r="I152" s="8">
        <v>220</v>
      </c>
    </row>
    <row r="153" spans="1:10">
      <c r="A153" s="192"/>
      <c r="B153" s="31" t="s">
        <v>166</v>
      </c>
      <c r="C153" s="16"/>
      <c r="D153" s="130"/>
      <c r="E153" s="20">
        <v>23</v>
      </c>
      <c r="F153" s="20">
        <v>25</v>
      </c>
      <c r="G153" s="20">
        <v>35</v>
      </c>
      <c r="H153" s="8">
        <v>224</v>
      </c>
      <c r="I153" s="8">
        <v>220</v>
      </c>
    </row>
    <row r="154" spans="1:10">
      <c r="A154" s="192"/>
      <c r="B154" s="31" t="s">
        <v>167</v>
      </c>
      <c r="C154" s="16"/>
      <c r="D154" s="130"/>
      <c r="E154" s="20">
        <v>0</v>
      </c>
      <c r="F154" s="20">
        <v>0</v>
      </c>
      <c r="G154" s="20">
        <v>0</v>
      </c>
      <c r="H154" s="8">
        <v>224</v>
      </c>
      <c r="I154" s="8">
        <v>220</v>
      </c>
    </row>
    <row r="155" spans="1:10" ht="15.75">
      <c r="A155" s="192"/>
      <c r="B155" s="31" t="s">
        <v>168</v>
      </c>
      <c r="C155" s="32" t="s">
        <v>169</v>
      </c>
      <c r="D155" s="130"/>
      <c r="E155" s="20">
        <v>1</v>
      </c>
      <c r="F155" s="20">
        <v>2</v>
      </c>
      <c r="G155" s="20">
        <v>15</v>
      </c>
      <c r="H155" s="8">
        <v>224</v>
      </c>
      <c r="I155" s="8">
        <v>220</v>
      </c>
    </row>
    <row r="156" spans="1:10">
      <c r="A156" s="192"/>
      <c r="B156" s="31" t="s">
        <v>170</v>
      </c>
      <c r="C156" s="16"/>
      <c r="D156" s="130"/>
      <c r="E156" s="20"/>
      <c r="F156" s="20"/>
      <c r="G156" s="20"/>
      <c r="H156" s="8"/>
      <c r="I156" s="8"/>
    </row>
    <row r="157" spans="1:10">
      <c r="A157" s="192"/>
      <c r="B157" s="31" t="s">
        <v>171</v>
      </c>
      <c r="C157" s="16"/>
      <c r="D157" s="130"/>
      <c r="E157" s="20">
        <v>44</v>
      </c>
      <c r="F157" s="20">
        <v>36</v>
      </c>
      <c r="G157" s="20">
        <v>28</v>
      </c>
      <c r="H157" s="8">
        <v>224</v>
      </c>
      <c r="I157" s="8">
        <v>220</v>
      </c>
    </row>
    <row r="158" spans="1:10">
      <c r="A158" s="192"/>
      <c r="B158" s="31" t="s">
        <v>172</v>
      </c>
      <c r="C158" s="16"/>
      <c r="D158" s="130"/>
      <c r="E158" s="20">
        <v>1</v>
      </c>
      <c r="F158" s="20">
        <v>1</v>
      </c>
      <c r="G158" s="20">
        <v>3</v>
      </c>
      <c r="H158" s="8">
        <v>224</v>
      </c>
      <c r="I158" s="8">
        <v>220</v>
      </c>
    </row>
    <row r="159" spans="1:10">
      <c r="A159" s="192"/>
      <c r="B159" s="31" t="s">
        <v>173</v>
      </c>
      <c r="C159" s="16"/>
      <c r="D159" s="130"/>
      <c r="E159" s="20">
        <v>15</v>
      </c>
      <c r="F159" s="20">
        <v>12</v>
      </c>
      <c r="G159" s="20">
        <v>15</v>
      </c>
      <c r="H159" s="8">
        <v>224</v>
      </c>
      <c r="I159" s="8">
        <v>220</v>
      </c>
    </row>
    <row r="160" spans="1:10">
      <c r="A160" s="192"/>
      <c r="B160" s="31" t="s">
        <v>174</v>
      </c>
      <c r="C160" s="16"/>
      <c r="D160" s="130"/>
      <c r="E160" s="20">
        <v>31</v>
      </c>
      <c r="F160" s="20">
        <v>14</v>
      </c>
      <c r="G160" s="20">
        <v>20</v>
      </c>
      <c r="H160" s="8">
        <v>224</v>
      </c>
      <c r="I160" s="8">
        <v>220</v>
      </c>
    </row>
    <row r="161" spans="1:10">
      <c r="A161" s="192"/>
      <c r="B161" s="15" t="s">
        <v>92</v>
      </c>
      <c r="C161" s="16"/>
      <c r="D161" s="130">
        <v>400</v>
      </c>
      <c r="E161" s="24"/>
      <c r="F161" s="24"/>
      <c r="G161" s="24"/>
      <c r="H161" s="23"/>
      <c r="I161" s="23"/>
      <c r="J161" s="144">
        <f>100*(H161*(E161+F161+G161)+H162*(E162+F162+G162)+H163*(E163+F163+G163)+H164*(E164+F164+G164)+H165*(G165+F165+E165)+H167*(G167+F167+E167)+H168*(G168+F168+E168)+H169*(G169+F169+E169)+H170*(G170+F170+E170)+H171*(G171+F171+E171))/(D161*1000)</f>
        <v>16.352</v>
      </c>
    </row>
    <row r="162" spans="1:10">
      <c r="A162" s="192"/>
      <c r="B162" s="31" t="s">
        <v>175</v>
      </c>
      <c r="C162" s="16"/>
      <c r="D162" s="130"/>
      <c r="E162" s="20">
        <v>23</v>
      </c>
      <c r="F162" s="20">
        <v>19</v>
      </c>
      <c r="G162" s="20">
        <v>15</v>
      </c>
      <c r="H162" s="8">
        <v>224</v>
      </c>
      <c r="I162" s="8">
        <v>220</v>
      </c>
    </row>
    <row r="163" spans="1:10">
      <c r="A163" s="192"/>
      <c r="B163" s="31" t="s">
        <v>176</v>
      </c>
      <c r="C163" s="16"/>
      <c r="D163" s="130"/>
      <c r="E163" s="20">
        <v>0</v>
      </c>
      <c r="F163" s="20">
        <v>3</v>
      </c>
      <c r="G163" s="20">
        <v>0</v>
      </c>
      <c r="H163" s="8">
        <v>224</v>
      </c>
      <c r="I163" s="8">
        <v>220</v>
      </c>
    </row>
    <row r="164" spans="1:10">
      <c r="A164" s="192"/>
      <c r="B164" s="31" t="s">
        <v>177</v>
      </c>
      <c r="C164" s="16"/>
      <c r="D164" s="130"/>
      <c r="E164" s="20">
        <v>18</v>
      </c>
      <c r="F164" s="20">
        <v>60</v>
      </c>
      <c r="G164" s="20">
        <v>11</v>
      </c>
      <c r="H164" s="8">
        <v>224</v>
      </c>
      <c r="I164" s="8">
        <v>220</v>
      </c>
    </row>
    <row r="165" spans="1:10">
      <c r="A165" s="192"/>
      <c r="B165" s="31" t="s">
        <v>178</v>
      </c>
      <c r="C165" s="16"/>
      <c r="D165" s="130"/>
      <c r="E165" s="20">
        <v>0</v>
      </c>
      <c r="F165" s="20">
        <v>11</v>
      </c>
      <c r="G165" s="20">
        <v>0</v>
      </c>
      <c r="H165" s="8">
        <v>224</v>
      </c>
      <c r="I165" s="8">
        <v>220</v>
      </c>
    </row>
    <row r="166" spans="1:10">
      <c r="A166" s="192"/>
      <c r="B166" s="31" t="s">
        <v>179</v>
      </c>
      <c r="C166" s="16"/>
      <c r="D166" s="130"/>
      <c r="E166" s="20">
        <v>24</v>
      </c>
      <c r="F166" s="20">
        <v>23</v>
      </c>
      <c r="G166" s="20">
        <v>24</v>
      </c>
      <c r="H166" s="8">
        <v>224</v>
      </c>
      <c r="I166" s="8">
        <v>220</v>
      </c>
    </row>
    <row r="167" spans="1:10">
      <c r="A167" s="192"/>
      <c r="B167" s="31" t="s">
        <v>180</v>
      </c>
      <c r="C167" s="16"/>
      <c r="D167" s="130"/>
      <c r="E167" s="20">
        <v>15</v>
      </c>
      <c r="F167" s="20">
        <v>38</v>
      </c>
      <c r="G167" s="20">
        <v>38</v>
      </c>
      <c r="H167" s="8">
        <v>224</v>
      </c>
      <c r="I167" s="8">
        <v>220</v>
      </c>
    </row>
    <row r="168" spans="1:10">
      <c r="A168" s="192"/>
      <c r="B168" s="31" t="s">
        <v>181</v>
      </c>
      <c r="C168" s="16"/>
      <c r="D168" s="130"/>
      <c r="E168" s="20">
        <v>6</v>
      </c>
      <c r="F168" s="20">
        <v>6</v>
      </c>
      <c r="G168" s="20">
        <v>14</v>
      </c>
      <c r="H168" s="8">
        <v>224</v>
      </c>
      <c r="I168" s="8">
        <v>220</v>
      </c>
    </row>
    <row r="169" spans="1:10">
      <c r="A169" s="192"/>
      <c r="B169" s="31" t="s">
        <v>44</v>
      </c>
      <c r="C169" s="16"/>
      <c r="D169" s="130"/>
      <c r="E169" s="20">
        <v>2</v>
      </c>
      <c r="F169" s="20">
        <v>10</v>
      </c>
      <c r="G169" s="20">
        <v>3</v>
      </c>
      <c r="H169" s="8">
        <v>224</v>
      </c>
      <c r="I169" s="8">
        <v>220</v>
      </c>
    </row>
    <row r="170" spans="1:10">
      <c r="A170" s="192"/>
      <c r="B170" s="31" t="s">
        <v>182</v>
      </c>
      <c r="C170" s="16"/>
      <c r="D170" s="130"/>
      <c r="E170" s="20"/>
      <c r="F170" s="20"/>
      <c r="G170" s="20"/>
      <c r="H170" s="8"/>
      <c r="I170" s="8"/>
    </row>
    <row r="171" spans="1:10">
      <c r="A171" s="192"/>
      <c r="B171" s="15" t="s">
        <v>183</v>
      </c>
      <c r="C171" s="16"/>
      <c r="D171" s="130">
        <v>400</v>
      </c>
      <c r="E171" s="24"/>
      <c r="F171" s="24"/>
      <c r="G171" s="24"/>
      <c r="H171" s="23"/>
      <c r="I171" s="23"/>
      <c r="J171" s="144">
        <f>100*(H171*(E171+F171+G171)+H172*(E172+F172+G172)+H173*(E173+F173+G173)+H174*(E174+F174+G174)+H175*(G175+F175+E175)+H177*(G177+F177+E177)+H178*(G178+F178+E178)+H179*(G179+F179+E179))/(D171*1000)</f>
        <v>27.5425</v>
      </c>
    </row>
    <row r="172" spans="1:10">
      <c r="A172" s="192"/>
      <c r="B172" s="31" t="s">
        <v>184</v>
      </c>
      <c r="C172" s="16"/>
      <c r="D172" s="130"/>
      <c r="E172" s="20">
        <v>17</v>
      </c>
      <c r="F172" s="20">
        <v>1</v>
      </c>
      <c r="G172" s="20">
        <v>34</v>
      </c>
      <c r="H172" s="8">
        <v>230</v>
      </c>
      <c r="I172" s="8">
        <v>224</v>
      </c>
    </row>
    <row r="173" spans="1:10">
      <c r="A173" s="192"/>
      <c r="B173" s="31" t="s">
        <v>185</v>
      </c>
      <c r="C173" s="16"/>
      <c r="D173" s="130"/>
      <c r="E173" s="20">
        <v>25</v>
      </c>
      <c r="F173" s="20">
        <v>30</v>
      </c>
      <c r="G173" s="20">
        <v>51</v>
      </c>
      <c r="H173" s="8">
        <v>230</v>
      </c>
      <c r="I173" s="8">
        <v>224</v>
      </c>
    </row>
    <row r="174" spans="1:10">
      <c r="A174" s="192"/>
      <c r="B174" s="31" t="s">
        <v>186</v>
      </c>
      <c r="C174" s="16"/>
      <c r="D174" s="130"/>
      <c r="E174" s="20">
        <v>0</v>
      </c>
      <c r="F174" s="20">
        <v>0</v>
      </c>
      <c r="G174" s="20">
        <v>0</v>
      </c>
      <c r="H174" s="8"/>
      <c r="I174" s="8"/>
    </row>
    <row r="175" spans="1:10" ht="15.75">
      <c r="A175" s="192"/>
      <c r="B175" s="31" t="s">
        <v>187</v>
      </c>
      <c r="C175" s="32" t="s">
        <v>188</v>
      </c>
      <c r="D175" s="130"/>
      <c r="E175" s="20">
        <v>47</v>
      </c>
      <c r="F175" s="20">
        <v>32</v>
      </c>
      <c r="G175" s="20">
        <v>17</v>
      </c>
      <c r="H175" s="8">
        <v>230</v>
      </c>
      <c r="I175" s="8">
        <v>224</v>
      </c>
    </row>
    <row r="176" spans="1:10">
      <c r="A176" s="192"/>
      <c r="B176" s="31" t="s">
        <v>189</v>
      </c>
      <c r="C176" s="16"/>
      <c r="D176" s="130"/>
      <c r="E176" s="20">
        <v>1</v>
      </c>
      <c r="F176" s="20">
        <v>1</v>
      </c>
      <c r="G176" s="20">
        <v>0</v>
      </c>
      <c r="H176" s="8">
        <v>230</v>
      </c>
      <c r="I176" s="8">
        <v>224</v>
      </c>
    </row>
    <row r="177" spans="1:10">
      <c r="A177" s="192"/>
      <c r="B177" s="26" t="s">
        <v>190</v>
      </c>
      <c r="C177" s="16"/>
      <c r="D177" s="130"/>
      <c r="E177" s="20">
        <v>28</v>
      </c>
      <c r="F177" s="20">
        <v>31</v>
      </c>
      <c r="G177" s="20">
        <v>24</v>
      </c>
      <c r="H177" s="8">
        <v>230</v>
      </c>
      <c r="I177" s="8">
        <v>224</v>
      </c>
    </row>
    <row r="178" spans="1:10">
      <c r="A178" s="192"/>
      <c r="B178" s="31" t="s">
        <v>191</v>
      </c>
      <c r="C178" s="16"/>
      <c r="D178" s="130"/>
      <c r="E178" s="20">
        <v>40</v>
      </c>
      <c r="F178" s="20">
        <v>42</v>
      </c>
      <c r="G178" s="20">
        <v>60</v>
      </c>
      <c r="H178" s="8">
        <v>230</v>
      </c>
      <c r="I178" s="8">
        <v>224</v>
      </c>
    </row>
    <row r="179" spans="1:10">
      <c r="A179" s="192"/>
      <c r="B179" s="31" t="s">
        <v>91</v>
      </c>
      <c r="C179" s="16"/>
      <c r="D179" s="130"/>
      <c r="E179" s="20"/>
      <c r="F179" s="20"/>
      <c r="G179" s="20">
        <v>0</v>
      </c>
      <c r="H179" s="8"/>
      <c r="I179" s="8"/>
    </row>
    <row r="180" spans="1:10">
      <c r="A180" s="192"/>
      <c r="B180" s="15" t="s">
        <v>92</v>
      </c>
      <c r="C180" s="16"/>
      <c r="D180" s="130">
        <v>400</v>
      </c>
      <c r="E180" s="24"/>
      <c r="F180" s="24"/>
      <c r="G180" s="24"/>
      <c r="H180" s="23"/>
      <c r="I180" s="23"/>
      <c r="J180" s="144">
        <f>100*(H180*(E180+F180+G180)+H181*(E181+F181+G181)+H182*(E182+F182+G182)+H183*(E183+F183+G183)+H184*(G184+F184+E184)+H186*(G186+F186+E186)+H187*(G187+F187+E187)+H188*(G188+F188+E188))/(D180*1000)</f>
        <v>22.8</v>
      </c>
    </row>
    <row r="181" spans="1:10">
      <c r="A181" s="192"/>
      <c r="B181" s="31" t="s">
        <v>192</v>
      </c>
      <c r="C181" s="16"/>
      <c r="D181" s="130"/>
      <c r="E181" s="20">
        <v>2</v>
      </c>
      <c r="F181" s="20">
        <v>6</v>
      </c>
      <c r="G181" s="20">
        <v>2</v>
      </c>
      <c r="H181" s="8">
        <v>228</v>
      </c>
      <c r="I181" s="8">
        <v>226</v>
      </c>
    </row>
    <row r="182" spans="1:10">
      <c r="A182" s="192"/>
      <c r="B182" s="31" t="s">
        <v>186</v>
      </c>
      <c r="C182" s="16"/>
      <c r="D182" s="130"/>
      <c r="E182" s="20">
        <v>6</v>
      </c>
      <c r="F182" s="20">
        <v>4</v>
      </c>
      <c r="G182" s="20">
        <v>1</v>
      </c>
      <c r="H182" s="8">
        <v>228</v>
      </c>
      <c r="I182" s="8">
        <v>226</v>
      </c>
    </row>
    <row r="183" spans="1:10" s="36" customFormat="1">
      <c r="A183" s="192"/>
      <c r="B183" s="26" t="s">
        <v>193</v>
      </c>
      <c r="C183" s="16"/>
      <c r="D183" s="131"/>
      <c r="E183" s="20">
        <v>30</v>
      </c>
      <c r="F183" s="20">
        <v>20</v>
      </c>
      <c r="G183" s="20">
        <v>24</v>
      </c>
      <c r="H183" s="9">
        <v>228</v>
      </c>
      <c r="I183" s="9">
        <v>226</v>
      </c>
    </row>
    <row r="184" spans="1:10">
      <c r="A184" s="192"/>
      <c r="B184" s="31" t="s">
        <v>194</v>
      </c>
      <c r="C184" s="16"/>
      <c r="D184" s="130"/>
      <c r="E184" s="20">
        <v>41</v>
      </c>
      <c r="F184" s="20">
        <v>27</v>
      </c>
      <c r="G184" s="20">
        <v>30</v>
      </c>
      <c r="H184" s="9">
        <v>228</v>
      </c>
      <c r="I184" s="9">
        <v>226</v>
      </c>
    </row>
    <row r="185" spans="1:10">
      <c r="A185" s="192"/>
      <c r="B185" s="31" t="s">
        <v>195</v>
      </c>
      <c r="C185" s="16"/>
      <c r="D185" s="130"/>
      <c r="E185" s="20">
        <v>14</v>
      </c>
      <c r="F185" s="20">
        <v>21</v>
      </c>
      <c r="G185" s="20">
        <v>20</v>
      </c>
      <c r="H185" s="8">
        <v>228</v>
      </c>
      <c r="I185" s="8">
        <v>226</v>
      </c>
    </row>
    <row r="186" spans="1:10">
      <c r="A186" s="192"/>
      <c r="B186" s="31" t="s">
        <v>196</v>
      </c>
      <c r="C186" s="16"/>
      <c r="D186" s="130"/>
      <c r="E186" s="20">
        <v>31</v>
      </c>
      <c r="F186" s="20">
        <v>40</v>
      </c>
      <c r="G186" s="20">
        <v>41</v>
      </c>
      <c r="H186" s="8">
        <v>228</v>
      </c>
      <c r="I186" s="8">
        <v>226</v>
      </c>
    </row>
    <row r="187" spans="1:10">
      <c r="A187" s="192"/>
      <c r="B187" s="31" t="s">
        <v>197</v>
      </c>
      <c r="C187" s="16"/>
      <c r="D187" s="130"/>
      <c r="E187" s="20">
        <v>28</v>
      </c>
      <c r="F187" s="20">
        <v>29</v>
      </c>
      <c r="G187" s="20">
        <v>38</v>
      </c>
      <c r="H187" s="8">
        <v>228</v>
      </c>
      <c r="I187" s="8">
        <v>226</v>
      </c>
    </row>
    <row r="188" spans="1:10">
      <c r="A188" s="192"/>
      <c r="B188" s="31" t="s">
        <v>191</v>
      </c>
      <c r="C188" s="16"/>
      <c r="D188" s="130"/>
      <c r="E188" s="20">
        <v>0</v>
      </c>
      <c r="F188" s="20">
        <v>0</v>
      </c>
      <c r="G188" s="20">
        <v>0</v>
      </c>
      <c r="H188" s="8">
        <v>228</v>
      </c>
      <c r="I188" s="8">
        <v>226</v>
      </c>
    </row>
    <row r="189" spans="1:10">
      <c r="A189" s="192"/>
      <c r="B189" s="31" t="s">
        <v>198</v>
      </c>
      <c r="C189" s="16"/>
      <c r="D189" s="130"/>
      <c r="E189" s="20"/>
      <c r="F189" s="20"/>
      <c r="G189" s="20"/>
      <c r="H189" s="8"/>
      <c r="I189" s="8"/>
    </row>
    <row r="190" spans="1:10">
      <c r="A190" s="192"/>
      <c r="B190" s="31" t="s">
        <v>199</v>
      </c>
      <c r="C190" s="16"/>
      <c r="D190" s="130"/>
      <c r="E190" s="20"/>
      <c r="F190" s="20"/>
      <c r="G190" s="20"/>
      <c r="H190" s="8"/>
      <c r="I190" s="8"/>
    </row>
    <row r="191" spans="1:10">
      <c r="A191" s="192"/>
      <c r="B191" s="15" t="s">
        <v>200</v>
      </c>
      <c r="C191" s="16"/>
      <c r="D191" s="130">
        <v>400</v>
      </c>
      <c r="E191" s="24"/>
      <c r="F191" s="24"/>
      <c r="G191" s="24"/>
      <c r="H191" s="23"/>
      <c r="I191" s="23"/>
      <c r="J191" s="144">
        <f>100*(H191*(E191+F191+G191)+H192*(E192+F192+G192)+H193*(E193+F193+G193)+H194*(E194+F194+G194)+H195*(G195+F195+E195)+H197*(G197+F197+E197)+H198*(G198+F198+E198)+H199*(G199+F199+E199))/(D191*1000)</f>
        <v>19.332750000000001</v>
      </c>
    </row>
    <row r="192" spans="1:10">
      <c r="A192" s="192"/>
      <c r="B192" s="31" t="s">
        <v>201</v>
      </c>
      <c r="C192" s="16"/>
      <c r="D192" s="130"/>
      <c r="E192" s="20">
        <v>45</v>
      </c>
      <c r="F192" s="20">
        <v>43</v>
      </c>
      <c r="G192" s="20">
        <v>50</v>
      </c>
      <c r="H192" s="8">
        <v>216</v>
      </c>
      <c r="I192" s="8">
        <v>204</v>
      </c>
    </row>
    <row r="193" spans="1:10">
      <c r="A193" s="192"/>
      <c r="B193" s="31" t="s">
        <v>202</v>
      </c>
      <c r="C193" s="16"/>
      <c r="D193" s="130"/>
      <c r="E193" s="20">
        <v>19</v>
      </c>
      <c r="F193" s="20">
        <v>12</v>
      </c>
      <c r="G193" s="20">
        <v>0</v>
      </c>
      <c r="H193" s="8">
        <v>216</v>
      </c>
      <c r="I193" s="8">
        <v>204</v>
      </c>
    </row>
    <row r="194" spans="1:10" ht="15.75" customHeight="1">
      <c r="A194" s="192"/>
      <c r="B194" s="31" t="s">
        <v>203</v>
      </c>
      <c r="C194" s="185" t="s">
        <v>204</v>
      </c>
      <c r="D194" s="130"/>
      <c r="E194" s="20">
        <v>6</v>
      </c>
      <c r="F194" s="20">
        <v>2</v>
      </c>
      <c r="G194" s="20">
        <v>3</v>
      </c>
      <c r="H194" s="8">
        <v>216</v>
      </c>
      <c r="I194" s="8">
        <v>204</v>
      </c>
    </row>
    <row r="195" spans="1:10">
      <c r="A195" s="192"/>
      <c r="B195" s="31" t="s">
        <v>205</v>
      </c>
      <c r="C195" s="185"/>
      <c r="D195" s="130"/>
      <c r="E195" s="20">
        <v>42</v>
      </c>
      <c r="F195" s="20">
        <v>36</v>
      </c>
      <c r="G195" s="20">
        <v>42</v>
      </c>
      <c r="H195" s="8">
        <v>216</v>
      </c>
      <c r="I195" s="8">
        <v>204</v>
      </c>
    </row>
    <row r="196" spans="1:10">
      <c r="A196" s="192"/>
      <c r="B196" s="31" t="s">
        <v>206</v>
      </c>
      <c r="C196" s="185"/>
      <c r="D196" s="130"/>
      <c r="E196" s="20">
        <v>8</v>
      </c>
      <c r="F196" s="20">
        <v>8</v>
      </c>
      <c r="G196" s="20">
        <v>7</v>
      </c>
      <c r="H196" s="8">
        <v>216</v>
      </c>
      <c r="I196" s="8">
        <v>204</v>
      </c>
    </row>
    <row r="197" spans="1:10">
      <c r="A197" s="192"/>
      <c r="B197" s="31" t="s">
        <v>207</v>
      </c>
      <c r="C197" s="185"/>
      <c r="D197" s="130"/>
      <c r="E197" s="20">
        <v>14</v>
      </c>
      <c r="F197" s="20">
        <v>16</v>
      </c>
      <c r="G197" s="20">
        <v>10</v>
      </c>
      <c r="H197" s="8">
        <v>216</v>
      </c>
      <c r="I197" s="8">
        <v>204</v>
      </c>
    </row>
    <row r="198" spans="1:10">
      <c r="A198" s="192"/>
      <c r="B198" s="31" t="s">
        <v>208</v>
      </c>
      <c r="C198" s="185"/>
      <c r="D198" s="130"/>
      <c r="E198" s="20">
        <v>11</v>
      </c>
      <c r="F198" s="20">
        <v>1</v>
      </c>
      <c r="G198" s="20">
        <v>3</v>
      </c>
      <c r="H198" s="8">
        <v>216</v>
      </c>
      <c r="I198" s="8">
        <v>204</v>
      </c>
    </row>
    <row r="199" spans="1:10">
      <c r="A199" s="192"/>
      <c r="B199" s="31" t="s">
        <v>209</v>
      </c>
      <c r="C199" s="16"/>
      <c r="D199" s="130"/>
      <c r="E199" s="20">
        <v>1</v>
      </c>
      <c r="F199" s="20">
        <v>2</v>
      </c>
      <c r="G199" s="20">
        <v>0</v>
      </c>
      <c r="H199" s="8">
        <v>217</v>
      </c>
      <c r="I199" s="8">
        <v>205</v>
      </c>
    </row>
    <row r="200" spans="1:10">
      <c r="A200" s="192"/>
      <c r="B200" s="31" t="s">
        <v>63</v>
      </c>
      <c r="C200" s="16"/>
      <c r="D200" s="130"/>
      <c r="E200" s="20">
        <v>43</v>
      </c>
      <c r="F200" s="20">
        <v>45</v>
      </c>
      <c r="G200" s="20">
        <v>28</v>
      </c>
      <c r="H200" s="8">
        <v>218</v>
      </c>
      <c r="I200" s="8">
        <v>206</v>
      </c>
    </row>
    <row r="201" spans="1:10">
      <c r="A201" s="192"/>
      <c r="B201" s="31" t="s">
        <v>210</v>
      </c>
      <c r="C201" s="16"/>
      <c r="D201" s="132"/>
      <c r="E201" s="37"/>
      <c r="F201" s="37">
        <v>1</v>
      </c>
      <c r="G201" s="37"/>
      <c r="H201" s="8">
        <v>219</v>
      </c>
      <c r="I201" s="8">
        <v>207</v>
      </c>
    </row>
    <row r="202" spans="1:10">
      <c r="A202" s="192"/>
      <c r="B202" s="15" t="s">
        <v>92</v>
      </c>
      <c r="C202" s="16"/>
      <c r="D202" s="134">
        <v>400</v>
      </c>
      <c r="E202" s="18"/>
      <c r="F202" s="18"/>
      <c r="G202" s="18"/>
      <c r="H202" s="18"/>
      <c r="I202" s="18"/>
      <c r="J202" s="144">
        <f>100*(H202*(E202+F202+G202)+H203*(E203+F203+G203)+H204*(E204+F204+G204)+H205*(E205+F205+G205)+H206*(G206+F206+E206))/(D202*1000)</f>
        <v>30.634</v>
      </c>
    </row>
    <row r="203" spans="1:10">
      <c r="A203" s="192"/>
      <c r="B203" s="31" t="s">
        <v>211</v>
      </c>
      <c r="C203" s="16"/>
      <c r="D203" s="130"/>
      <c r="E203" s="20">
        <v>4</v>
      </c>
      <c r="F203" s="20">
        <v>0</v>
      </c>
      <c r="G203" s="20">
        <v>0</v>
      </c>
      <c r="H203" s="8">
        <v>212</v>
      </c>
      <c r="I203" s="8">
        <v>208</v>
      </c>
    </row>
    <row r="204" spans="1:10">
      <c r="A204" s="192"/>
      <c r="B204" s="31" t="s">
        <v>212</v>
      </c>
      <c r="C204" s="16"/>
      <c r="D204" s="130"/>
      <c r="E204" s="20">
        <v>161</v>
      </c>
      <c r="F204" s="20">
        <v>173</v>
      </c>
      <c r="G204" s="20">
        <v>215</v>
      </c>
      <c r="H204" s="8">
        <v>212</v>
      </c>
      <c r="I204" s="8">
        <v>208</v>
      </c>
    </row>
    <row r="205" spans="1:10">
      <c r="A205" s="192"/>
      <c r="B205" s="31" t="s">
        <v>213</v>
      </c>
      <c r="C205" s="16"/>
      <c r="D205" s="130"/>
      <c r="E205" s="20">
        <v>0</v>
      </c>
      <c r="F205" s="20">
        <v>4</v>
      </c>
      <c r="G205" s="20">
        <v>0</v>
      </c>
      <c r="H205" s="8">
        <v>212</v>
      </c>
      <c r="I205" s="8">
        <v>208</v>
      </c>
    </row>
    <row r="206" spans="1:10">
      <c r="A206" s="192"/>
      <c r="B206" s="31" t="s">
        <v>214</v>
      </c>
      <c r="C206" s="16"/>
      <c r="D206" s="130"/>
      <c r="E206" s="20">
        <v>9</v>
      </c>
      <c r="F206" s="20">
        <v>9</v>
      </c>
      <c r="G206" s="20">
        <v>3</v>
      </c>
      <c r="H206" s="8">
        <v>212</v>
      </c>
      <c r="I206" s="8">
        <v>208</v>
      </c>
    </row>
    <row r="207" spans="1:10">
      <c r="A207" s="192"/>
      <c r="B207" s="15" t="s">
        <v>215</v>
      </c>
      <c r="C207" s="16"/>
      <c r="D207" s="130">
        <v>400</v>
      </c>
      <c r="E207" s="24"/>
      <c r="F207" s="24"/>
      <c r="G207" s="24"/>
      <c r="H207" s="23"/>
      <c r="I207" s="23"/>
      <c r="J207" s="144">
        <f>100*(H207*(E207+F207+G207)+H208*(E208+F208+G208)+H209*(E209+F209+G209)+H210*(E210+F210+G210)+H211*(G211+F211+E211)+H220*(G220+F220+E220)+H221*(G221+F221+E221)+H222*(G222+F222+E222)+H212*(G212+F212+E212))/(D207*1000)</f>
        <v>4.62</v>
      </c>
    </row>
    <row r="208" spans="1:10">
      <c r="A208" s="192"/>
      <c r="B208" s="26" t="s">
        <v>216</v>
      </c>
      <c r="C208" s="16"/>
      <c r="D208" s="130"/>
      <c r="E208" s="20">
        <v>0</v>
      </c>
      <c r="F208" s="20">
        <v>0</v>
      </c>
      <c r="G208" s="20">
        <v>0</v>
      </c>
      <c r="H208" s="8">
        <v>220</v>
      </c>
      <c r="I208" s="8">
        <v>216</v>
      </c>
    </row>
    <row r="209" spans="1:10">
      <c r="A209" s="192"/>
      <c r="B209" s="34" t="s">
        <v>217</v>
      </c>
      <c r="C209" s="16"/>
      <c r="D209" s="130"/>
      <c r="E209" s="20">
        <v>11</v>
      </c>
      <c r="F209" s="20">
        <v>4</v>
      </c>
      <c r="G209" s="20">
        <v>19</v>
      </c>
      <c r="H209" s="8">
        <v>220</v>
      </c>
      <c r="I209" s="8">
        <v>216</v>
      </c>
    </row>
    <row r="210" spans="1:10">
      <c r="A210" s="192"/>
      <c r="B210" s="31" t="s">
        <v>218</v>
      </c>
      <c r="C210" s="16"/>
      <c r="D210" s="130"/>
      <c r="E210" s="20">
        <v>3</v>
      </c>
      <c r="F210" s="20">
        <v>10</v>
      </c>
      <c r="G210" s="20">
        <v>9</v>
      </c>
      <c r="H210" s="8">
        <v>220</v>
      </c>
      <c r="I210" s="8">
        <v>216</v>
      </c>
    </row>
    <row r="211" spans="1:10" ht="15.75" customHeight="1">
      <c r="A211" s="192"/>
      <c r="B211" s="31" t="s">
        <v>219</v>
      </c>
      <c r="C211" s="187" t="s">
        <v>220</v>
      </c>
      <c r="D211" s="130"/>
      <c r="E211" s="20">
        <v>0</v>
      </c>
      <c r="F211" s="20">
        <v>21</v>
      </c>
      <c r="G211" s="20">
        <v>6</v>
      </c>
      <c r="H211" s="8">
        <v>220</v>
      </c>
      <c r="I211" s="8">
        <v>216</v>
      </c>
    </row>
    <row r="212" spans="1:10">
      <c r="A212" s="192"/>
      <c r="B212" s="31" t="s">
        <v>221</v>
      </c>
      <c r="C212" s="187"/>
      <c r="D212" s="130"/>
      <c r="E212" s="20">
        <v>0</v>
      </c>
      <c r="F212" s="20">
        <v>0</v>
      </c>
      <c r="G212" s="20">
        <v>1</v>
      </c>
      <c r="H212" s="8">
        <v>220</v>
      </c>
      <c r="I212" s="8">
        <v>216</v>
      </c>
    </row>
    <row r="213" spans="1:10">
      <c r="A213" s="192"/>
      <c r="B213" s="31" t="s">
        <v>222</v>
      </c>
      <c r="C213" s="187"/>
      <c r="D213" s="130"/>
      <c r="E213" s="20"/>
      <c r="F213" s="20">
        <v>0</v>
      </c>
      <c r="G213" s="20">
        <v>0</v>
      </c>
      <c r="H213" s="8"/>
      <c r="I213" s="8"/>
    </row>
    <row r="214" spans="1:10">
      <c r="A214" s="192"/>
      <c r="B214" s="31" t="s">
        <v>63</v>
      </c>
      <c r="C214" s="16"/>
      <c r="D214" s="130"/>
      <c r="E214" s="20">
        <v>0</v>
      </c>
      <c r="F214" s="20">
        <v>0</v>
      </c>
      <c r="G214" s="20">
        <v>0</v>
      </c>
      <c r="H214" s="8"/>
      <c r="I214" s="8"/>
    </row>
    <row r="215" spans="1:10">
      <c r="A215" s="192"/>
      <c r="B215" s="31" t="s">
        <v>223</v>
      </c>
      <c r="C215" s="16"/>
      <c r="D215" s="130"/>
      <c r="E215" s="20">
        <v>0</v>
      </c>
      <c r="F215" s="20">
        <v>0</v>
      </c>
      <c r="G215" s="20">
        <v>0</v>
      </c>
      <c r="H215" s="8"/>
      <c r="I215" s="8"/>
    </row>
    <row r="216" spans="1:10">
      <c r="A216" s="192"/>
      <c r="B216" s="15" t="s">
        <v>224</v>
      </c>
      <c r="C216" s="16"/>
      <c r="D216" s="130">
        <v>400</v>
      </c>
      <c r="E216" s="24"/>
      <c r="F216" s="24"/>
      <c r="G216" s="24"/>
      <c r="H216" s="23"/>
      <c r="I216" s="23"/>
      <c r="J216" s="144">
        <f>100*(H216*(E216+F216+G216)+H217*(E217+F217+G217)+H218*(E218+F218+G218)+H219*(E219+F219+G219))/(D216*1000)</f>
        <v>18.260000000000002</v>
      </c>
    </row>
    <row r="217" spans="1:10">
      <c r="A217" s="192"/>
      <c r="B217" s="31" t="s">
        <v>225</v>
      </c>
      <c r="C217" s="16"/>
      <c r="D217" s="130"/>
      <c r="E217" s="20">
        <v>6</v>
      </c>
      <c r="F217" s="20">
        <v>18</v>
      </c>
      <c r="G217" s="20">
        <v>17</v>
      </c>
      <c r="H217" s="8">
        <v>220</v>
      </c>
      <c r="I217" s="8">
        <v>216</v>
      </c>
    </row>
    <row r="218" spans="1:10">
      <c r="A218" s="192"/>
      <c r="B218" s="31" t="s">
        <v>226</v>
      </c>
      <c r="C218" s="16"/>
      <c r="D218" s="130"/>
      <c r="E218" s="20">
        <v>51</v>
      </c>
      <c r="F218" s="20">
        <v>44</v>
      </c>
      <c r="G218" s="20">
        <v>38</v>
      </c>
      <c r="H218" s="8">
        <v>220</v>
      </c>
      <c r="I218" s="8">
        <v>216</v>
      </c>
    </row>
    <row r="219" spans="1:10">
      <c r="A219" s="192"/>
      <c r="B219" s="31" t="s">
        <v>227</v>
      </c>
      <c r="C219" s="16"/>
      <c r="D219" s="130"/>
      <c r="E219" s="20">
        <v>49</v>
      </c>
      <c r="F219" s="20">
        <v>70</v>
      </c>
      <c r="G219" s="20">
        <v>39</v>
      </c>
      <c r="H219" s="8">
        <v>220</v>
      </c>
      <c r="I219" s="8">
        <v>216</v>
      </c>
    </row>
    <row r="220" spans="1:10">
      <c r="A220" s="192"/>
      <c r="B220" s="31" t="s">
        <v>228</v>
      </c>
      <c r="C220" s="16"/>
      <c r="D220" s="130"/>
      <c r="E220" s="20">
        <v>0</v>
      </c>
      <c r="F220" s="20">
        <v>0</v>
      </c>
      <c r="G220" s="20">
        <v>0</v>
      </c>
      <c r="H220" s="8"/>
      <c r="I220" s="8"/>
    </row>
    <row r="221" spans="1:10">
      <c r="A221" s="192"/>
      <c r="B221" s="31" t="s">
        <v>229</v>
      </c>
      <c r="C221" s="16"/>
      <c r="D221" s="130"/>
      <c r="E221" s="20">
        <v>0</v>
      </c>
      <c r="F221" s="20">
        <v>0</v>
      </c>
      <c r="G221" s="20">
        <v>0</v>
      </c>
      <c r="H221" s="8"/>
      <c r="I221" s="8"/>
    </row>
    <row r="222" spans="1:10">
      <c r="A222" s="192"/>
      <c r="B222" s="15" t="s">
        <v>230</v>
      </c>
      <c r="C222" s="16"/>
      <c r="D222" s="130">
        <v>400</v>
      </c>
      <c r="E222" s="24"/>
      <c r="F222" s="24"/>
      <c r="G222" s="24"/>
      <c r="H222" s="23"/>
      <c r="I222" s="23"/>
      <c r="J222" s="144">
        <f>100*(H222*(E222+F222+G222)+H223*(E223+F223+G223)+H224*(E224+F224+G224)+H225*(E225+F225+G225)+H226*(G226+F226+E226)+H228*(G228+F228+E228)+H229*(G229+F229+E229)+H230*(G230+F230+E230))/(D222*1000)</f>
        <v>12.22</v>
      </c>
    </row>
    <row r="223" spans="1:10" ht="16.5" customHeight="1">
      <c r="A223" s="192"/>
      <c r="B223" s="38" t="s">
        <v>231</v>
      </c>
      <c r="C223" s="39"/>
      <c r="D223" s="130"/>
      <c r="E223" s="20">
        <v>13</v>
      </c>
      <c r="F223" s="20">
        <v>21</v>
      </c>
      <c r="G223" s="20">
        <v>6</v>
      </c>
      <c r="H223" s="8">
        <v>235</v>
      </c>
      <c r="I223" s="8">
        <v>229</v>
      </c>
    </row>
    <row r="224" spans="1:10" ht="18.75" customHeight="1">
      <c r="A224" s="192"/>
      <c r="B224" s="31" t="s">
        <v>232</v>
      </c>
      <c r="C224" s="32" t="s">
        <v>233</v>
      </c>
      <c r="D224" s="130"/>
      <c r="E224" s="20">
        <v>9</v>
      </c>
      <c r="F224" s="20">
        <v>0</v>
      </c>
      <c r="G224" s="20">
        <v>13</v>
      </c>
      <c r="H224" s="8">
        <v>235</v>
      </c>
      <c r="I224" s="8">
        <v>229</v>
      </c>
    </row>
    <row r="225" spans="1:10">
      <c r="A225" s="192"/>
      <c r="B225" s="31" t="s">
        <v>234</v>
      </c>
      <c r="C225" s="16"/>
      <c r="D225" s="130"/>
      <c r="E225" s="20">
        <v>0</v>
      </c>
      <c r="F225" s="20">
        <v>0</v>
      </c>
      <c r="G225" s="20">
        <v>0</v>
      </c>
      <c r="H225" s="8"/>
      <c r="I225" s="8"/>
    </row>
    <row r="226" spans="1:10">
      <c r="A226" s="192"/>
      <c r="B226" s="31" t="s">
        <v>235</v>
      </c>
      <c r="C226" s="16"/>
      <c r="D226" s="130"/>
      <c r="E226" s="20"/>
      <c r="F226" s="20"/>
      <c r="G226" s="20"/>
      <c r="H226" s="8"/>
      <c r="I226" s="8"/>
    </row>
    <row r="227" spans="1:10">
      <c r="A227" s="192"/>
      <c r="B227" s="15" t="s">
        <v>20</v>
      </c>
      <c r="C227" s="16"/>
      <c r="D227" s="130"/>
      <c r="E227" s="24"/>
      <c r="F227" s="24"/>
      <c r="G227" s="24"/>
      <c r="H227" s="23"/>
      <c r="I227" s="23"/>
    </row>
    <row r="228" spans="1:10">
      <c r="A228" s="192"/>
      <c r="B228" s="31" t="s">
        <v>236</v>
      </c>
      <c r="C228" s="16"/>
      <c r="D228" s="130"/>
      <c r="E228" s="20">
        <v>10</v>
      </c>
      <c r="F228" s="20">
        <v>20</v>
      </c>
      <c r="G228" s="20">
        <v>23</v>
      </c>
      <c r="H228" s="8">
        <v>235</v>
      </c>
      <c r="I228" s="8">
        <v>229</v>
      </c>
    </row>
    <row r="229" spans="1:10">
      <c r="A229" s="192"/>
      <c r="B229" s="31" t="s">
        <v>41</v>
      </c>
      <c r="C229" s="16"/>
      <c r="D229" s="130"/>
      <c r="E229" s="20">
        <v>42</v>
      </c>
      <c r="F229" s="20">
        <v>25</v>
      </c>
      <c r="G229" s="20">
        <v>26</v>
      </c>
      <c r="H229" s="8">
        <v>235</v>
      </c>
      <c r="I229" s="8">
        <v>229</v>
      </c>
    </row>
    <row r="230" spans="1:10">
      <c r="A230" s="192"/>
      <c r="B230" s="31" t="s">
        <v>237</v>
      </c>
      <c r="C230" s="16"/>
      <c r="D230" s="130"/>
      <c r="E230" s="20"/>
      <c r="F230" s="20"/>
      <c r="G230" s="20"/>
      <c r="H230" s="8"/>
      <c r="I230" s="8"/>
    </row>
    <row r="231" spans="1:10">
      <c r="A231" s="192"/>
      <c r="B231" s="31" t="s">
        <v>238</v>
      </c>
      <c r="C231" s="16"/>
      <c r="D231" s="130"/>
      <c r="E231" s="20"/>
      <c r="F231" s="20"/>
      <c r="G231" s="20">
        <v>0</v>
      </c>
      <c r="H231" s="8"/>
      <c r="I231" s="8"/>
    </row>
    <row r="232" spans="1:10">
      <c r="A232" s="192"/>
      <c r="B232" s="31" t="s">
        <v>239</v>
      </c>
      <c r="C232" s="16"/>
      <c r="D232" s="130"/>
      <c r="E232" s="20"/>
      <c r="F232" s="20"/>
      <c r="G232" s="20"/>
      <c r="H232" s="8"/>
      <c r="I232" s="8"/>
    </row>
    <row r="233" spans="1:10">
      <c r="A233" s="192"/>
      <c r="B233" s="31" t="s">
        <v>240</v>
      </c>
      <c r="C233" s="16"/>
      <c r="D233" s="130"/>
      <c r="E233" s="20"/>
      <c r="F233" s="20"/>
      <c r="G233" s="20"/>
      <c r="H233" s="8"/>
      <c r="I233" s="8"/>
    </row>
    <row r="234" spans="1:10">
      <c r="A234" s="14" t="s">
        <v>1</v>
      </c>
      <c r="B234" s="15" t="s">
        <v>241</v>
      </c>
      <c r="C234" s="16"/>
      <c r="D234" s="130">
        <v>250</v>
      </c>
      <c r="E234" s="24"/>
      <c r="F234" s="24"/>
      <c r="G234" s="24"/>
      <c r="H234" s="23"/>
      <c r="I234" s="23"/>
      <c r="J234" s="144">
        <f>100*(H234*(E234+F234+G234)+H235*(E235+F235+G235)+H236*(E236+F236+G236)+H237*(E237+F237+G237))/(D234*1000)</f>
        <v>33.686399999999999</v>
      </c>
    </row>
    <row r="235" spans="1:10" ht="15.75" customHeight="1">
      <c r="A235" s="190" t="s">
        <v>14</v>
      </c>
      <c r="B235" s="19" t="s">
        <v>242</v>
      </c>
      <c r="C235" s="185" t="s">
        <v>243</v>
      </c>
      <c r="D235" s="130"/>
      <c r="E235" s="20">
        <v>61</v>
      </c>
      <c r="F235" s="20">
        <v>56</v>
      </c>
      <c r="G235" s="20">
        <v>62</v>
      </c>
      <c r="H235" s="21">
        <v>232</v>
      </c>
      <c r="I235" s="21">
        <v>225</v>
      </c>
    </row>
    <row r="236" spans="1:10">
      <c r="A236" s="190"/>
      <c r="B236" s="19" t="s">
        <v>244</v>
      </c>
      <c r="C236" s="185"/>
      <c r="D236" s="130"/>
      <c r="E236" s="20">
        <v>14</v>
      </c>
      <c r="F236" s="20">
        <v>9</v>
      </c>
      <c r="G236" s="20">
        <v>5</v>
      </c>
      <c r="H236" s="21">
        <v>232</v>
      </c>
      <c r="I236" s="21">
        <v>225</v>
      </c>
    </row>
    <row r="237" spans="1:10">
      <c r="A237" s="190"/>
      <c r="B237" s="26" t="s">
        <v>245</v>
      </c>
      <c r="C237" s="185"/>
      <c r="D237" s="130"/>
      <c r="E237" s="20">
        <v>40</v>
      </c>
      <c r="F237" s="20">
        <v>64</v>
      </c>
      <c r="G237" s="20">
        <v>52</v>
      </c>
      <c r="H237" s="21">
        <v>232</v>
      </c>
      <c r="I237" s="21">
        <v>225</v>
      </c>
    </row>
    <row r="238" spans="1:10">
      <c r="A238" s="190"/>
      <c r="B238" s="19" t="s">
        <v>244</v>
      </c>
      <c r="C238" s="185"/>
      <c r="D238" s="130"/>
      <c r="E238" s="20">
        <v>0</v>
      </c>
      <c r="F238" s="20">
        <v>0</v>
      </c>
      <c r="G238" s="20">
        <v>0</v>
      </c>
      <c r="H238" s="21">
        <v>232</v>
      </c>
      <c r="I238" s="21">
        <v>225</v>
      </c>
    </row>
    <row r="239" spans="1:10">
      <c r="A239" s="190"/>
      <c r="B239" s="30" t="s">
        <v>92</v>
      </c>
      <c r="C239" s="16"/>
      <c r="D239" s="130">
        <v>400</v>
      </c>
      <c r="E239" s="24"/>
      <c r="F239" s="24"/>
      <c r="G239" s="24"/>
      <c r="H239" s="23"/>
      <c r="I239" s="23"/>
      <c r="J239" s="144">
        <f>100*(H239*(E239+F239+G239)+H240*(E240+F240+G240)+H241*(E241+F241+G241)+H242*(E242+F242+G242))/(D239*1000)</f>
        <v>6.1005000000000003</v>
      </c>
    </row>
    <row r="240" spans="1:10">
      <c r="A240" s="190"/>
      <c r="B240" s="22" t="s">
        <v>246</v>
      </c>
      <c r="C240" s="16"/>
      <c r="D240" s="130"/>
      <c r="E240" s="20">
        <v>25</v>
      </c>
      <c r="F240" s="20">
        <v>25</v>
      </c>
      <c r="G240" s="20">
        <v>23</v>
      </c>
      <c r="H240" s="21">
        <v>224</v>
      </c>
      <c r="I240" s="21">
        <v>221</v>
      </c>
    </row>
    <row r="241" spans="1:10">
      <c r="A241" s="190"/>
      <c r="B241" s="19" t="s">
        <v>44</v>
      </c>
      <c r="C241" s="16"/>
      <c r="D241" s="130"/>
      <c r="E241" s="20">
        <v>1</v>
      </c>
      <c r="F241" s="20">
        <v>3</v>
      </c>
      <c r="G241" s="20">
        <v>9</v>
      </c>
      <c r="H241" s="21">
        <v>230</v>
      </c>
      <c r="I241" s="21">
        <v>222</v>
      </c>
    </row>
    <row r="242" spans="1:10">
      <c r="A242" s="190"/>
      <c r="B242" s="31" t="s">
        <v>247</v>
      </c>
      <c r="C242" s="16"/>
      <c r="D242" s="130"/>
      <c r="E242" s="20">
        <v>10</v>
      </c>
      <c r="F242" s="20">
        <v>7</v>
      </c>
      <c r="G242" s="20">
        <v>5</v>
      </c>
      <c r="H242" s="21">
        <v>230</v>
      </c>
      <c r="I242" s="21">
        <v>222</v>
      </c>
    </row>
    <row r="243" spans="1:10">
      <c r="A243" s="14" t="s">
        <v>1</v>
      </c>
      <c r="B243" s="15" t="s">
        <v>248</v>
      </c>
      <c r="C243" s="16"/>
      <c r="D243" s="130">
        <v>400</v>
      </c>
      <c r="E243" s="24"/>
      <c r="F243" s="24"/>
      <c r="G243" s="24"/>
      <c r="H243" s="23"/>
      <c r="I243" s="23"/>
      <c r="J243" s="144">
        <f>100*(H243*(E243+F243+G243)+H244*(E244+F244+G244)+H245*(E245+F245+G245)+H246*(E246+F246+G246)+H247*(G247+F247+E247)+H256*(G256+F256+E256)+H257*(G257+F257+E257)+H258*(G258+F258+E258)+H248*(G248+F248+E248)+H249*(G249+F249+E249))/(D243*1000)</f>
        <v>29.678000000000001</v>
      </c>
    </row>
    <row r="244" spans="1:10" ht="15.75" customHeight="1">
      <c r="A244" s="191" t="s">
        <v>29</v>
      </c>
      <c r="B244" s="26" t="s">
        <v>249</v>
      </c>
      <c r="C244" s="16"/>
      <c r="D244" s="130"/>
      <c r="E244" s="20">
        <v>35</v>
      </c>
      <c r="F244" s="20">
        <v>48</v>
      </c>
      <c r="G244" s="20">
        <v>55</v>
      </c>
      <c r="H244" s="8">
        <v>226</v>
      </c>
      <c r="I244" s="8">
        <v>223</v>
      </c>
    </row>
    <row r="245" spans="1:10" ht="15.75" customHeight="1">
      <c r="A245" s="191"/>
      <c r="B245" s="31" t="s">
        <v>36</v>
      </c>
      <c r="C245" s="187" t="s">
        <v>250</v>
      </c>
      <c r="D245" s="130"/>
      <c r="E245" s="20">
        <v>54</v>
      </c>
      <c r="F245" s="20">
        <v>39</v>
      </c>
      <c r="G245" s="20">
        <v>29</v>
      </c>
      <c r="H245" s="8">
        <v>226</v>
      </c>
      <c r="I245" s="8">
        <v>223</v>
      </c>
    </row>
    <row r="246" spans="1:10">
      <c r="A246" s="191"/>
      <c r="B246" s="31" t="s">
        <v>251</v>
      </c>
      <c r="C246" s="187"/>
      <c r="D246" s="130"/>
      <c r="E246" s="20">
        <v>52</v>
      </c>
      <c r="F246" s="20">
        <v>45</v>
      </c>
      <c r="G246" s="20">
        <v>33</v>
      </c>
      <c r="H246" s="8">
        <v>226</v>
      </c>
      <c r="I246" s="8">
        <v>223</v>
      </c>
    </row>
    <row r="247" spans="1:10">
      <c r="A247" s="191"/>
      <c r="B247" s="31" t="s">
        <v>93</v>
      </c>
      <c r="C247" s="187"/>
      <c r="D247" s="130"/>
      <c r="E247" s="20">
        <v>6</v>
      </c>
      <c r="F247" s="20">
        <v>1</v>
      </c>
      <c r="G247" s="20">
        <v>2</v>
      </c>
      <c r="H247" s="8">
        <v>226</v>
      </c>
      <c r="I247" s="8">
        <v>223</v>
      </c>
    </row>
    <row r="248" spans="1:10">
      <c r="A248" s="191"/>
      <c r="B248" s="31" t="s">
        <v>252</v>
      </c>
      <c r="C248" s="187"/>
      <c r="D248" s="130"/>
      <c r="E248" s="20">
        <v>25</v>
      </c>
      <c r="F248" s="20">
        <v>23</v>
      </c>
      <c r="G248" s="20">
        <v>19</v>
      </c>
      <c r="H248" s="8">
        <v>226</v>
      </c>
      <c r="I248" s="8">
        <v>223</v>
      </c>
    </row>
    <row r="249" spans="1:10">
      <c r="A249" s="191"/>
      <c r="B249" s="31" t="s">
        <v>253</v>
      </c>
      <c r="C249" s="16"/>
      <c r="D249" s="130"/>
      <c r="E249" s="20">
        <v>1</v>
      </c>
      <c r="F249" s="20">
        <v>0</v>
      </c>
      <c r="G249" s="20">
        <v>0</v>
      </c>
      <c r="H249" s="8">
        <v>226</v>
      </c>
      <c r="I249" s="8">
        <v>223</v>
      </c>
    </row>
    <row r="250" spans="1:10" ht="15.75" customHeight="1">
      <c r="A250" s="191" t="s">
        <v>14</v>
      </c>
      <c r="B250" s="15" t="s">
        <v>254</v>
      </c>
      <c r="C250" s="16"/>
      <c r="D250" s="130">
        <v>400</v>
      </c>
      <c r="E250" s="24"/>
      <c r="F250" s="24"/>
      <c r="G250" s="24"/>
      <c r="H250" s="23"/>
      <c r="I250" s="23"/>
      <c r="J250" s="144">
        <f>100*(H250*(E250+F250+G250)+H251*(E251+F251+G251)+H252*(E252+F252+G252)+H253*(E253+F253+G253)+H254*(G254+F254+E254)+H255*(G255+F255+E255)+H256*(G256+F256+E256))/(D250*1000)</f>
        <v>13.510999999999999</v>
      </c>
    </row>
    <row r="251" spans="1:10" ht="15.75" customHeight="1">
      <c r="A251" s="191"/>
      <c r="B251" s="31" t="s">
        <v>255</v>
      </c>
      <c r="C251" s="185" t="s">
        <v>256</v>
      </c>
      <c r="D251" s="130"/>
      <c r="E251" s="20">
        <v>0</v>
      </c>
      <c r="F251" s="20">
        <v>2</v>
      </c>
      <c r="G251" s="20">
        <v>0</v>
      </c>
      <c r="H251" s="8">
        <v>229</v>
      </c>
      <c r="I251" s="8">
        <v>227</v>
      </c>
    </row>
    <row r="252" spans="1:10">
      <c r="A252" s="191"/>
      <c r="B252" s="31" t="s">
        <v>257</v>
      </c>
      <c r="C252" s="185"/>
      <c r="D252" s="130"/>
      <c r="E252" s="20">
        <v>27</v>
      </c>
      <c r="F252" s="20">
        <v>28</v>
      </c>
      <c r="G252" s="20">
        <v>20</v>
      </c>
      <c r="H252" s="8">
        <v>229</v>
      </c>
      <c r="I252" s="8">
        <v>227</v>
      </c>
    </row>
    <row r="253" spans="1:10">
      <c r="A253" s="191"/>
      <c r="B253" s="31" t="s">
        <v>236</v>
      </c>
      <c r="C253" s="185"/>
      <c r="D253" s="130"/>
      <c r="E253" s="20">
        <v>39</v>
      </c>
      <c r="F253" s="20">
        <v>28</v>
      </c>
      <c r="G253" s="20">
        <v>29</v>
      </c>
      <c r="H253" s="8">
        <v>229</v>
      </c>
      <c r="I253" s="8">
        <v>227</v>
      </c>
    </row>
    <row r="254" spans="1:10">
      <c r="A254" s="191"/>
      <c r="B254" s="15" t="s">
        <v>20</v>
      </c>
      <c r="C254" s="16"/>
      <c r="D254" s="130"/>
      <c r="E254" s="20"/>
      <c r="F254" s="20"/>
      <c r="G254" s="20"/>
      <c r="H254" s="8"/>
      <c r="I254" s="8"/>
    </row>
    <row r="255" spans="1:10" ht="35.25" customHeight="1">
      <c r="A255" s="191"/>
      <c r="B255" s="31" t="s">
        <v>258</v>
      </c>
      <c r="C255" s="16"/>
      <c r="D255" s="130"/>
      <c r="E255" s="20">
        <v>5</v>
      </c>
      <c r="F255" s="20">
        <v>5</v>
      </c>
      <c r="G255" s="20">
        <v>5</v>
      </c>
      <c r="H255" s="8">
        <v>229</v>
      </c>
      <c r="I255" s="8">
        <v>227</v>
      </c>
    </row>
    <row r="256" spans="1:10">
      <c r="A256" s="191"/>
      <c r="B256" s="31" t="s">
        <v>259</v>
      </c>
      <c r="C256" s="16"/>
      <c r="D256" s="130"/>
      <c r="E256" s="20">
        <v>10</v>
      </c>
      <c r="F256" s="20">
        <v>17</v>
      </c>
      <c r="G256" s="20">
        <v>21</v>
      </c>
      <c r="H256" s="8">
        <v>229</v>
      </c>
      <c r="I256" s="8">
        <v>227</v>
      </c>
    </row>
    <row r="257" spans="1:10" ht="27.4" customHeight="1">
      <c r="A257" s="191"/>
      <c r="B257" s="40" t="s">
        <v>260</v>
      </c>
      <c r="C257" s="16"/>
      <c r="D257" s="130">
        <v>160</v>
      </c>
      <c r="E257" s="24"/>
      <c r="F257" s="24"/>
      <c r="G257" s="24"/>
      <c r="H257" s="23"/>
      <c r="I257" s="23"/>
      <c r="J257" s="144">
        <f>100*(H257*(E257+F257+G257)+H258*(E258+F258+G258)+H259*(E259+F259+G259)+H260*(E260+F260+G260)+H261*(G261+F261+E261)+H270*(G270+F270+E270)+H271*(G271+F271+E271)+H272*(G272+F272+E272)+H262*(G262+F262+E262))/(D257*1000)</f>
        <v>21.451250000000002</v>
      </c>
    </row>
    <row r="258" spans="1:10">
      <c r="A258" s="191"/>
      <c r="B258" s="31" t="s">
        <v>255</v>
      </c>
      <c r="C258" s="16"/>
      <c r="D258" s="130"/>
      <c r="E258" s="20">
        <v>3</v>
      </c>
      <c r="F258" s="20">
        <v>2</v>
      </c>
      <c r="G258" s="20">
        <v>4</v>
      </c>
      <c r="H258" s="8">
        <v>242</v>
      </c>
      <c r="I258" s="8">
        <v>223</v>
      </c>
    </row>
    <row r="259" spans="1:10" ht="15.75" customHeight="1">
      <c r="A259" s="191"/>
      <c r="B259" s="31" t="s">
        <v>261</v>
      </c>
      <c r="C259" s="187" t="s">
        <v>262</v>
      </c>
      <c r="D259" s="130"/>
      <c r="E259" s="20">
        <v>29</v>
      </c>
      <c r="F259" s="20">
        <v>28</v>
      </c>
      <c r="G259" s="20">
        <v>3</v>
      </c>
      <c r="H259" s="8">
        <v>242</v>
      </c>
      <c r="I259" s="8">
        <v>223</v>
      </c>
    </row>
    <row r="260" spans="1:10">
      <c r="A260" s="191"/>
      <c r="B260" s="31" t="s">
        <v>263</v>
      </c>
      <c r="C260" s="187"/>
      <c r="D260" s="130"/>
      <c r="E260" s="20">
        <v>8</v>
      </c>
      <c r="F260" s="20">
        <v>0</v>
      </c>
      <c r="G260" s="20">
        <v>0</v>
      </c>
      <c r="H260" s="8">
        <v>242</v>
      </c>
      <c r="I260" s="8">
        <v>223</v>
      </c>
    </row>
    <row r="261" spans="1:10">
      <c r="A261" s="191"/>
      <c r="B261" s="31" t="s">
        <v>264</v>
      </c>
      <c r="C261" s="187"/>
      <c r="D261" s="130"/>
      <c r="E261" s="20">
        <v>0</v>
      </c>
      <c r="F261" s="20">
        <v>4</v>
      </c>
      <c r="G261" s="20">
        <v>0</v>
      </c>
      <c r="H261" s="8">
        <v>242</v>
      </c>
      <c r="I261" s="8">
        <v>223</v>
      </c>
    </row>
    <row r="262" spans="1:10">
      <c r="A262" s="191"/>
      <c r="B262" s="31" t="s">
        <v>264</v>
      </c>
      <c r="C262" s="16"/>
      <c r="D262" s="130"/>
      <c r="E262" s="20">
        <v>0</v>
      </c>
      <c r="F262" s="20">
        <v>0</v>
      </c>
      <c r="G262" s="20">
        <v>0</v>
      </c>
      <c r="H262" s="8">
        <v>242</v>
      </c>
      <c r="I262" s="8">
        <v>223</v>
      </c>
    </row>
    <row r="263" spans="1:10" ht="15.75" customHeight="1">
      <c r="A263" s="195" t="s">
        <v>29</v>
      </c>
      <c r="B263" s="40" t="s">
        <v>265</v>
      </c>
      <c r="C263" s="16"/>
      <c r="D263" s="131">
        <v>400</v>
      </c>
      <c r="E263" s="20">
        <v>117</v>
      </c>
      <c r="F263" s="20">
        <v>134</v>
      </c>
      <c r="G263" s="20">
        <v>116</v>
      </c>
      <c r="H263" s="8">
        <v>228</v>
      </c>
      <c r="I263" s="8">
        <v>225</v>
      </c>
      <c r="J263" s="144">
        <f>100*(H263*(E263+F263+G263)+H264*(E264+F264+G264)+H265*(E265+F265+G265))/(D263*1000)</f>
        <v>20.919</v>
      </c>
    </row>
    <row r="264" spans="1:10">
      <c r="A264" s="195"/>
      <c r="B264" s="40" t="s">
        <v>266</v>
      </c>
      <c r="C264" s="16"/>
      <c r="D264" s="131"/>
      <c r="E264" s="20"/>
      <c r="F264" s="20"/>
      <c r="G264" s="20"/>
      <c r="H264" s="8"/>
      <c r="I264" s="8"/>
    </row>
    <row r="265" spans="1:10">
      <c r="A265" s="195"/>
      <c r="B265" s="41" t="s">
        <v>267</v>
      </c>
      <c r="C265" s="16"/>
      <c r="D265" s="131"/>
      <c r="E265" s="20">
        <v>0</v>
      </c>
      <c r="F265" s="20">
        <v>0</v>
      </c>
      <c r="G265" s="20">
        <v>0</v>
      </c>
      <c r="H265" s="8">
        <v>228</v>
      </c>
      <c r="I265" s="8">
        <v>225</v>
      </c>
    </row>
    <row r="266" spans="1:10" ht="32.25" customHeight="1">
      <c r="A266" s="191" t="s">
        <v>29</v>
      </c>
      <c r="B266" s="40" t="s">
        <v>268</v>
      </c>
      <c r="C266" s="16"/>
      <c r="D266" s="130">
        <v>400</v>
      </c>
      <c r="E266" s="24"/>
      <c r="F266" s="24"/>
      <c r="G266" s="24"/>
      <c r="H266" s="23"/>
      <c r="I266" s="23"/>
      <c r="J266" s="144">
        <f>100*(H266*(E266+F266+G266)+H267*(E267+F267+G267)+H268*(E268+F268+G268)+H269*(E269+F269+G269)+H270*(G270+F270+E270)+H279*(G279+F279+E279)+H280*(G280+F280+E280)+H281*(G281+F281+E281)+H271*(G271+F271+E271))/(D266*1000)</f>
        <v>43.345500000000001</v>
      </c>
    </row>
    <row r="267" spans="1:10" ht="15.75" customHeight="1">
      <c r="A267" s="191"/>
      <c r="B267" s="26" t="s">
        <v>251</v>
      </c>
      <c r="C267" s="185" t="s">
        <v>269</v>
      </c>
      <c r="D267" s="130"/>
      <c r="E267" s="20">
        <v>60</v>
      </c>
      <c r="F267" s="20">
        <v>93</v>
      </c>
      <c r="G267" s="20">
        <v>63</v>
      </c>
      <c r="H267" s="8">
        <v>230</v>
      </c>
      <c r="I267" s="8">
        <v>223</v>
      </c>
    </row>
    <row r="268" spans="1:10">
      <c r="A268" s="191"/>
      <c r="B268" s="31" t="s">
        <v>36</v>
      </c>
      <c r="C268" s="185"/>
      <c r="D268" s="130"/>
      <c r="E268" s="20">
        <v>58</v>
      </c>
      <c r="F268" s="20">
        <v>67</v>
      </c>
      <c r="G268" s="20">
        <v>37</v>
      </c>
      <c r="H268" s="8">
        <v>230</v>
      </c>
      <c r="I268" s="8">
        <v>223</v>
      </c>
    </row>
    <row r="269" spans="1:10">
      <c r="A269" s="191"/>
      <c r="B269" s="31" t="s">
        <v>38</v>
      </c>
      <c r="C269" s="185"/>
      <c r="D269" s="130"/>
      <c r="E269" s="20">
        <v>83</v>
      </c>
      <c r="F269" s="20">
        <v>80</v>
      </c>
      <c r="G269" s="20">
        <v>30</v>
      </c>
      <c r="H269" s="8">
        <v>230</v>
      </c>
      <c r="I269" s="8">
        <v>223</v>
      </c>
    </row>
    <row r="270" spans="1:10">
      <c r="A270" s="191"/>
      <c r="B270" s="31" t="s">
        <v>270</v>
      </c>
      <c r="C270" s="185"/>
      <c r="D270" s="130"/>
      <c r="E270" s="20">
        <v>16</v>
      </c>
      <c r="F270" s="20">
        <v>27</v>
      </c>
      <c r="G270" s="20">
        <v>20</v>
      </c>
      <c r="H270" s="8">
        <v>230</v>
      </c>
      <c r="I270" s="8">
        <v>223</v>
      </c>
    </row>
    <row r="271" spans="1:10">
      <c r="A271" s="191"/>
      <c r="B271" s="31" t="s">
        <v>271</v>
      </c>
      <c r="C271" s="185"/>
      <c r="D271" s="130"/>
      <c r="E271" s="20">
        <v>0</v>
      </c>
      <c r="F271" s="20">
        <v>1</v>
      </c>
      <c r="G271" s="20">
        <v>0</v>
      </c>
      <c r="H271" s="8">
        <v>230</v>
      </c>
      <c r="I271" s="8">
        <v>223</v>
      </c>
    </row>
    <row r="272" spans="1:10">
      <c r="A272" s="191"/>
      <c r="B272" s="31" t="s">
        <v>272</v>
      </c>
      <c r="C272" s="185"/>
      <c r="D272" s="130"/>
      <c r="E272" s="20">
        <v>0</v>
      </c>
      <c r="F272" s="20">
        <v>0</v>
      </c>
      <c r="G272" s="20">
        <v>0</v>
      </c>
      <c r="H272" s="8"/>
      <c r="I272" s="8"/>
    </row>
    <row r="273" spans="1:10" ht="15.75" customHeight="1">
      <c r="A273" s="196" t="s">
        <v>29</v>
      </c>
      <c r="B273" s="40" t="s">
        <v>273</v>
      </c>
      <c r="C273" s="197" t="s">
        <v>274</v>
      </c>
      <c r="D273" s="131">
        <v>250</v>
      </c>
      <c r="E273" s="20">
        <v>30</v>
      </c>
      <c r="F273" s="20">
        <v>33</v>
      </c>
      <c r="G273" s="20">
        <v>34</v>
      </c>
      <c r="H273" s="8">
        <v>229</v>
      </c>
      <c r="I273" s="8">
        <v>227</v>
      </c>
      <c r="J273" s="144">
        <f>100*(H273*(E273+F273+G273)+H274*(E274+F274+G274)+H275*(E275+F275+G275))/(D273*1000)</f>
        <v>10.076000000000001</v>
      </c>
    </row>
    <row r="274" spans="1:10">
      <c r="A274" s="196"/>
      <c r="B274" s="41" t="s">
        <v>275</v>
      </c>
      <c r="C274" s="197"/>
      <c r="D274" s="131"/>
      <c r="E274" s="20">
        <v>0</v>
      </c>
      <c r="F274" s="20">
        <v>0</v>
      </c>
      <c r="G274" s="20">
        <v>0</v>
      </c>
      <c r="H274" s="8">
        <v>229</v>
      </c>
      <c r="I274" s="8">
        <v>227</v>
      </c>
    </row>
    <row r="275" spans="1:10">
      <c r="A275" s="196"/>
      <c r="B275" s="41" t="s">
        <v>275</v>
      </c>
      <c r="C275" s="197"/>
      <c r="D275" s="131"/>
      <c r="E275" s="20">
        <v>8</v>
      </c>
      <c r="F275" s="20">
        <v>4</v>
      </c>
      <c r="G275" s="20">
        <v>1</v>
      </c>
      <c r="H275" s="8">
        <v>229</v>
      </c>
      <c r="I275" s="8">
        <v>227</v>
      </c>
    </row>
    <row r="276" spans="1:10" ht="25.9" customHeight="1">
      <c r="A276" s="196"/>
      <c r="B276" s="40" t="s">
        <v>276</v>
      </c>
      <c r="C276" s="16"/>
      <c r="D276" s="130">
        <v>400</v>
      </c>
      <c r="E276" s="24"/>
      <c r="F276" s="24"/>
      <c r="G276" s="24"/>
      <c r="H276" s="23"/>
      <c r="I276" s="23"/>
      <c r="J276" s="144">
        <f>100*(H276*(E276+F276+G276)+H277*(E277+F277+G277)+H278*(E278+F278+G278)+H279*(G279+F279+E279))/(D276*1000)</f>
        <v>12.4655</v>
      </c>
    </row>
    <row r="277" spans="1:10" ht="15.75" customHeight="1">
      <c r="A277" s="196"/>
      <c r="B277" s="42" t="s">
        <v>277</v>
      </c>
      <c r="C277" s="187" t="s">
        <v>278</v>
      </c>
      <c r="D277" s="130"/>
      <c r="E277" s="20">
        <v>46</v>
      </c>
      <c r="F277" s="20">
        <v>32</v>
      </c>
      <c r="G277" s="20">
        <v>39</v>
      </c>
      <c r="H277" s="8">
        <v>233</v>
      </c>
      <c r="I277" s="8">
        <v>230</v>
      </c>
    </row>
    <row r="278" spans="1:10">
      <c r="A278" s="196"/>
      <c r="B278" s="31" t="s">
        <v>36</v>
      </c>
      <c r="C278" s="187"/>
      <c r="D278" s="130"/>
      <c r="E278" s="20">
        <v>41</v>
      </c>
      <c r="F278" s="20">
        <v>33</v>
      </c>
      <c r="G278" s="20">
        <v>19</v>
      </c>
      <c r="H278" s="8">
        <v>233</v>
      </c>
      <c r="I278" s="8">
        <v>230</v>
      </c>
    </row>
    <row r="279" spans="1:10">
      <c r="A279" s="196"/>
      <c r="B279" s="31" t="s">
        <v>279</v>
      </c>
      <c r="C279" s="187"/>
      <c r="D279" s="130"/>
      <c r="E279" s="20">
        <v>1</v>
      </c>
      <c r="F279" s="20">
        <v>1</v>
      </c>
      <c r="G279" s="20">
        <v>2</v>
      </c>
      <c r="H279" s="8">
        <v>233</v>
      </c>
      <c r="I279" s="8">
        <v>230</v>
      </c>
    </row>
    <row r="280" spans="1:10" ht="25.35" customHeight="1">
      <c r="A280" s="193" t="s">
        <v>14</v>
      </c>
      <c r="B280" s="40" t="s">
        <v>280</v>
      </c>
      <c r="C280" s="16"/>
      <c r="D280" s="130">
        <v>160</v>
      </c>
      <c r="E280" s="24"/>
      <c r="F280" s="24"/>
      <c r="G280" s="24"/>
      <c r="H280" s="23"/>
      <c r="I280" s="23"/>
      <c r="J280" s="144">
        <f>100*(H280*(E280+F280+G280)+H281*(E281+F281+G281)+H282*(E282+F282+G282))/(D280*1000)</f>
        <v>28.05</v>
      </c>
    </row>
    <row r="281" spans="1:10" ht="15.75">
      <c r="A281" s="193"/>
      <c r="B281" s="26" t="s">
        <v>251</v>
      </c>
      <c r="C281" s="32" t="s">
        <v>281</v>
      </c>
      <c r="D281" s="130"/>
      <c r="E281" s="20">
        <v>55</v>
      </c>
      <c r="F281" s="20">
        <v>24</v>
      </c>
      <c r="G281" s="20">
        <v>31</v>
      </c>
      <c r="H281" s="8">
        <v>240</v>
      </c>
      <c r="I281" s="8">
        <v>231</v>
      </c>
    </row>
    <row r="282" spans="1:10">
      <c r="A282" s="193"/>
      <c r="B282" s="31" t="s">
        <v>282</v>
      </c>
      <c r="C282" s="16"/>
      <c r="D282" s="130"/>
      <c r="E282" s="20">
        <v>30</v>
      </c>
      <c r="F282" s="20">
        <v>23</v>
      </c>
      <c r="G282" s="20">
        <v>24</v>
      </c>
      <c r="H282" s="8">
        <v>240</v>
      </c>
      <c r="I282" s="8">
        <v>231</v>
      </c>
    </row>
    <row r="283" spans="1:10" ht="26.1" customHeight="1">
      <c r="A283" s="193"/>
      <c r="B283" s="40" t="s">
        <v>283</v>
      </c>
      <c r="C283" s="187" t="s">
        <v>284</v>
      </c>
      <c r="D283" s="130">
        <v>160</v>
      </c>
      <c r="E283" s="24"/>
      <c r="F283" s="24"/>
      <c r="G283" s="24"/>
      <c r="H283" s="23"/>
      <c r="I283" s="23"/>
      <c r="J283" s="144">
        <f>100*(H283*(E283+F283+G283)+H284*(E284+F284+G284))/(D283*1000)</f>
        <v>2.85</v>
      </c>
    </row>
    <row r="284" spans="1:10" ht="27.95" customHeight="1">
      <c r="A284" s="193"/>
      <c r="B284" s="26" t="s">
        <v>251</v>
      </c>
      <c r="C284" s="187"/>
      <c r="D284" s="130"/>
      <c r="E284" s="20">
        <v>1</v>
      </c>
      <c r="F284" s="20">
        <v>6</v>
      </c>
      <c r="G284" s="20">
        <v>12</v>
      </c>
      <c r="H284" s="8">
        <v>240</v>
      </c>
      <c r="I284" s="8">
        <v>231</v>
      </c>
    </row>
    <row r="285" spans="1:10" s="44" customFormat="1" ht="29.1" customHeight="1">
      <c r="A285" s="193"/>
      <c r="B285" s="43" t="s">
        <v>285</v>
      </c>
      <c r="C285" s="187" t="s">
        <v>286</v>
      </c>
      <c r="D285" s="131">
        <v>160</v>
      </c>
      <c r="E285" s="24"/>
      <c r="F285" s="24"/>
      <c r="G285" s="24"/>
      <c r="H285" s="23"/>
      <c r="I285" s="23"/>
      <c r="J285" s="144">
        <f>100*(H285*(E285+F285+G285)+H286*(E286+F286+G286))/(D285*1000)</f>
        <v>1.95</v>
      </c>
    </row>
    <row r="286" spans="1:10" s="44" customFormat="1" ht="23.25" customHeight="1">
      <c r="A286" s="193"/>
      <c r="B286" s="26" t="s">
        <v>287</v>
      </c>
      <c r="C286" s="187"/>
      <c r="D286" s="131"/>
      <c r="E286" s="24">
        <v>6</v>
      </c>
      <c r="F286" s="24">
        <v>3</v>
      </c>
      <c r="G286" s="24">
        <v>4</v>
      </c>
      <c r="H286" s="23">
        <v>240</v>
      </c>
      <c r="I286" s="23">
        <v>231</v>
      </c>
    </row>
    <row r="287" spans="1:10" ht="32.25" customHeight="1">
      <c r="A287" s="194" t="s">
        <v>29</v>
      </c>
      <c r="B287" s="40" t="s">
        <v>288</v>
      </c>
      <c r="C287" s="187" t="s">
        <v>289</v>
      </c>
      <c r="D287" s="131">
        <v>40</v>
      </c>
      <c r="E287" s="20"/>
      <c r="F287" s="20"/>
      <c r="G287" s="20"/>
      <c r="H287" s="8">
        <v>224</v>
      </c>
      <c r="I287" s="8">
        <v>222</v>
      </c>
      <c r="J287" s="144">
        <f>100*(H287*(E287+F287+G287)+H288*(E288+F288+G288))/(D287*1000)</f>
        <v>5.6</v>
      </c>
    </row>
    <row r="288" spans="1:10" ht="37.35" customHeight="1">
      <c r="A288" s="194"/>
      <c r="B288" s="41" t="s">
        <v>290</v>
      </c>
      <c r="C288" s="187"/>
      <c r="D288" s="131"/>
      <c r="E288" s="20">
        <v>5</v>
      </c>
      <c r="F288" s="20">
        <v>1</v>
      </c>
      <c r="G288" s="20">
        <v>4</v>
      </c>
      <c r="H288" s="8">
        <v>224</v>
      </c>
      <c r="I288" s="8">
        <v>222</v>
      </c>
    </row>
    <row r="289" spans="1:10" ht="15.75" customHeight="1">
      <c r="A289"/>
      <c r="B289" s="45" t="s">
        <v>291</v>
      </c>
      <c r="C289" s="187" t="s">
        <v>292</v>
      </c>
      <c r="D289" s="130"/>
      <c r="E289" s="20"/>
      <c r="F289" s="20"/>
      <c r="G289" s="20"/>
      <c r="H289" s="8"/>
      <c r="I289" s="8"/>
    </row>
    <row r="290" spans="1:10" ht="15.75" customHeight="1">
      <c r="A290" s="186" t="s">
        <v>29</v>
      </c>
      <c r="B290" s="26" t="s">
        <v>293</v>
      </c>
      <c r="C290" s="187"/>
      <c r="D290" s="130"/>
      <c r="E290" s="20">
        <v>33</v>
      </c>
      <c r="F290" s="20">
        <v>48</v>
      </c>
      <c r="G290" s="20">
        <v>48</v>
      </c>
      <c r="H290" s="8">
        <v>216</v>
      </c>
      <c r="I290" s="8">
        <v>212</v>
      </c>
    </row>
    <row r="291" spans="1:10">
      <c r="A291" s="186"/>
      <c r="B291" s="26" t="s">
        <v>294</v>
      </c>
      <c r="C291" s="16"/>
      <c r="D291" s="130"/>
      <c r="E291" s="20">
        <v>9</v>
      </c>
      <c r="F291" s="20">
        <v>56</v>
      </c>
      <c r="G291" s="20">
        <v>42</v>
      </c>
      <c r="H291" s="8">
        <v>216</v>
      </c>
      <c r="I291" s="8">
        <v>212</v>
      </c>
    </row>
    <row r="292" spans="1:10">
      <c r="A292" s="186"/>
      <c r="B292" s="15" t="s">
        <v>266</v>
      </c>
      <c r="C292" s="16"/>
      <c r="D292" s="130">
        <v>400</v>
      </c>
      <c r="E292" s="24"/>
      <c r="F292" s="24"/>
      <c r="G292" s="24"/>
      <c r="H292" s="23"/>
      <c r="I292" s="23"/>
      <c r="J292" s="144">
        <f>100*(H292*(E292+F292+G292)+H293*(E293+F293+G293)+H294*(E294+F294+G294)+H295*(E295+F295+G295)+H296*(G296+F296+E296)+H297*(G297+F297+E297)+H298*(G298+F298+E298)+H299*(G299+F299+E299)+H300*(G300+F300+E300))/(D292*1000)</f>
        <v>13.99325</v>
      </c>
    </row>
    <row r="293" spans="1:10">
      <c r="A293" s="186"/>
      <c r="B293" s="26" t="s">
        <v>293</v>
      </c>
      <c r="C293" s="16"/>
      <c r="D293" s="130"/>
      <c r="E293" s="20">
        <v>27</v>
      </c>
      <c r="F293" s="20">
        <v>7</v>
      </c>
      <c r="G293" s="20">
        <v>17</v>
      </c>
      <c r="H293" s="8">
        <v>223</v>
      </c>
      <c r="I293" s="8">
        <v>220</v>
      </c>
    </row>
    <row r="294" spans="1:10">
      <c r="A294" s="186"/>
      <c r="B294" s="26" t="s">
        <v>295</v>
      </c>
      <c r="C294" s="16"/>
      <c r="D294" s="130"/>
      <c r="E294" s="20">
        <v>3</v>
      </c>
      <c r="F294" s="20">
        <v>17</v>
      </c>
      <c r="G294" s="20">
        <v>14</v>
      </c>
      <c r="H294" s="8">
        <v>223</v>
      </c>
      <c r="I294" s="8">
        <v>220</v>
      </c>
    </row>
    <row r="295" spans="1:10">
      <c r="A295" s="186"/>
      <c r="B295" s="26" t="s">
        <v>264</v>
      </c>
      <c r="C295" s="16"/>
      <c r="D295" s="130"/>
      <c r="E295" s="20">
        <v>4</v>
      </c>
      <c r="F295" s="20">
        <v>4</v>
      </c>
      <c r="G295" s="20">
        <v>10</v>
      </c>
      <c r="H295" s="8">
        <v>223</v>
      </c>
      <c r="I295" s="8">
        <v>220</v>
      </c>
    </row>
    <row r="296" spans="1:10">
      <c r="A296" s="186"/>
      <c r="B296" s="31" t="s">
        <v>296</v>
      </c>
      <c r="C296" s="16"/>
      <c r="D296" s="130"/>
      <c r="E296" s="20">
        <v>0</v>
      </c>
      <c r="F296" s="20">
        <v>1</v>
      </c>
      <c r="G296" s="20">
        <v>11</v>
      </c>
      <c r="H296" s="8">
        <v>223</v>
      </c>
      <c r="I296" s="8">
        <v>220</v>
      </c>
    </row>
    <row r="297" spans="1:10">
      <c r="A297" s="186"/>
      <c r="B297" s="31" t="s">
        <v>297</v>
      </c>
      <c r="C297" s="16"/>
      <c r="D297" s="130"/>
      <c r="E297" s="20"/>
      <c r="F297" s="20">
        <v>8</v>
      </c>
      <c r="G297" s="20"/>
      <c r="H297" s="8">
        <v>223</v>
      </c>
      <c r="I297" s="8">
        <v>220</v>
      </c>
    </row>
    <row r="298" spans="1:10">
      <c r="A298" s="186"/>
      <c r="B298" s="31" t="s">
        <v>298</v>
      </c>
      <c r="C298" s="16"/>
      <c r="D298" s="130"/>
      <c r="E298" s="20">
        <v>6</v>
      </c>
      <c r="F298" s="20">
        <v>4</v>
      </c>
      <c r="G298" s="20">
        <v>7</v>
      </c>
      <c r="H298" s="8">
        <v>223</v>
      </c>
      <c r="I298" s="8">
        <v>220</v>
      </c>
    </row>
    <row r="299" spans="1:10">
      <c r="A299" s="186"/>
      <c r="B299" s="31" t="s">
        <v>299</v>
      </c>
      <c r="C299" s="16"/>
      <c r="D299" s="130"/>
      <c r="E299" s="20">
        <v>0</v>
      </c>
      <c r="F299" s="20">
        <v>2</v>
      </c>
      <c r="G299" s="20">
        <v>0</v>
      </c>
      <c r="H299" s="8">
        <v>223</v>
      </c>
      <c r="I299" s="8">
        <v>220</v>
      </c>
    </row>
    <row r="300" spans="1:10">
      <c r="A300" s="186"/>
      <c r="B300" s="31" t="s">
        <v>300</v>
      </c>
      <c r="C300" s="16"/>
      <c r="D300" s="130"/>
      <c r="E300" s="20">
        <v>52</v>
      </c>
      <c r="F300" s="20">
        <v>23</v>
      </c>
      <c r="G300" s="20">
        <v>34</v>
      </c>
      <c r="H300" s="8">
        <v>223</v>
      </c>
      <c r="I300" s="8">
        <v>220</v>
      </c>
    </row>
    <row r="301" spans="1:10">
      <c r="A301"/>
      <c r="B301" s="15" t="s">
        <v>301</v>
      </c>
      <c r="C301" s="16"/>
      <c r="D301" s="130">
        <v>400</v>
      </c>
      <c r="E301" s="24"/>
      <c r="F301" s="24"/>
      <c r="G301" s="24"/>
      <c r="H301" s="23"/>
      <c r="I301" s="23"/>
      <c r="J301" s="144">
        <f>100*(H301*(E301+F301+G301)+H302*(E302+F302+G302)+H303*(E303+F303+G303)+H304*(E304+F304+G304)+H305*(G305+F305+E305)+H306*(G306+F306+E306)+H307*(G307+F307+E307))/(D301*1000)</f>
        <v>19.805</v>
      </c>
    </row>
    <row r="302" spans="1:10" ht="15.75" customHeight="1">
      <c r="A302" s="200" t="s">
        <v>302</v>
      </c>
      <c r="B302" s="26" t="s">
        <v>303</v>
      </c>
      <c r="C302" s="187" t="s">
        <v>304</v>
      </c>
      <c r="D302" s="130"/>
      <c r="E302" s="20">
        <v>56</v>
      </c>
      <c r="F302" s="20">
        <v>32</v>
      </c>
      <c r="G302" s="20">
        <v>56</v>
      </c>
      <c r="H302" s="8">
        <v>233</v>
      </c>
      <c r="I302" s="8">
        <v>230</v>
      </c>
    </row>
    <row r="303" spans="1:10">
      <c r="A303" s="200"/>
      <c r="B303" s="31" t="s">
        <v>305</v>
      </c>
      <c r="C303" s="187"/>
      <c r="D303" s="130"/>
      <c r="E303" s="20">
        <v>13</v>
      </c>
      <c r="F303" s="20">
        <v>33</v>
      </c>
      <c r="G303" s="20">
        <v>25</v>
      </c>
      <c r="H303" s="8">
        <v>233</v>
      </c>
      <c r="I303" s="8">
        <v>230</v>
      </c>
    </row>
    <row r="304" spans="1:10">
      <c r="A304" s="200"/>
      <c r="B304" s="31" t="s">
        <v>306</v>
      </c>
      <c r="C304" s="187"/>
      <c r="D304" s="130"/>
      <c r="E304" s="20">
        <v>4</v>
      </c>
      <c r="F304" s="20">
        <v>2</v>
      </c>
      <c r="G304" s="20">
        <v>15</v>
      </c>
      <c r="H304" s="8">
        <v>233</v>
      </c>
      <c r="I304" s="8">
        <v>230</v>
      </c>
    </row>
    <row r="305" spans="1:10">
      <c r="A305" s="200"/>
      <c r="B305" s="31" t="s">
        <v>307</v>
      </c>
      <c r="C305" s="187"/>
      <c r="D305" s="130"/>
      <c r="E305" s="20">
        <v>3</v>
      </c>
      <c r="F305" s="20">
        <v>4</v>
      </c>
      <c r="G305" s="20">
        <v>5</v>
      </c>
      <c r="H305" s="8">
        <v>233</v>
      </c>
      <c r="I305" s="8">
        <v>230</v>
      </c>
    </row>
    <row r="306" spans="1:10">
      <c r="A306" s="200"/>
      <c r="B306" s="31" t="s">
        <v>308</v>
      </c>
      <c r="C306" s="187"/>
      <c r="D306" s="130"/>
      <c r="E306" s="20">
        <v>12</v>
      </c>
      <c r="F306" s="20">
        <v>5</v>
      </c>
      <c r="G306" s="20">
        <v>8</v>
      </c>
      <c r="H306" s="8">
        <v>233</v>
      </c>
      <c r="I306" s="8">
        <v>230</v>
      </c>
    </row>
    <row r="307" spans="1:10">
      <c r="A307" s="200"/>
      <c r="B307" s="31" t="s">
        <v>309</v>
      </c>
      <c r="C307" s="187"/>
      <c r="D307" s="130"/>
      <c r="E307" s="20">
        <v>28</v>
      </c>
      <c r="F307" s="20">
        <v>20</v>
      </c>
      <c r="G307" s="20">
        <v>19</v>
      </c>
      <c r="H307" s="8">
        <v>233</v>
      </c>
      <c r="I307" s="8">
        <v>230</v>
      </c>
    </row>
    <row r="308" spans="1:10">
      <c r="A308" s="200"/>
      <c r="B308" s="15" t="s">
        <v>310</v>
      </c>
      <c r="C308" s="16"/>
      <c r="D308" s="130">
        <v>400</v>
      </c>
      <c r="E308" s="24"/>
      <c r="F308" s="24"/>
      <c r="G308" s="24"/>
      <c r="H308" s="23"/>
      <c r="I308" s="23"/>
      <c r="J308" s="128">
        <v>0</v>
      </c>
    </row>
    <row r="309" spans="1:10">
      <c r="A309" s="200"/>
      <c r="B309" s="31" t="s">
        <v>311</v>
      </c>
      <c r="C309" s="16"/>
      <c r="D309" s="130"/>
      <c r="E309" s="20"/>
      <c r="F309" s="20"/>
      <c r="G309" s="20"/>
      <c r="H309" s="8"/>
      <c r="I309" s="8"/>
    </row>
    <row r="310" spans="1:10">
      <c r="A310" s="200"/>
      <c r="B310" s="26" t="s">
        <v>312</v>
      </c>
      <c r="C310" s="16"/>
      <c r="D310" s="130"/>
      <c r="E310" s="20"/>
      <c r="F310" s="20"/>
      <c r="G310" s="20"/>
      <c r="H310" s="8"/>
      <c r="I310" s="8"/>
    </row>
    <row r="311" spans="1:10">
      <c r="A311" s="200"/>
      <c r="B311" s="31" t="s">
        <v>313</v>
      </c>
      <c r="C311" s="16"/>
      <c r="D311" s="130"/>
      <c r="E311" s="20">
        <v>0</v>
      </c>
      <c r="F311" s="20">
        <v>0</v>
      </c>
      <c r="G311" s="20">
        <v>0</v>
      </c>
      <c r="H311" s="8"/>
      <c r="I311" s="8"/>
    </row>
    <row r="312" spans="1:10">
      <c r="A312" s="200"/>
      <c r="B312" s="31" t="s">
        <v>314</v>
      </c>
      <c r="C312" s="16"/>
      <c r="D312" s="130"/>
      <c r="E312" s="20">
        <v>0</v>
      </c>
      <c r="F312" s="20">
        <v>0</v>
      </c>
      <c r="G312" s="20">
        <v>0</v>
      </c>
      <c r="H312" s="8"/>
      <c r="I312" s="8"/>
    </row>
    <row r="313" spans="1:10">
      <c r="A313" s="200"/>
      <c r="B313" s="31" t="s">
        <v>315</v>
      </c>
      <c r="C313" s="16"/>
      <c r="D313" s="130"/>
      <c r="E313" s="20"/>
      <c r="F313" s="20"/>
      <c r="G313" s="20">
        <v>0</v>
      </c>
      <c r="H313" s="8"/>
      <c r="I313" s="8"/>
    </row>
    <row r="314" spans="1:10">
      <c r="A314" s="200"/>
      <c r="B314" s="15" t="s">
        <v>316</v>
      </c>
      <c r="C314" s="16"/>
      <c r="D314" s="130">
        <v>630</v>
      </c>
      <c r="E314" s="24"/>
      <c r="F314" s="24"/>
      <c r="G314" s="24"/>
      <c r="H314" s="23"/>
      <c r="I314" s="23"/>
      <c r="J314" s="144">
        <f>100*(H314*(E314+F314+G314)+H315*(E315+F315+G315)+H316*(E316+F316+G316)+H317*(E317+F317+G317)+H318*(G318+F318+E318)+H319*(G319+F319+E319)+H320*(G320+F320+E320)+H321*(G321+F321+E321)+H322*(G322+F322+E322))/(D314*1000)</f>
        <v>16.599206349206348</v>
      </c>
    </row>
    <row r="315" spans="1:10">
      <c r="A315" s="200"/>
      <c r="B315" s="26" t="s">
        <v>317</v>
      </c>
      <c r="C315" s="16"/>
      <c r="D315" s="130"/>
      <c r="E315" s="20">
        <v>30</v>
      </c>
      <c r="F315" s="20">
        <v>17</v>
      </c>
      <c r="G315" s="20">
        <v>18</v>
      </c>
      <c r="H315" s="8">
        <v>235</v>
      </c>
      <c r="I315" s="8">
        <v>229</v>
      </c>
    </row>
    <row r="316" spans="1:10">
      <c r="A316" s="200"/>
      <c r="B316" s="26" t="s">
        <v>318</v>
      </c>
      <c r="C316" s="16"/>
      <c r="D316" s="130"/>
      <c r="E316" s="20">
        <v>30</v>
      </c>
      <c r="F316" s="20">
        <v>7</v>
      </c>
      <c r="G316" s="20">
        <v>7</v>
      </c>
      <c r="H316" s="8">
        <v>235</v>
      </c>
      <c r="I316" s="8">
        <v>229</v>
      </c>
    </row>
    <row r="317" spans="1:10">
      <c r="A317" s="200"/>
      <c r="B317" s="26" t="s">
        <v>319</v>
      </c>
      <c r="C317" s="16"/>
      <c r="D317" s="130"/>
      <c r="E317" s="20">
        <v>21</v>
      </c>
      <c r="F317" s="20">
        <v>23</v>
      </c>
      <c r="G317" s="20">
        <v>17</v>
      </c>
      <c r="H317" s="8">
        <v>235</v>
      </c>
      <c r="I317" s="8">
        <v>229</v>
      </c>
    </row>
    <row r="318" spans="1:10" ht="15.75" customHeight="1">
      <c r="A318" s="200"/>
      <c r="B318" s="26" t="s">
        <v>320</v>
      </c>
      <c r="C318" s="187" t="s">
        <v>321</v>
      </c>
      <c r="D318" s="130"/>
      <c r="E318" s="20">
        <v>34</v>
      </c>
      <c r="F318" s="20">
        <v>16</v>
      </c>
      <c r="G318" s="20">
        <v>26</v>
      </c>
      <c r="H318" s="8">
        <v>235</v>
      </c>
      <c r="I318" s="8">
        <v>229</v>
      </c>
    </row>
    <row r="319" spans="1:10">
      <c r="A319" s="200"/>
      <c r="B319" s="26" t="s">
        <v>322</v>
      </c>
      <c r="C319" s="187"/>
      <c r="D319" s="130"/>
      <c r="E319" s="20">
        <v>24</v>
      </c>
      <c r="F319" s="20">
        <v>24</v>
      </c>
      <c r="G319" s="20">
        <v>36</v>
      </c>
      <c r="H319" s="8">
        <v>235</v>
      </c>
      <c r="I319" s="8">
        <v>229</v>
      </c>
    </row>
    <row r="320" spans="1:10">
      <c r="A320" s="200"/>
      <c r="B320" s="26" t="s">
        <v>323</v>
      </c>
      <c r="C320" s="187"/>
      <c r="D320" s="130"/>
      <c r="E320" s="20">
        <v>21</v>
      </c>
      <c r="F320" s="20">
        <v>21</v>
      </c>
      <c r="G320" s="20">
        <v>35</v>
      </c>
      <c r="H320" s="8">
        <v>235</v>
      </c>
      <c r="I320" s="8">
        <v>229</v>
      </c>
    </row>
    <row r="321" spans="1:10">
      <c r="A321" s="200"/>
      <c r="B321" s="26" t="s">
        <v>324</v>
      </c>
      <c r="C321" s="187"/>
      <c r="D321" s="130"/>
      <c r="E321" s="20">
        <v>15</v>
      </c>
      <c r="F321" s="20">
        <v>11</v>
      </c>
      <c r="G321" s="20">
        <v>12</v>
      </c>
      <c r="H321" s="8">
        <v>235</v>
      </c>
      <c r="I321" s="8">
        <v>229</v>
      </c>
    </row>
    <row r="322" spans="1:10">
      <c r="A322" s="200"/>
      <c r="B322" s="26" t="s">
        <v>325</v>
      </c>
      <c r="C322" s="16"/>
      <c r="D322" s="130"/>
      <c r="E322" s="20">
        <v>0</v>
      </c>
      <c r="F322" s="20">
        <v>0</v>
      </c>
      <c r="G322" s="20">
        <v>0</v>
      </c>
      <c r="H322" s="8">
        <v>235</v>
      </c>
      <c r="I322" s="8">
        <v>229</v>
      </c>
    </row>
    <row r="323" spans="1:10">
      <c r="A323" s="200"/>
      <c r="B323" s="26" t="s">
        <v>326</v>
      </c>
      <c r="C323" s="16"/>
      <c r="D323" s="130"/>
      <c r="E323" s="20"/>
      <c r="F323" s="20"/>
      <c r="G323" s="20"/>
      <c r="H323" s="8"/>
      <c r="I323" s="8"/>
    </row>
    <row r="324" spans="1:10">
      <c r="A324" s="200"/>
      <c r="B324" s="26" t="s">
        <v>327</v>
      </c>
      <c r="C324" s="16"/>
      <c r="D324" s="130"/>
      <c r="E324" s="20"/>
      <c r="F324" s="20"/>
      <c r="G324" s="20"/>
      <c r="H324" s="8"/>
      <c r="I324" s="8"/>
    </row>
    <row r="325" spans="1:10">
      <c r="A325" s="200"/>
      <c r="B325" s="15" t="s">
        <v>328</v>
      </c>
      <c r="C325" s="16"/>
      <c r="D325" s="130">
        <v>630</v>
      </c>
      <c r="E325" s="24"/>
      <c r="F325" s="24"/>
      <c r="G325" s="24"/>
      <c r="H325" s="23"/>
      <c r="I325" s="23"/>
      <c r="J325" s="144">
        <f>100*(H325*(E325+F325+G325)+H326*(E326+F326+G326)+H327*(E327+F327+G327)+H328*(E328+F328+G328)+H329*(G329+F329+E329)+H330*(G330+F330+E330))/(D325*1000)</f>
        <v>7.2177777777777781</v>
      </c>
    </row>
    <row r="326" spans="1:10">
      <c r="A326" s="200"/>
      <c r="B326" s="31" t="s">
        <v>329</v>
      </c>
      <c r="C326" s="16"/>
      <c r="D326" s="130"/>
      <c r="E326" s="20">
        <v>35</v>
      </c>
      <c r="F326" s="20">
        <v>35</v>
      </c>
      <c r="G326" s="20">
        <v>53</v>
      </c>
      <c r="H326" s="8">
        <v>232</v>
      </c>
      <c r="I326" s="8">
        <v>228</v>
      </c>
    </row>
    <row r="327" spans="1:10">
      <c r="A327" s="200"/>
      <c r="B327" s="31" t="s">
        <v>330</v>
      </c>
      <c r="C327" s="16"/>
      <c r="D327" s="130"/>
      <c r="E327" s="20">
        <v>14</v>
      </c>
      <c r="F327" s="20">
        <v>10</v>
      </c>
      <c r="G327" s="20">
        <v>18</v>
      </c>
      <c r="H327" s="8">
        <v>232</v>
      </c>
      <c r="I327" s="8">
        <v>228</v>
      </c>
    </row>
    <row r="328" spans="1:10">
      <c r="A328" s="200"/>
      <c r="B328" s="31" t="s">
        <v>331</v>
      </c>
      <c r="C328" s="16"/>
      <c r="D328" s="130"/>
      <c r="E328" s="20">
        <v>8</v>
      </c>
      <c r="F328" s="20">
        <v>5</v>
      </c>
      <c r="G328" s="20">
        <v>18</v>
      </c>
      <c r="H328" s="8">
        <v>232</v>
      </c>
      <c r="I328" s="8">
        <v>228</v>
      </c>
    </row>
    <row r="329" spans="1:10">
      <c r="A329" s="200"/>
      <c r="B329" s="31" t="s">
        <v>332</v>
      </c>
      <c r="E329" s="20"/>
      <c r="F329" s="20"/>
      <c r="G329" s="20"/>
      <c r="H329" s="8">
        <v>232</v>
      </c>
      <c r="I329" s="8">
        <v>228</v>
      </c>
    </row>
    <row r="330" spans="1:10">
      <c r="A330" s="200"/>
      <c r="B330" s="31" t="s">
        <v>318</v>
      </c>
      <c r="C330" s="46"/>
      <c r="D330" s="132"/>
      <c r="E330" s="20">
        <v>0</v>
      </c>
      <c r="F330" s="20">
        <v>0</v>
      </c>
      <c r="G330" s="20">
        <v>0</v>
      </c>
      <c r="H330" s="8">
        <v>232</v>
      </c>
      <c r="I330" s="8">
        <v>228</v>
      </c>
    </row>
    <row r="331" spans="1:10">
      <c r="A331" s="14"/>
      <c r="B331" s="15" t="s">
        <v>333</v>
      </c>
      <c r="C331" s="46"/>
      <c r="D331" s="131">
        <v>400</v>
      </c>
      <c r="E331" s="24"/>
      <c r="F331" s="24"/>
      <c r="G331" s="24"/>
      <c r="H331" s="23"/>
      <c r="I331" s="23"/>
      <c r="J331" s="144">
        <f>100*(H331*(E331+F331+G331)+H332*(E332+F332+G332)+H333*(E333+F333+G333)+H334*(E334+F334+G334)+H335*(G335+F335+E335)+H336*(G336+F336+E336))/(D331*1000)</f>
        <v>24.637499999999999</v>
      </c>
    </row>
    <row r="332" spans="1:10" ht="15.75" customHeight="1">
      <c r="A332" s="201" t="s">
        <v>334</v>
      </c>
      <c r="B332" s="42" t="s">
        <v>335</v>
      </c>
      <c r="C332" s="187" t="s">
        <v>336</v>
      </c>
      <c r="D332" s="131"/>
      <c r="E332" s="47">
        <v>31</v>
      </c>
      <c r="F332" s="47">
        <v>49</v>
      </c>
      <c r="G332" s="47">
        <v>37</v>
      </c>
      <c r="H332" s="8">
        <v>225</v>
      </c>
      <c r="I332" s="8">
        <v>221</v>
      </c>
    </row>
    <row r="333" spans="1:10">
      <c r="A333" s="201"/>
      <c r="B333" s="48" t="s">
        <v>337</v>
      </c>
      <c r="C333" s="187"/>
      <c r="D333" s="130"/>
      <c r="E333" s="47">
        <v>63</v>
      </c>
      <c r="F333" s="47">
        <v>54</v>
      </c>
      <c r="G333" s="47">
        <v>62</v>
      </c>
      <c r="H333" s="8">
        <v>225</v>
      </c>
      <c r="I333" s="8">
        <v>221</v>
      </c>
    </row>
    <row r="334" spans="1:10">
      <c r="A334" s="201"/>
      <c r="B334" s="48" t="s">
        <v>338</v>
      </c>
      <c r="C334" s="187"/>
      <c r="D334" s="130"/>
      <c r="E334" s="47">
        <v>4</v>
      </c>
      <c r="F334" s="47">
        <v>8</v>
      </c>
      <c r="G334" s="47">
        <v>6</v>
      </c>
      <c r="H334" s="8">
        <v>225</v>
      </c>
      <c r="I334" s="8">
        <v>221</v>
      </c>
    </row>
    <row r="335" spans="1:10">
      <c r="A335" s="14"/>
      <c r="B335" s="48" t="s">
        <v>339</v>
      </c>
      <c r="C335" s="49"/>
      <c r="D335" s="130"/>
      <c r="E335" s="47">
        <v>29</v>
      </c>
      <c r="F335" s="47">
        <v>48</v>
      </c>
      <c r="G335" s="47">
        <v>47</v>
      </c>
      <c r="H335" s="8">
        <v>225</v>
      </c>
      <c r="I335" s="8">
        <v>221</v>
      </c>
    </row>
    <row r="336" spans="1:10" ht="26.45" customHeight="1">
      <c r="A336" s="202" t="s">
        <v>340</v>
      </c>
      <c r="B336" s="40" t="s">
        <v>341</v>
      </c>
      <c r="C336" s="46"/>
      <c r="D336" s="131">
        <v>160</v>
      </c>
      <c r="E336" s="24"/>
      <c r="F336" s="24"/>
      <c r="G336" s="24"/>
      <c r="H336" s="23"/>
      <c r="I336" s="23"/>
      <c r="J336" s="144">
        <f>100*(H336*(E336+F336+G336)+H337*(E337+F337+G337)+H338*(E338+F338+G338)+H339*(E339+F339+G339)+H340*(G340+F340+E340)+H341*(G341+F341+E341))/(D336*1000)</f>
        <v>12.85375</v>
      </c>
    </row>
    <row r="337" spans="1:10" ht="15.75" customHeight="1">
      <c r="A337" s="202"/>
      <c r="B337" s="42" t="s">
        <v>255</v>
      </c>
      <c r="C337" s="187" t="s">
        <v>342</v>
      </c>
      <c r="D337" s="131"/>
      <c r="E337" s="47">
        <v>35</v>
      </c>
      <c r="F337" s="47">
        <v>44</v>
      </c>
      <c r="G337" s="47">
        <v>10</v>
      </c>
      <c r="H337" s="8">
        <v>226</v>
      </c>
      <c r="I337" s="8">
        <v>216</v>
      </c>
    </row>
    <row r="338" spans="1:10">
      <c r="A338" s="202"/>
      <c r="B338" s="48" t="s">
        <v>343</v>
      </c>
      <c r="C338" s="187"/>
      <c r="D338" s="130"/>
      <c r="E338" s="47">
        <v>1</v>
      </c>
      <c r="F338" s="47">
        <v>0</v>
      </c>
      <c r="G338" s="47">
        <v>1</v>
      </c>
      <c r="H338" s="8">
        <v>226</v>
      </c>
      <c r="I338" s="8">
        <v>216</v>
      </c>
    </row>
    <row r="339" spans="1:10">
      <c r="A339" s="202"/>
      <c r="B339" s="48" t="s">
        <v>344</v>
      </c>
      <c r="C339" s="187"/>
      <c r="D339" s="130"/>
      <c r="E339" s="47">
        <v>0</v>
      </c>
      <c r="F339" s="47">
        <v>0</v>
      </c>
      <c r="G339" s="47">
        <v>0</v>
      </c>
      <c r="H339" s="8">
        <v>226</v>
      </c>
      <c r="I339" s="8">
        <v>216</v>
      </c>
    </row>
    <row r="340" spans="1:10">
      <c r="A340" s="202"/>
      <c r="B340" s="48" t="s">
        <v>345</v>
      </c>
      <c r="C340" s="187"/>
      <c r="D340" s="130"/>
      <c r="E340" s="47">
        <v>0</v>
      </c>
      <c r="F340" s="47">
        <v>0</v>
      </c>
      <c r="G340" s="47">
        <v>0</v>
      </c>
      <c r="H340" s="8">
        <v>226</v>
      </c>
      <c r="I340" s="8">
        <v>216</v>
      </c>
    </row>
    <row r="341" spans="1:10">
      <c r="A341" s="14"/>
      <c r="B341" s="50" t="s">
        <v>346</v>
      </c>
      <c r="C341" s="49"/>
      <c r="D341" s="130">
        <v>630</v>
      </c>
      <c r="E341" s="47"/>
      <c r="F341" s="47"/>
      <c r="G341" s="47"/>
      <c r="H341" s="8"/>
      <c r="I341" s="8"/>
      <c r="J341" s="144">
        <f>100*(H341*(E341+F341+G341)+H342*(E342+F342+G342)+H343*(E343+F343+G343)+H344*(E344+F344+G344)+H345*(G345+F345+E345)+H346*(G346+F346+E346)+H347*(G347+F347+E347)+H348*(G348+F348+E348)+H349*(G349+F349+E349))/(D341*1000)</f>
        <v>13.96952380952381</v>
      </c>
    </row>
    <row r="342" spans="1:10" ht="15.75" customHeight="1">
      <c r="A342" s="191" t="s">
        <v>29</v>
      </c>
      <c r="B342" s="19" t="s">
        <v>347</v>
      </c>
      <c r="C342" s="49"/>
      <c r="D342" s="130"/>
      <c r="E342" s="20">
        <v>5</v>
      </c>
      <c r="F342" s="20">
        <v>17</v>
      </c>
      <c r="G342" s="20">
        <v>7</v>
      </c>
      <c r="H342" s="8">
        <v>228</v>
      </c>
      <c r="I342" s="8">
        <v>221</v>
      </c>
    </row>
    <row r="343" spans="1:10" ht="15.75" customHeight="1">
      <c r="A343" s="191"/>
      <c r="B343" s="19" t="s">
        <v>348</v>
      </c>
      <c r="C343" s="187" t="s">
        <v>349</v>
      </c>
      <c r="D343" s="130"/>
      <c r="E343" s="47">
        <v>35</v>
      </c>
      <c r="F343" s="47">
        <v>147</v>
      </c>
      <c r="G343" s="47">
        <v>124</v>
      </c>
      <c r="H343" s="8">
        <v>228</v>
      </c>
      <c r="I343" s="8">
        <v>221</v>
      </c>
    </row>
    <row r="344" spans="1:10">
      <c r="A344" s="191"/>
      <c r="B344" s="19" t="s">
        <v>350</v>
      </c>
      <c r="C344" s="187"/>
      <c r="D344" s="130"/>
      <c r="E344" s="47">
        <v>3</v>
      </c>
      <c r="F344" s="47">
        <v>0</v>
      </c>
      <c r="G344" s="47">
        <v>4</v>
      </c>
      <c r="H344" s="8">
        <v>228</v>
      </c>
      <c r="I344" s="8">
        <v>221</v>
      </c>
    </row>
    <row r="345" spans="1:10">
      <c r="A345" s="191"/>
      <c r="B345" s="19" t="s">
        <v>351</v>
      </c>
      <c r="C345" s="187"/>
      <c r="D345" s="130"/>
      <c r="E345" s="47">
        <v>0</v>
      </c>
      <c r="F345" s="47">
        <v>8</v>
      </c>
      <c r="G345" s="47">
        <v>2</v>
      </c>
      <c r="H345" s="8">
        <v>228</v>
      </c>
      <c r="I345" s="8">
        <v>221</v>
      </c>
    </row>
    <row r="346" spans="1:10">
      <c r="A346" s="191"/>
      <c r="B346" s="19" t="s">
        <v>352</v>
      </c>
      <c r="C346" s="187"/>
      <c r="D346" s="130"/>
      <c r="E346" s="47">
        <v>1</v>
      </c>
      <c r="F346" s="47">
        <v>3</v>
      </c>
      <c r="G346" s="47">
        <v>1</v>
      </c>
      <c r="H346" s="8">
        <v>228</v>
      </c>
      <c r="I346" s="8">
        <v>221</v>
      </c>
    </row>
    <row r="347" spans="1:10">
      <c r="A347" s="191"/>
      <c r="B347" s="19" t="s">
        <v>353</v>
      </c>
      <c r="C347" s="187"/>
      <c r="D347" s="130"/>
      <c r="E347" s="47">
        <v>5</v>
      </c>
      <c r="F347" s="47">
        <v>22</v>
      </c>
      <c r="G347" s="47">
        <v>2</v>
      </c>
      <c r="H347" s="8">
        <v>228</v>
      </c>
      <c r="I347" s="8">
        <v>221</v>
      </c>
    </row>
    <row r="348" spans="1:10">
      <c r="A348" s="191"/>
      <c r="B348" s="48" t="s">
        <v>354</v>
      </c>
      <c r="C348" s="49"/>
      <c r="D348" s="130"/>
      <c r="E348" s="47"/>
      <c r="F348" s="47"/>
      <c r="G348" s="47"/>
      <c r="H348" s="8">
        <v>228</v>
      </c>
      <c r="I348" s="8">
        <v>221</v>
      </c>
    </row>
    <row r="349" spans="1:10">
      <c r="A349" s="14"/>
      <c r="B349" s="50" t="s">
        <v>355</v>
      </c>
      <c r="C349" s="49"/>
      <c r="D349" s="130">
        <v>400</v>
      </c>
      <c r="E349" s="47"/>
      <c r="F349" s="47"/>
      <c r="G349" s="47"/>
      <c r="H349" s="8"/>
      <c r="I349" s="8"/>
      <c r="J349" s="144">
        <f>100*(H349*(E349+F349+G349)+H350*(E350+F350+G350)+H351*(E351+F351+G351)+H352*(E352+F352+G352)+H353*(G353+F353+E353)+H354*(G354+F354+E354)+H355*(G355+F355+E355)+H356*(G356+F356+E356)+H357*(G357+F357+E357))/(D349*1000)</f>
        <v>25.422000000000001</v>
      </c>
    </row>
    <row r="350" spans="1:10" ht="15.75" customHeight="1">
      <c r="A350" s="198" t="s">
        <v>356</v>
      </c>
      <c r="B350" s="26" t="s">
        <v>357</v>
      </c>
      <c r="C350" s="16"/>
      <c r="D350" s="130"/>
      <c r="E350" s="20">
        <v>2</v>
      </c>
      <c r="F350" s="20">
        <v>5</v>
      </c>
      <c r="G350" s="20">
        <v>10</v>
      </c>
      <c r="H350" s="8">
        <v>228</v>
      </c>
      <c r="I350" s="8">
        <v>221</v>
      </c>
    </row>
    <row r="351" spans="1:10">
      <c r="A351" s="198"/>
      <c r="B351" s="26" t="s">
        <v>358</v>
      </c>
      <c r="C351" s="16"/>
      <c r="D351" s="130"/>
      <c r="E351" s="20">
        <v>8</v>
      </c>
      <c r="F351" s="20">
        <v>5</v>
      </c>
      <c r="G351" s="20">
        <v>0</v>
      </c>
      <c r="H351" s="8">
        <v>228</v>
      </c>
      <c r="I351" s="8">
        <v>221</v>
      </c>
    </row>
    <row r="352" spans="1:10">
      <c r="A352" s="198"/>
      <c r="B352" s="26" t="s">
        <v>359</v>
      </c>
      <c r="C352" s="16"/>
      <c r="D352" s="130"/>
      <c r="E352" s="20">
        <v>6</v>
      </c>
      <c r="F352" s="20">
        <v>5</v>
      </c>
      <c r="G352" s="20">
        <v>4</v>
      </c>
      <c r="H352" s="8">
        <v>228</v>
      </c>
      <c r="I352" s="8">
        <v>221</v>
      </c>
    </row>
    <row r="353" spans="1:10" ht="15.75" customHeight="1">
      <c r="A353" s="198"/>
      <c r="B353" s="26" t="s">
        <v>360</v>
      </c>
      <c r="C353" s="187" t="s">
        <v>361</v>
      </c>
      <c r="D353" s="130"/>
      <c r="E353" s="20">
        <v>12</v>
      </c>
      <c r="F353" s="20">
        <v>3</v>
      </c>
      <c r="G353" s="20">
        <v>10</v>
      </c>
      <c r="H353" s="8">
        <v>228</v>
      </c>
      <c r="I353" s="8">
        <v>221</v>
      </c>
    </row>
    <row r="354" spans="1:10">
      <c r="A354" s="198"/>
      <c r="B354" s="26" t="s">
        <v>362</v>
      </c>
      <c r="C354" s="187"/>
      <c r="D354" s="130"/>
      <c r="E354" s="20">
        <v>4</v>
      </c>
      <c r="F354" s="20">
        <v>4</v>
      </c>
      <c r="G354" s="20">
        <v>0</v>
      </c>
      <c r="H354" s="8">
        <v>228</v>
      </c>
      <c r="I354" s="8">
        <v>221</v>
      </c>
    </row>
    <row r="355" spans="1:10">
      <c r="A355" s="198"/>
      <c r="B355" s="26" t="s">
        <v>363</v>
      </c>
      <c r="C355" s="187"/>
      <c r="D355" s="130"/>
      <c r="E355" s="20">
        <v>76</v>
      </c>
      <c r="F355" s="20">
        <v>64</v>
      </c>
      <c r="G355" s="20">
        <v>94</v>
      </c>
      <c r="H355" s="8">
        <v>228</v>
      </c>
      <c r="I355" s="8">
        <v>221</v>
      </c>
    </row>
    <row r="356" spans="1:10">
      <c r="A356" s="198"/>
      <c r="B356" s="26" t="s">
        <v>364</v>
      </c>
      <c r="C356" s="16"/>
      <c r="D356" s="130"/>
      <c r="E356" s="20">
        <v>35</v>
      </c>
      <c r="F356" s="20">
        <v>43</v>
      </c>
      <c r="G356" s="20">
        <v>56</v>
      </c>
      <c r="H356" s="8">
        <v>228</v>
      </c>
      <c r="I356" s="8">
        <v>221</v>
      </c>
    </row>
    <row r="357" spans="1:10">
      <c r="A357" s="198"/>
      <c r="B357" s="26" t="s">
        <v>365</v>
      </c>
      <c r="C357" s="16"/>
      <c r="D357" s="130"/>
      <c r="E357" s="20"/>
      <c r="F357" s="20"/>
      <c r="G357" s="20"/>
      <c r="H357" s="8"/>
      <c r="I357" s="8"/>
    </row>
    <row r="358" spans="1:10">
      <c r="A358" s="198"/>
      <c r="B358" s="26" t="s">
        <v>366</v>
      </c>
      <c r="C358" s="16"/>
      <c r="D358" s="130"/>
      <c r="E358" s="20"/>
      <c r="F358" s="20"/>
      <c r="G358" s="20"/>
      <c r="H358" s="8"/>
      <c r="I358" s="8"/>
    </row>
    <row r="359" spans="1:10">
      <c r="A359" s="198"/>
      <c r="B359" s="31" t="s">
        <v>367</v>
      </c>
      <c r="C359" s="16"/>
      <c r="D359" s="130"/>
      <c r="E359" s="20"/>
      <c r="F359" s="20"/>
      <c r="G359" s="20"/>
      <c r="H359" s="8"/>
      <c r="I359" s="8"/>
    </row>
    <row r="360" spans="1:10">
      <c r="A360" s="198"/>
      <c r="B360" s="15" t="s">
        <v>328</v>
      </c>
      <c r="C360" s="16"/>
      <c r="D360" s="130">
        <v>400</v>
      </c>
      <c r="E360" s="20"/>
      <c r="F360" s="20"/>
      <c r="G360" s="20"/>
      <c r="H360" s="8"/>
      <c r="I360" s="8"/>
      <c r="J360" s="144">
        <f>100*(H360*(E360+F360+G360)+H361*(E361+F361+G361)+H362*(E362+F362+G362)+H363*(E363+F363+G363)+H364*(G364+F364+E364)+H365*(G365+F365+E365)+H366*(G366+F366+E366)+H367*(G367+F367+E367)+H368*(G368+F368+E368))/(D360*1000)</f>
        <v>8.0299999999999994</v>
      </c>
    </row>
    <row r="361" spans="1:10">
      <c r="A361" s="198"/>
      <c r="B361" s="31" t="s">
        <v>368</v>
      </c>
      <c r="C361" s="16"/>
      <c r="D361" s="130"/>
      <c r="E361" s="20">
        <v>7</v>
      </c>
      <c r="F361" s="20">
        <v>8</v>
      </c>
      <c r="G361" s="20">
        <v>15</v>
      </c>
      <c r="H361" s="8">
        <v>220</v>
      </c>
      <c r="I361" s="8">
        <v>218</v>
      </c>
    </row>
    <row r="362" spans="1:10">
      <c r="A362" s="198"/>
      <c r="B362" s="31" t="s">
        <v>369</v>
      </c>
      <c r="C362" s="16"/>
      <c r="D362" s="130"/>
      <c r="E362" s="20">
        <v>39</v>
      </c>
      <c r="F362" s="20">
        <v>19</v>
      </c>
      <c r="G362" s="20">
        <v>6</v>
      </c>
      <c r="H362" s="8">
        <v>220</v>
      </c>
      <c r="I362" s="8">
        <v>218</v>
      </c>
    </row>
    <row r="363" spans="1:10">
      <c r="A363" s="198"/>
      <c r="B363" s="31" t="s">
        <v>251</v>
      </c>
      <c r="C363" s="16"/>
      <c r="D363" s="130"/>
      <c r="E363" s="20">
        <v>7</v>
      </c>
      <c r="F363" s="20">
        <v>34</v>
      </c>
      <c r="G363" s="20">
        <v>11</v>
      </c>
      <c r="H363" s="8">
        <v>220</v>
      </c>
      <c r="I363" s="8">
        <v>218</v>
      </c>
    </row>
    <row r="364" spans="1:10">
      <c r="A364" s="198"/>
      <c r="B364" s="48" t="s">
        <v>370</v>
      </c>
      <c r="C364" s="49"/>
      <c r="D364" s="130"/>
      <c r="E364" s="47">
        <v>0</v>
      </c>
      <c r="F364" s="47">
        <v>0</v>
      </c>
      <c r="G364" s="47">
        <v>0</v>
      </c>
      <c r="H364" s="8"/>
      <c r="I364" s="8"/>
    </row>
    <row r="365" spans="1:10">
      <c r="A365" s="198"/>
      <c r="B365" s="48" t="s">
        <v>371</v>
      </c>
      <c r="C365" s="49"/>
      <c r="D365" s="130"/>
      <c r="E365" s="47">
        <v>0</v>
      </c>
      <c r="F365" s="47">
        <v>0</v>
      </c>
      <c r="G365" s="47">
        <v>0</v>
      </c>
      <c r="H365" s="8"/>
      <c r="I365" s="8"/>
    </row>
    <row r="366" spans="1:10">
      <c r="A366" s="198"/>
      <c r="B366" s="26" t="s">
        <v>364</v>
      </c>
      <c r="C366" s="49"/>
      <c r="D366" s="130"/>
      <c r="E366" s="47">
        <v>0</v>
      </c>
      <c r="F366" s="47">
        <v>0</v>
      </c>
      <c r="G366" s="47">
        <v>0</v>
      </c>
      <c r="H366" s="8"/>
      <c r="I366" s="8"/>
    </row>
    <row r="367" spans="1:10">
      <c r="A367" s="198"/>
      <c r="B367" s="26" t="s">
        <v>363</v>
      </c>
      <c r="C367" s="49"/>
      <c r="D367" s="130"/>
      <c r="E367" s="47">
        <v>0</v>
      </c>
      <c r="F367" s="47">
        <v>0</v>
      </c>
      <c r="G367" s="47">
        <v>0</v>
      </c>
      <c r="H367" s="8"/>
      <c r="I367" s="8"/>
    </row>
    <row r="368" spans="1:10">
      <c r="A368" s="14"/>
      <c r="B368" s="15" t="s">
        <v>372</v>
      </c>
      <c r="C368" s="49"/>
      <c r="D368" s="130">
        <v>400</v>
      </c>
      <c r="E368" s="47"/>
      <c r="F368" s="47"/>
      <c r="G368" s="47"/>
      <c r="H368" s="8"/>
      <c r="I368" s="8"/>
      <c r="J368" s="144">
        <f>100*(H368*(E368+F368+G368)+H369*(E369+F369+G369)+H370*(E370+F370+G370)+H371*(E371+F371+G371)+H372*(G372+F372+E372)+H374*(G374+F374+E374)+H375*(G375+F375+E375)+H376*(G376+F376+E376)+H377*(G377+F377+E377)+H378*(G378+F378+E378)+H379*(G379+F379+E379)+H380*(G380+F380+E380))/(D368*1000)</f>
        <v>33.95975</v>
      </c>
    </row>
    <row r="369" spans="1:10" ht="15" customHeight="1">
      <c r="A369" s="199" t="s">
        <v>356</v>
      </c>
      <c r="B369" s="42" t="s">
        <v>373</v>
      </c>
      <c r="C369" s="185" t="s">
        <v>374</v>
      </c>
      <c r="D369" s="131"/>
      <c r="E369" s="47">
        <v>28</v>
      </c>
      <c r="F369" s="47">
        <v>0</v>
      </c>
      <c r="G369" s="47">
        <v>0</v>
      </c>
      <c r="H369" s="8">
        <v>233</v>
      </c>
      <c r="I369" s="8">
        <v>221</v>
      </c>
    </row>
    <row r="370" spans="1:10" ht="15" customHeight="1">
      <c r="A370" s="199"/>
      <c r="B370" s="48" t="s">
        <v>375</v>
      </c>
      <c r="C370" s="185"/>
      <c r="D370" s="130"/>
      <c r="E370" s="47">
        <v>18</v>
      </c>
      <c r="F370" s="47">
        <v>28</v>
      </c>
      <c r="G370" s="47">
        <v>20</v>
      </c>
      <c r="H370" s="8">
        <v>233</v>
      </c>
      <c r="I370" s="8">
        <v>221</v>
      </c>
    </row>
    <row r="371" spans="1:10" ht="15" customHeight="1">
      <c r="A371" s="199"/>
      <c r="B371" s="48" t="s">
        <v>376</v>
      </c>
      <c r="C371" s="185"/>
      <c r="E371" s="47">
        <v>30</v>
      </c>
      <c r="F371" s="47">
        <v>24</v>
      </c>
      <c r="G371" s="47">
        <v>27</v>
      </c>
      <c r="H371" s="8">
        <v>233</v>
      </c>
      <c r="I371" s="8">
        <v>221</v>
      </c>
    </row>
    <row r="372" spans="1:10" ht="15" customHeight="1">
      <c r="A372" s="199"/>
      <c r="B372" s="48" t="s">
        <v>377</v>
      </c>
      <c r="C372" s="185"/>
      <c r="D372" s="130"/>
      <c r="E372" s="47">
        <v>56</v>
      </c>
      <c r="F372" s="47">
        <v>33</v>
      </c>
      <c r="G372" s="47">
        <v>32</v>
      </c>
      <c r="H372" s="8">
        <v>233</v>
      </c>
      <c r="I372" s="8">
        <v>221</v>
      </c>
    </row>
    <row r="373" spans="1:10" ht="15" customHeight="1">
      <c r="A373" s="199"/>
      <c r="B373" s="48" t="s">
        <v>378</v>
      </c>
      <c r="C373" s="185"/>
      <c r="D373" s="130"/>
      <c r="E373" s="47">
        <v>1</v>
      </c>
      <c r="F373" s="47">
        <v>2</v>
      </c>
      <c r="G373" s="47">
        <v>1</v>
      </c>
      <c r="H373" s="8">
        <v>233</v>
      </c>
      <c r="I373" s="8">
        <v>221</v>
      </c>
    </row>
    <row r="374" spans="1:10" ht="15" customHeight="1">
      <c r="A374" s="199"/>
      <c r="B374" s="50" t="s">
        <v>379</v>
      </c>
      <c r="C374" s="185"/>
      <c r="D374" s="130"/>
      <c r="E374" s="47"/>
      <c r="F374" s="47"/>
      <c r="G374" s="47"/>
      <c r="H374" s="8"/>
      <c r="I374" s="8"/>
    </row>
    <row r="375" spans="1:10" ht="15" customHeight="1">
      <c r="A375" s="199"/>
      <c r="B375" s="48" t="s">
        <v>380</v>
      </c>
      <c r="C375" s="185"/>
      <c r="D375" s="130"/>
      <c r="E375" s="47">
        <v>27</v>
      </c>
      <c r="F375" s="47">
        <v>32</v>
      </c>
      <c r="G375" s="47">
        <v>20</v>
      </c>
      <c r="H375" s="8">
        <v>233</v>
      </c>
      <c r="I375" s="8">
        <v>221</v>
      </c>
    </row>
    <row r="376" spans="1:10" ht="14.1" customHeight="1">
      <c r="A376" s="199"/>
      <c r="B376" s="51" t="s">
        <v>381</v>
      </c>
      <c r="C376" s="185"/>
      <c r="D376" s="130"/>
      <c r="E376" s="47">
        <v>5</v>
      </c>
      <c r="F376" s="47">
        <v>11</v>
      </c>
      <c r="G376" s="47">
        <v>2</v>
      </c>
      <c r="H376" s="8">
        <v>233</v>
      </c>
      <c r="I376" s="8">
        <v>221</v>
      </c>
    </row>
    <row r="377" spans="1:10" ht="15" customHeight="1">
      <c r="A377" s="199"/>
      <c r="B377" s="48" t="s">
        <v>382</v>
      </c>
      <c r="C377" s="49"/>
      <c r="D377" s="130"/>
      <c r="E377" s="47">
        <v>1</v>
      </c>
      <c r="F377" s="47">
        <v>1</v>
      </c>
      <c r="G377" s="47">
        <v>1</v>
      </c>
      <c r="H377" s="8">
        <v>233</v>
      </c>
      <c r="I377" s="8">
        <v>221</v>
      </c>
    </row>
    <row r="378" spans="1:10" ht="15" customHeight="1">
      <c r="A378" s="199"/>
      <c r="B378" s="48" t="s">
        <v>383</v>
      </c>
      <c r="C378" s="49"/>
      <c r="D378" s="130"/>
      <c r="E378" s="47">
        <v>48</v>
      </c>
      <c r="F378" s="47">
        <v>19</v>
      </c>
      <c r="G378" s="47">
        <v>41</v>
      </c>
      <c r="H378" s="8">
        <v>233</v>
      </c>
      <c r="I378" s="8">
        <v>221</v>
      </c>
    </row>
    <row r="379" spans="1:10" ht="15.75" customHeight="1">
      <c r="A379" s="199"/>
      <c r="B379" s="48" t="s">
        <v>384</v>
      </c>
      <c r="C379" s="49"/>
      <c r="D379" s="130"/>
      <c r="E379" s="47">
        <v>22</v>
      </c>
      <c r="F379" s="47">
        <v>26</v>
      </c>
      <c r="G379" s="47">
        <v>30</v>
      </c>
      <c r="H379" s="8">
        <v>233</v>
      </c>
      <c r="I379" s="8">
        <v>221</v>
      </c>
    </row>
    <row r="380" spans="1:10" ht="15" customHeight="1">
      <c r="A380" s="14"/>
      <c r="B380" s="48" t="s">
        <v>385</v>
      </c>
      <c r="C380" s="46"/>
      <c r="D380" s="132"/>
      <c r="E380" s="47">
        <v>0</v>
      </c>
      <c r="F380" s="47">
        <v>0</v>
      </c>
      <c r="G380" s="47">
        <v>1</v>
      </c>
      <c r="H380" s="8">
        <v>233</v>
      </c>
      <c r="I380" s="8">
        <v>221</v>
      </c>
    </row>
    <row r="381" spans="1:10" ht="15" customHeight="1">
      <c r="A381" s="41"/>
      <c r="B381" s="15" t="s">
        <v>386</v>
      </c>
      <c r="C381" s="46"/>
      <c r="D381" s="130">
        <v>400</v>
      </c>
      <c r="E381" s="47"/>
      <c r="F381" s="47"/>
      <c r="G381" s="47"/>
      <c r="H381" s="8"/>
      <c r="I381" s="8"/>
      <c r="J381" s="144">
        <f>100*(H381*(E381+F381+G381)+H382*(E382+F382+G382)+H383*(E383+F383+G383)+H384*(E384+F384+G384)+H385*(G385+F385+E385)+H387*(G387+F387+E387)+H388*(G388+F388+E388)+H389*(G389+F389+E389)+H390*(G390+F390+E390)+H391*(G391+F391+E391))/(D381*1000)</f>
        <v>10.614000000000001</v>
      </c>
    </row>
    <row r="382" spans="1:10" ht="15.75" customHeight="1">
      <c r="A382" s="205" t="s">
        <v>387</v>
      </c>
      <c r="B382" s="31" t="s">
        <v>63</v>
      </c>
      <c r="C382" s="16"/>
      <c r="D382" s="130"/>
      <c r="E382" s="52">
        <v>23</v>
      </c>
      <c r="F382" s="52">
        <v>0</v>
      </c>
      <c r="G382" s="52">
        <v>0</v>
      </c>
      <c r="H382" s="8">
        <v>232</v>
      </c>
      <c r="I382" s="8">
        <v>230</v>
      </c>
    </row>
    <row r="383" spans="1:10">
      <c r="A383" s="205"/>
      <c r="B383" s="31" t="s">
        <v>388</v>
      </c>
      <c r="C383" s="16"/>
      <c r="D383" s="130"/>
      <c r="E383" s="52">
        <v>33</v>
      </c>
      <c r="F383" s="52">
        <v>34</v>
      </c>
      <c r="G383" s="52">
        <v>30</v>
      </c>
      <c r="H383" s="8">
        <v>232</v>
      </c>
      <c r="I383" s="8">
        <v>230</v>
      </c>
    </row>
    <row r="384" spans="1:10" ht="15.75" customHeight="1">
      <c r="A384" s="205"/>
      <c r="B384" s="26" t="s">
        <v>389</v>
      </c>
      <c r="C384" s="185" t="s">
        <v>390</v>
      </c>
      <c r="D384" s="131"/>
      <c r="E384" s="52">
        <v>15</v>
      </c>
      <c r="F384" s="52">
        <v>6</v>
      </c>
      <c r="G384" s="52">
        <v>22</v>
      </c>
      <c r="H384" s="8">
        <v>232</v>
      </c>
      <c r="I384" s="8">
        <v>230</v>
      </c>
    </row>
    <row r="385" spans="1:10">
      <c r="A385" s="205"/>
      <c r="B385" s="48" t="s">
        <v>391</v>
      </c>
      <c r="C385" s="185"/>
      <c r="D385" s="130"/>
      <c r="E385" s="47">
        <v>1</v>
      </c>
      <c r="F385" s="47">
        <v>0</v>
      </c>
      <c r="G385" s="47">
        <v>1</v>
      </c>
      <c r="H385" s="8">
        <v>232</v>
      </c>
      <c r="I385" s="8">
        <v>230</v>
      </c>
    </row>
    <row r="386" spans="1:10">
      <c r="A386" s="205"/>
      <c r="B386" s="48" t="s">
        <v>392</v>
      </c>
      <c r="C386" s="185"/>
      <c r="D386" s="130"/>
      <c r="E386" s="47">
        <v>1</v>
      </c>
      <c r="F386" s="47">
        <v>0</v>
      </c>
      <c r="G386" s="47">
        <v>1</v>
      </c>
      <c r="H386" s="8">
        <v>232</v>
      </c>
      <c r="I386" s="8">
        <v>230</v>
      </c>
    </row>
    <row r="387" spans="1:10">
      <c r="A387" s="205"/>
      <c r="B387" s="48" t="s">
        <v>393</v>
      </c>
      <c r="C387" s="49"/>
      <c r="D387" s="130"/>
      <c r="E387" s="47">
        <v>0</v>
      </c>
      <c r="F387" s="47">
        <v>0</v>
      </c>
      <c r="G387" s="47">
        <v>0</v>
      </c>
      <c r="H387" s="8"/>
      <c r="I387" s="8"/>
    </row>
    <row r="388" spans="1:10">
      <c r="A388" s="205"/>
      <c r="B388" s="50" t="s">
        <v>20</v>
      </c>
      <c r="C388" s="49"/>
      <c r="D388" s="130"/>
      <c r="E388" s="47"/>
      <c r="F388" s="47"/>
      <c r="G388" s="47"/>
      <c r="H388" s="8"/>
      <c r="I388" s="8"/>
    </row>
    <row r="389" spans="1:10">
      <c r="A389" s="205"/>
      <c r="B389" s="31" t="s">
        <v>394</v>
      </c>
      <c r="C389" s="16"/>
      <c r="D389" s="130"/>
      <c r="E389" s="52">
        <v>5</v>
      </c>
      <c r="F389" s="52">
        <v>8</v>
      </c>
      <c r="G389" s="52">
        <v>5</v>
      </c>
      <c r="H389" s="8">
        <v>232</v>
      </c>
      <c r="I389" s="8">
        <v>230</v>
      </c>
    </row>
    <row r="390" spans="1:10">
      <c r="A390" s="205"/>
      <c r="B390" s="48" t="s">
        <v>395</v>
      </c>
      <c r="C390" s="49"/>
      <c r="D390" s="130"/>
      <c r="E390" s="47">
        <v>0</v>
      </c>
      <c r="F390" s="47"/>
      <c r="G390" s="47"/>
      <c r="H390" s="8"/>
      <c r="I390" s="8"/>
    </row>
    <row r="391" spans="1:10">
      <c r="A391" s="205"/>
      <c r="B391" s="48" t="s">
        <v>396</v>
      </c>
      <c r="C391" s="49"/>
      <c r="D391" s="130"/>
      <c r="E391" s="47"/>
      <c r="F391" s="47"/>
      <c r="G391" s="47"/>
      <c r="H391" s="8"/>
      <c r="I391" s="8"/>
    </row>
    <row r="392" spans="1:10">
      <c r="A392"/>
      <c r="B392" s="50" t="s">
        <v>397</v>
      </c>
      <c r="C392" s="49"/>
      <c r="D392" s="130">
        <v>400</v>
      </c>
      <c r="E392" s="47"/>
      <c r="F392" s="47"/>
      <c r="G392" s="47"/>
      <c r="H392" s="8"/>
      <c r="I392" s="8"/>
      <c r="J392" s="144">
        <f>100*(H392*(E392+F392+G392)+H393*(E393+F393+G393)+H394*(E394+F394+G394)+H395*(E395+F395+G395)+H396*(G396+F396+E396))/(D392*1000)</f>
        <v>5.1870000000000003</v>
      </c>
    </row>
    <row r="393" spans="1:10" ht="15.75" customHeight="1">
      <c r="A393" s="199" t="s">
        <v>356</v>
      </c>
      <c r="B393" s="31" t="s">
        <v>398</v>
      </c>
      <c r="C393" s="185" t="s">
        <v>399</v>
      </c>
      <c r="D393" s="130"/>
      <c r="E393" s="20">
        <v>0</v>
      </c>
      <c r="F393" s="20">
        <v>0</v>
      </c>
      <c r="G393" s="20">
        <v>3</v>
      </c>
      <c r="H393" s="8">
        <v>228</v>
      </c>
      <c r="I393" s="8">
        <v>227</v>
      </c>
    </row>
    <row r="394" spans="1:10">
      <c r="A394" s="199"/>
      <c r="B394" s="31" t="s">
        <v>400</v>
      </c>
      <c r="C394" s="185"/>
      <c r="D394" s="130"/>
      <c r="E394" s="20">
        <v>3</v>
      </c>
      <c r="F394" s="20">
        <v>5</v>
      </c>
      <c r="G394" s="20">
        <v>0</v>
      </c>
      <c r="H394" s="8">
        <v>228</v>
      </c>
      <c r="I394" s="8">
        <v>227</v>
      </c>
    </row>
    <row r="395" spans="1:10">
      <c r="A395" s="199"/>
      <c r="B395" s="31" t="s">
        <v>335</v>
      </c>
      <c r="C395" s="185"/>
      <c r="D395" s="130"/>
      <c r="E395" s="20">
        <v>18</v>
      </c>
      <c r="F395" s="20">
        <v>30</v>
      </c>
      <c r="G395" s="20">
        <v>32</v>
      </c>
      <c r="H395" s="8">
        <v>228</v>
      </c>
      <c r="I395" s="8">
        <v>227</v>
      </c>
    </row>
    <row r="396" spans="1:10">
      <c r="A396" s="199"/>
      <c r="B396" s="31" t="s">
        <v>401</v>
      </c>
      <c r="C396" s="16"/>
      <c r="D396" s="130"/>
      <c r="E396" s="20">
        <v>0</v>
      </c>
      <c r="F396" s="20">
        <v>0</v>
      </c>
      <c r="G396" s="20">
        <v>0</v>
      </c>
      <c r="H396" s="8">
        <v>228</v>
      </c>
      <c r="I396" s="8">
        <v>227</v>
      </c>
    </row>
    <row r="397" spans="1:10">
      <c r="A397" s="199"/>
      <c r="B397" s="26" t="s">
        <v>402</v>
      </c>
      <c r="C397" s="16"/>
      <c r="D397" s="130"/>
      <c r="E397" s="20">
        <v>1</v>
      </c>
      <c r="F397" s="20">
        <v>2</v>
      </c>
      <c r="G397" s="20">
        <v>1</v>
      </c>
      <c r="H397" s="8">
        <v>228</v>
      </c>
      <c r="I397" s="8">
        <v>227</v>
      </c>
    </row>
    <row r="398" spans="1:10">
      <c r="A398" s="199"/>
      <c r="B398" s="50" t="s">
        <v>92</v>
      </c>
      <c r="C398" s="49"/>
      <c r="D398" s="130">
        <v>400</v>
      </c>
      <c r="E398" s="47"/>
      <c r="F398" s="47"/>
      <c r="G398" s="47"/>
      <c r="H398" s="8"/>
      <c r="I398" s="8"/>
      <c r="J398" s="144">
        <f>100*(H398*(E398+F398+G398)+H399*(E399+F399+G399)+H400*(E400+F400+G400)+H401*(E401+F401+G401)+H402*(G402+F402+E402)+H404*(G404+F404+E404)+H405*(G405+F405+E405)+H406*(G406+F406+E406)+H407*(G407+F407+E407)+H408*(G408+F408+E408))/(D398*1000)</f>
        <v>24.9315</v>
      </c>
    </row>
    <row r="399" spans="1:10">
      <c r="A399" s="199"/>
      <c r="B399" s="26" t="s">
        <v>403</v>
      </c>
      <c r="C399" s="16"/>
      <c r="D399" s="130"/>
      <c r="E399" s="20">
        <v>14</v>
      </c>
      <c r="F399" s="20">
        <v>13</v>
      </c>
      <c r="G399" s="20">
        <v>16</v>
      </c>
      <c r="H399" s="8">
        <v>230</v>
      </c>
      <c r="I399" s="8">
        <v>223</v>
      </c>
    </row>
    <row r="400" spans="1:10">
      <c r="A400" s="199"/>
      <c r="B400" s="26" t="s">
        <v>231</v>
      </c>
      <c r="C400" s="16"/>
      <c r="D400" s="130"/>
      <c r="E400" s="20">
        <v>4</v>
      </c>
      <c r="F400" s="20">
        <v>0</v>
      </c>
      <c r="G400" s="20">
        <v>2</v>
      </c>
      <c r="H400" s="8">
        <v>230</v>
      </c>
      <c r="I400" s="8">
        <v>223</v>
      </c>
    </row>
    <row r="401" spans="1:10">
      <c r="A401" s="199"/>
      <c r="B401" s="26" t="s">
        <v>404</v>
      </c>
      <c r="C401" s="16"/>
      <c r="D401" s="130"/>
      <c r="E401" s="20">
        <v>6</v>
      </c>
      <c r="F401" s="20">
        <v>2</v>
      </c>
      <c r="G401" s="20">
        <v>9</v>
      </c>
      <c r="H401" s="8">
        <v>230</v>
      </c>
      <c r="I401" s="8">
        <v>223</v>
      </c>
    </row>
    <row r="402" spans="1:10">
      <c r="A402" s="199"/>
      <c r="B402" s="26" t="s">
        <v>405</v>
      </c>
      <c r="C402" s="16"/>
      <c r="D402" s="130"/>
      <c r="E402" s="20">
        <v>1</v>
      </c>
      <c r="F402" s="20">
        <v>3</v>
      </c>
      <c r="G402" s="20">
        <v>4</v>
      </c>
      <c r="H402" s="8">
        <v>230</v>
      </c>
      <c r="I402" s="8">
        <v>223</v>
      </c>
    </row>
    <row r="403" spans="1:10">
      <c r="A403" s="199"/>
      <c r="B403" s="26" t="s">
        <v>406</v>
      </c>
      <c r="C403" s="16"/>
      <c r="D403" s="130"/>
      <c r="E403" s="20">
        <v>56</v>
      </c>
      <c r="F403" s="20">
        <v>44</v>
      </c>
      <c r="G403" s="20">
        <v>59</v>
      </c>
      <c r="H403" s="8">
        <v>230</v>
      </c>
      <c r="I403" s="8">
        <v>223</v>
      </c>
    </row>
    <row r="404" spans="1:10" ht="13.5" customHeight="1">
      <c r="A404" s="199"/>
      <c r="B404" s="26" t="s">
        <v>63</v>
      </c>
      <c r="C404" s="16"/>
      <c r="D404" s="130"/>
      <c r="E404" s="20">
        <v>20</v>
      </c>
      <c r="F404" s="20">
        <v>25</v>
      </c>
      <c r="G404" s="20">
        <v>12</v>
      </c>
      <c r="H404" s="8">
        <v>230</v>
      </c>
      <c r="I404" s="8">
        <v>223</v>
      </c>
    </row>
    <row r="405" spans="1:10">
      <c r="A405" s="199"/>
      <c r="B405" s="26" t="s">
        <v>407</v>
      </c>
      <c r="C405" s="16"/>
      <c r="D405" s="130"/>
      <c r="E405" s="20">
        <v>41</v>
      </c>
      <c r="F405" s="20">
        <v>60</v>
      </c>
      <c r="G405" s="20">
        <v>17</v>
      </c>
      <c r="H405" s="8">
        <v>230</v>
      </c>
      <c r="I405" s="8">
        <v>223</v>
      </c>
    </row>
    <row r="406" spans="1:10" ht="28.35" customHeight="1">
      <c r="A406" s="199"/>
      <c r="B406" s="53" t="s">
        <v>408</v>
      </c>
      <c r="C406" s="16"/>
      <c r="D406" s="130"/>
      <c r="E406" s="20">
        <v>14</v>
      </c>
      <c r="F406" s="20">
        <v>17</v>
      </c>
      <c r="G406" s="20">
        <v>17</v>
      </c>
      <c r="H406" s="8">
        <v>230</v>
      </c>
      <c r="I406" s="8">
        <v>223</v>
      </c>
    </row>
    <row r="407" spans="1:10">
      <c r="A407" s="199"/>
      <c r="B407" s="26" t="s">
        <v>409</v>
      </c>
      <c r="C407" s="16"/>
      <c r="D407" s="130"/>
      <c r="E407" s="20">
        <v>64</v>
      </c>
      <c r="F407" s="20">
        <v>48</v>
      </c>
      <c r="G407" s="20">
        <v>24</v>
      </c>
      <c r="H407" s="8">
        <v>231</v>
      </c>
      <c r="I407" s="8">
        <v>224</v>
      </c>
    </row>
    <row r="408" spans="1:10">
      <c r="A408"/>
      <c r="B408" s="50" t="s">
        <v>410</v>
      </c>
      <c r="C408" s="49"/>
      <c r="D408" s="130">
        <v>400</v>
      </c>
      <c r="E408" s="47"/>
      <c r="F408" s="47"/>
      <c r="G408" s="47"/>
      <c r="H408" s="8"/>
      <c r="I408" s="8"/>
      <c r="J408" s="144">
        <f>100*(H408*(E408+F408+G408)+H409*(E409+F409+G409)+H410*(E410+F410+G410)+H411*(E411+F411+G411)+H412*(G412+F412+E412))/(D408*1000)</f>
        <v>7.6475</v>
      </c>
    </row>
    <row r="409" spans="1:10" ht="15.75" customHeight="1">
      <c r="A409" s="199" t="s">
        <v>356</v>
      </c>
      <c r="B409" s="31" t="s">
        <v>411</v>
      </c>
      <c r="C409" s="54"/>
      <c r="D409" s="135"/>
      <c r="E409" s="55">
        <v>4</v>
      </c>
      <c r="F409" s="55">
        <v>12</v>
      </c>
      <c r="G409" s="55">
        <v>2</v>
      </c>
      <c r="H409" s="8">
        <v>230</v>
      </c>
      <c r="I409" s="8">
        <v>227</v>
      </c>
    </row>
    <row r="410" spans="1:10">
      <c r="A410" s="199"/>
      <c r="B410" s="26" t="s">
        <v>412</v>
      </c>
      <c r="C410" s="54"/>
      <c r="D410" s="136"/>
      <c r="E410" s="47">
        <v>19</v>
      </c>
      <c r="F410" s="47">
        <v>29</v>
      </c>
      <c r="G410" s="47">
        <v>28</v>
      </c>
      <c r="H410" s="8">
        <v>230</v>
      </c>
      <c r="I410" s="8">
        <v>227</v>
      </c>
    </row>
    <row r="411" spans="1:10" ht="17.45" customHeight="1">
      <c r="A411" s="199"/>
      <c r="B411" s="31" t="s">
        <v>413</v>
      </c>
      <c r="C411" s="32" t="s">
        <v>414</v>
      </c>
      <c r="D411" s="135"/>
      <c r="E411" s="55">
        <v>9</v>
      </c>
      <c r="F411" s="55">
        <v>11</v>
      </c>
      <c r="G411" s="55">
        <v>5</v>
      </c>
      <c r="H411" s="8">
        <v>230</v>
      </c>
      <c r="I411" s="8">
        <v>227</v>
      </c>
    </row>
    <row r="412" spans="1:10">
      <c r="A412" s="199"/>
      <c r="B412" s="31" t="s">
        <v>415</v>
      </c>
      <c r="C412" s="54"/>
      <c r="D412" s="135"/>
      <c r="E412" s="55">
        <v>0</v>
      </c>
      <c r="F412" s="55">
        <v>3</v>
      </c>
      <c r="G412" s="55">
        <v>11</v>
      </c>
      <c r="H412" s="8">
        <v>230</v>
      </c>
      <c r="I412" s="8">
        <v>227</v>
      </c>
    </row>
    <row r="413" spans="1:10">
      <c r="A413" s="199"/>
      <c r="B413" s="15" t="s">
        <v>328</v>
      </c>
      <c r="C413" s="54"/>
      <c r="D413" s="130">
        <v>630</v>
      </c>
      <c r="E413" s="55"/>
      <c r="F413" s="55"/>
      <c r="G413" s="55"/>
      <c r="H413" s="8"/>
      <c r="I413" s="8"/>
      <c r="J413" s="144">
        <f>100*(H413*(E413+F413+G413)+H414*(E414+F414+G414)+H415*(E415+F415+G415)+H416*(E416+F416+G416)+H417*(G417+F417+E417)+H418*(G418+F418+E418))/(D413*1000)</f>
        <v>17.605714285714285</v>
      </c>
    </row>
    <row r="414" spans="1:10">
      <c r="A414" s="199"/>
      <c r="B414" s="26" t="s">
        <v>416</v>
      </c>
      <c r="C414" s="54"/>
      <c r="D414" s="135"/>
      <c r="E414" s="55"/>
      <c r="F414" s="55">
        <v>17</v>
      </c>
      <c r="G414" s="55">
        <v>49</v>
      </c>
      <c r="H414" s="8">
        <v>234</v>
      </c>
      <c r="I414" s="8">
        <v>230</v>
      </c>
    </row>
    <row r="415" spans="1:10">
      <c r="A415" s="199"/>
      <c r="B415" s="26" t="s">
        <v>417</v>
      </c>
      <c r="C415" s="54"/>
      <c r="D415" s="135"/>
      <c r="E415" s="55">
        <v>13</v>
      </c>
      <c r="F415" s="55">
        <v>9</v>
      </c>
      <c r="G415" s="55">
        <v>4</v>
      </c>
      <c r="H415" s="8">
        <v>234</v>
      </c>
      <c r="I415" s="8">
        <v>230</v>
      </c>
    </row>
    <row r="416" spans="1:10">
      <c r="A416" s="199"/>
      <c r="B416" s="26" t="s">
        <v>418</v>
      </c>
      <c r="C416" s="54"/>
      <c r="D416" s="135"/>
      <c r="E416" s="55">
        <v>12</v>
      </c>
      <c r="F416" s="55">
        <v>10</v>
      </c>
      <c r="G416" s="55">
        <v>2</v>
      </c>
      <c r="H416" s="8">
        <v>234</v>
      </c>
      <c r="I416" s="8">
        <v>230</v>
      </c>
    </row>
    <row r="417" spans="1:10">
      <c r="A417" s="199"/>
      <c r="B417" s="26" t="s">
        <v>419</v>
      </c>
      <c r="C417" s="54"/>
      <c r="D417" s="135"/>
      <c r="E417" s="55">
        <v>50</v>
      </c>
      <c r="F417" s="55">
        <v>27</v>
      </c>
      <c r="G417" s="55">
        <v>49</v>
      </c>
      <c r="H417" s="8">
        <v>234</v>
      </c>
      <c r="I417" s="8">
        <v>230</v>
      </c>
    </row>
    <row r="418" spans="1:10">
      <c r="A418" s="199"/>
      <c r="B418" s="31" t="s">
        <v>420</v>
      </c>
      <c r="C418" s="54"/>
      <c r="D418" s="135"/>
      <c r="E418" s="55">
        <v>80</v>
      </c>
      <c r="F418" s="55">
        <v>67</v>
      </c>
      <c r="G418" s="55">
        <v>85</v>
      </c>
      <c r="H418" s="8">
        <v>234</v>
      </c>
      <c r="I418" s="8">
        <v>230</v>
      </c>
    </row>
    <row r="419" spans="1:10">
      <c r="A419" s="199"/>
      <c r="B419" s="56" t="s">
        <v>421</v>
      </c>
      <c r="C419" s="49"/>
      <c r="D419" s="130">
        <v>250</v>
      </c>
      <c r="E419" s="47"/>
      <c r="F419" s="47"/>
      <c r="G419" s="47"/>
      <c r="H419" s="8"/>
      <c r="I419" s="8"/>
      <c r="J419" s="144">
        <f>100*(H419*(E419+F419+G419)+H420*(E420+F420+G420)+H421*(E421+F421+G421)+H422*(E422+F422+G422)+H423*(G423+F423+E423)+H424*(G424+F424+E424))/(D419*1000)</f>
        <v>15.898400000000001</v>
      </c>
    </row>
    <row r="420" spans="1:10" ht="15" customHeight="1">
      <c r="A420" s="199"/>
      <c r="B420" s="31" t="s">
        <v>422</v>
      </c>
      <c r="C420" s="206" t="s">
        <v>423</v>
      </c>
      <c r="D420" s="135"/>
      <c r="E420" s="55">
        <v>14</v>
      </c>
      <c r="F420" s="55">
        <v>9</v>
      </c>
      <c r="G420" s="55">
        <v>9</v>
      </c>
      <c r="H420" s="8">
        <v>238</v>
      </c>
      <c r="I420" s="8">
        <v>238</v>
      </c>
    </row>
    <row r="421" spans="1:10" ht="15" customHeight="1">
      <c r="A421" s="199"/>
      <c r="B421" s="31" t="s">
        <v>424</v>
      </c>
      <c r="C421" s="206"/>
      <c r="D421" s="135"/>
      <c r="E421" s="55">
        <v>5</v>
      </c>
      <c r="F421" s="55">
        <v>5</v>
      </c>
      <c r="G421" s="55">
        <v>15</v>
      </c>
      <c r="H421" s="8">
        <v>238</v>
      </c>
      <c r="I421" s="8">
        <v>238</v>
      </c>
    </row>
    <row r="422" spans="1:10" ht="15" customHeight="1">
      <c r="A422" s="199"/>
      <c r="B422" s="31" t="s">
        <v>383</v>
      </c>
      <c r="C422" s="206"/>
      <c r="D422" s="135"/>
      <c r="E422" s="55">
        <v>28</v>
      </c>
      <c r="F422" s="55">
        <v>57</v>
      </c>
      <c r="G422" s="55">
        <v>4</v>
      </c>
      <c r="H422" s="8">
        <v>238</v>
      </c>
      <c r="I422" s="8">
        <v>238</v>
      </c>
    </row>
    <row r="423" spans="1:10" ht="15" customHeight="1">
      <c r="A423" s="199"/>
      <c r="B423" s="31" t="s">
        <v>425</v>
      </c>
      <c r="C423" s="206"/>
      <c r="D423" s="135"/>
      <c r="E423" s="55">
        <v>2</v>
      </c>
      <c r="F423" s="55">
        <v>3</v>
      </c>
      <c r="G423" s="55">
        <v>7</v>
      </c>
      <c r="H423" s="8">
        <v>238</v>
      </c>
      <c r="I423" s="8">
        <v>238</v>
      </c>
    </row>
    <row r="424" spans="1:10">
      <c r="A424" s="199"/>
      <c r="B424" s="48" t="s">
        <v>426</v>
      </c>
      <c r="C424" s="206"/>
      <c r="D424" s="130"/>
      <c r="E424" s="47">
        <v>9</v>
      </c>
      <c r="F424" s="47">
        <v>0</v>
      </c>
      <c r="G424" s="47">
        <v>0</v>
      </c>
      <c r="H424" s="8">
        <v>238</v>
      </c>
      <c r="I424" s="8">
        <v>238</v>
      </c>
    </row>
    <row r="425" spans="1:10">
      <c r="A425" s="199"/>
      <c r="B425" s="56" t="s">
        <v>92</v>
      </c>
      <c r="C425" s="49"/>
      <c r="D425" s="130">
        <v>250</v>
      </c>
      <c r="E425" s="47"/>
      <c r="F425" s="47"/>
      <c r="G425" s="47"/>
      <c r="H425" s="8"/>
      <c r="I425" s="8"/>
      <c r="J425" s="144">
        <f>100*(H425*(E425+F425+G425)+H426*(E426+F426+G426))/(D425*1000)</f>
        <v>6.468</v>
      </c>
    </row>
    <row r="426" spans="1:10">
      <c r="A426" s="199"/>
      <c r="B426" s="26" t="s">
        <v>427</v>
      </c>
      <c r="C426" s="54"/>
      <c r="D426" s="136"/>
      <c r="E426" s="55">
        <v>21</v>
      </c>
      <c r="F426" s="55">
        <v>24</v>
      </c>
      <c r="G426" s="55">
        <v>25</v>
      </c>
      <c r="H426" s="8">
        <v>231</v>
      </c>
      <c r="I426" s="8">
        <v>230</v>
      </c>
    </row>
    <row r="427" spans="1:10">
      <c r="A427" s="14"/>
      <c r="B427" s="48" t="s">
        <v>63</v>
      </c>
      <c r="C427" s="49"/>
      <c r="D427" s="130"/>
      <c r="E427" s="47">
        <v>50</v>
      </c>
      <c r="F427" s="47">
        <v>68</v>
      </c>
      <c r="G427" s="47">
        <v>46</v>
      </c>
      <c r="H427" s="8">
        <v>231</v>
      </c>
      <c r="I427" s="8">
        <v>230</v>
      </c>
    </row>
    <row r="428" spans="1:10">
      <c r="A428"/>
      <c r="B428" s="50" t="s">
        <v>428</v>
      </c>
      <c r="C428" s="49"/>
      <c r="D428" s="130">
        <v>400</v>
      </c>
      <c r="E428" s="47"/>
      <c r="F428" s="47"/>
      <c r="G428" s="47"/>
      <c r="H428" s="8"/>
      <c r="I428" s="8"/>
      <c r="J428" s="144">
        <f>100*(H428*(E428+F428+G428)+H429*(E429+F429+G429)+H430*(E430+F430+G430)+H431*(E431+F431+G431)+H432*(G432+F432+E432)+H434*(G434+F434+E434)+H435*(G435+F435+E435))/(D428*1000)</f>
        <v>9.3480000000000008</v>
      </c>
    </row>
    <row r="429" spans="1:10" ht="15.75" customHeight="1">
      <c r="A429" s="203" t="s">
        <v>429</v>
      </c>
      <c r="B429" s="26" t="s">
        <v>430</v>
      </c>
      <c r="C429" s="16"/>
      <c r="D429" s="130"/>
      <c r="E429" s="20">
        <v>5</v>
      </c>
      <c r="F429" s="20">
        <v>28</v>
      </c>
      <c r="G429" s="20">
        <v>21</v>
      </c>
      <c r="H429" s="8">
        <v>228</v>
      </c>
      <c r="I429" s="8">
        <v>225</v>
      </c>
    </row>
    <row r="430" spans="1:10" ht="15.75" customHeight="1">
      <c r="A430" s="203"/>
      <c r="B430" s="26" t="s">
        <v>431</v>
      </c>
      <c r="C430" s="185" t="s">
        <v>432</v>
      </c>
      <c r="D430" s="130"/>
      <c r="E430" s="20">
        <v>4</v>
      </c>
      <c r="F430" s="20">
        <v>13</v>
      </c>
      <c r="G430" s="20">
        <v>0</v>
      </c>
      <c r="H430" s="8">
        <v>228</v>
      </c>
      <c r="I430" s="8">
        <v>225</v>
      </c>
    </row>
    <row r="431" spans="1:10">
      <c r="A431" s="203"/>
      <c r="B431" s="26" t="s">
        <v>433</v>
      </c>
      <c r="C431" s="185"/>
      <c r="D431" s="130"/>
      <c r="E431" s="20">
        <v>8</v>
      </c>
      <c r="F431" s="20">
        <v>9</v>
      </c>
      <c r="G431" s="20">
        <v>11</v>
      </c>
      <c r="H431" s="8">
        <v>228</v>
      </c>
      <c r="I431" s="8">
        <v>225</v>
      </c>
    </row>
    <row r="432" spans="1:10">
      <c r="A432" s="203"/>
      <c r="B432" s="26" t="s">
        <v>434</v>
      </c>
      <c r="C432" s="185"/>
      <c r="D432" s="130"/>
      <c r="E432" s="20">
        <v>14</v>
      </c>
      <c r="F432" s="20">
        <v>13</v>
      </c>
      <c r="G432" s="20">
        <v>17</v>
      </c>
      <c r="H432" s="8">
        <v>228</v>
      </c>
      <c r="I432" s="8">
        <v>225</v>
      </c>
    </row>
    <row r="433" spans="1:10">
      <c r="A433" s="203"/>
      <c r="B433" s="26" t="s">
        <v>435</v>
      </c>
      <c r="C433" s="185"/>
      <c r="D433" s="130"/>
      <c r="E433" s="20">
        <v>24</v>
      </c>
      <c r="F433" s="20">
        <v>9</v>
      </c>
      <c r="G433" s="20">
        <v>23</v>
      </c>
      <c r="H433" s="8">
        <v>228</v>
      </c>
      <c r="I433" s="8">
        <v>225</v>
      </c>
    </row>
    <row r="434" spans="1:10">
      <c r="A434" s="203"/>
      <c r="B434" s="26" t="s">
        <v>436</v>
      </c>
      <c r="C434" s="16"/>
      <c r="D434" s="130"/>
      <c r="E434" s="20">
        <v>3</v>
      </c>
      <c r="F434" s="20">
        <v>3</v>
      </c>
      <c r="G434" s="20">
        <v>12</v>
      </c>
      <c r="H434" s="8">
        <v>228</v>
      </c>
      <c r="I434" s="8">
        <v>225</v>
      </c>
    </row>
    <row r="435" spans="1:10">
      <c r="A435" s="203"/>
      <c r="B435" s="26" t="s">
        <v>437</v>
      </c>
      <c r="C435" s="16"/>
      <c r="D435" s="130"/>
      <c r="E435" s="20">
        <v>0</v>
      </c>
      <c r="F435" s="20">
        <v>0</v>
      </c>
      <c r="G435" s="20">
        <v>3</v>
      </c>
      <c r="H435" s="8">
        <v>228</v>
      </c>
      <c r="I435" s="8">
        <v>225</v>
      </c>
    </row>
    <row r="436" spans="1:10">
      <c r="A436" s="203"/>
      <c r="B436" s="15" t="s">
        <v>92</v>
      </c>
      <c r="C436" s="16"/>
      <c r="D436" s="130">
        <v>400</v>
      </c>
      <c r="E436" s="20"/>
      <c r="F436" s="20"/>
      <c r="G436" s="20"/>
      <c r="H436" s="8"/>
      <c r="I436" s="8"/>
      <c r="J436" s="144">
        <f>100*(H436*(E436+F436+G436)+H437*(E437+F437+G437)+H438*(E438+F438+G438)+H439*(E439+F439+G439)+H440*(G440+F440+E440)+H441*(G441+F441+E441)+H442*(G442+F442+E442))/(D436*1000)</f>
        <v>19.13175</v>
      </c>
    </row>
    <row r="437" spans="1:10">
      <c r="A437" s="203"/>
      <c r="B437" s="26" t="s">
        <v>438</v>
      </c>
      <c r="C437" s="16"/>
      <c r="D437" s="130"/>
      <c r="E437" s="20">
        <v>21</v>
      </c>
      <c r="F437" s="20">
        <v>9</v>
      </c>
      <c r="G437" s="20">
        <v>39</v>
      </c>
      <c r="H437" s="8">
        <v>227</v>
      </c>
      <c r="I437" s="8">
        <v>224</v>
      </c>
    </row>
    <row r="438" spans="1:10">
      <c r="A438" s="203"/>
      <c r="B438" s="26" t="s">
        <v>439</v>
      </c>
      <c r="C438" s="16"/>
      <c r="D438" s="130"/>
      <c r="E438" s="20">
        <v>15</v>
      </c>
      <c r="F438" s="20">
        <v>15</v>
      </c>
      <c r="G438" s="20">
        <v>15</v>
      </c>
      <c r="H438" s="8">
        <v>227</v>
      </c>
      <c r="I438" s="8">
        <v>224</v>
      </c>
    </row>
    <row r="439" spans="1:10">
      <c r="A439" s="203"/>
      <c r="B439" s="26" t="s">
        <v>63</v>
      </c>
      <c r="C439" s="16"/>
      <c r="D439" s="130"/>
      <c r="E439" s="20">
        <v>46</v>
      </c>
      <c r="F439" s="20">
        <v>0</v>
      </c>
      <c r="G439" s="20">
        <v>49</v>
      </c>
      <c r="H439" s="8">
        <v>227</v>
      </c>
      <c r="I439" s="8">
        <v>224</v>
      </c>
    </row>
    <row r="440" spans="1:10">
      <c r="A440" s="203"/>
      <c r="B440" s="26" t="s">
        <v>440</v>
      </c>
      <c r="C440" s="16"/>
      <c r="D440" s="130"/>
      <c r="E440" s="20">
        <v>2</v>
      </c>
      <c r="F440" s="20">
        <v>6</v>
      </c>
      <c r="G440" s="20">
        <v>2</v>
      </c>
      <c r="H440" s="8">
        <v>227</v>
      </c>
      <c r="I440" s="8">
        <v>224</v>
      </c>
    </row>
    <row r="441" spans="1:10">
      <c r="A441" s="203"/>
      <c r="B441" s="26" t="s">
        <v>441</v>
      </c>
      <c r="C441" s="16"/>
      <c r="D441" s="130"/>
      <c r="E441" s="20">
        <v>30</v>
      </c>
      <c r="F441" s="20">
        <v>30</v>
      </c>
      <c r="G441" s="20">
        <v>30</v>
      </c>
      <c r="H441" s="8">
        <v>227</v>
      </c>
      <c r="I441" s="8">
        <v>224</v>
      </c>
    </row>
    <row r="442" spans="1:10">
      <c r="A442" s="203"/>
      <c r="B442" s="48" t="s">
        <v>442</v>
      </c>
      <c r="C442" s="49"/>
      <c r="D442" s="130"/>
      <c r="E442" s="47">
        <v>10</v>
      </c>
      <c r="F442" s="47">
        <v>13</v>
      </c>
      <c r="G442" s="47">
        <v>5</v>
      </c>
      <c r="H442" s="8">
        <v>228</v>
      </c>
      <c r="I442" s="8">
        <v>225</v>
      </c>
    </row>
    <row r="443" spans="1:10">
      <c r="A443"/>
      <c r="B443" s="50" t="s">
        <v>443</v>
      </c>
      <c r="C443" s="49"/>
      <c r="D443" s="130">
        <v>400</v>
      </c>
      <c r="E443" s="47"/>
      <c r="F443" s="47"/>
      <c r="G443" s="47"/>
      <c r="H443" s="8"/>
      <c r="I443" s="8"/>
      <c r="J443" s="144">
        <f>100*(H443*(E443+F443+G443)+H444*(E444+F444+G444)+H445*(E445+F445+G445)+H446*(E446+F446+G446)+H447*(G447+F447+E447)+H448*(G448+F448+E448)+H449*(G449+F449+E449))/(D443*1000)</f>
        <v>19.21125</v>
      </c>
    </row>
    <row r="444" spans="1:10" ht="15.75" customHeight="1">
      <c r="A444" s="204" t="s">
        <v>429</v>
      </c>
      <c r="B444" s="31" t="s">
        <v>251</v>
      </c>
      <c r="C444" s="185" t="s">
        <v>444</v>
      </c>
      <c r="D444" s="130"/>
      <c r="E444" s="20">
        <v>38</v>
      </c>
      <c r="F444" s="20">
        <v>43</v>
      </c>
      <c r="G444" s="20">
        <v>28</v>
      </c>
      <c r="H444" s="8">
        <v>235</v>
      </c>
      <c r="I444" s="8">
        <v>228</v>
      </c>
    </row>
    <row r="445" spans="1:10">
      <c r="A445" s="204"/>
      <c r="B445" s="26" t="s">
        <v>38</v>
      </c>
      <c r="C445" s="185"/>
      <c r="D445" s="130"/>
      <c r="E445" s="20">
        <v>26</v>
      </c>
      <c r="F445" s="20">
        <v>32</v>
      </c>
      <c r="G445" s="20">
        <v>18</v>
      </c>
      <c r="H445" s="8">
        <v>235</v>
      </c>
      <c r="I445" s="8">
        <v>228</v>
      </c>
    </row>
    <row r="446" spans="1:10">
      <c r="A446" s="204"/>
      <c r="B446" s="31" t="s">
        <v>445</v>
      </c>
      <c r="C446" s="185"/>
      <c r="D446" s="130"/>
      <c r="E446" s="20">
        <v>0</v>
      </c>
      <c r="F446" s="20">
        <v>3</v>
      </c>
      <c r="G446" s="20">
        <v>6</v>
      </c>
      <c r="H446" s="8">
        <v>235</v>
      </c>
      <c r="I446" s="8">
        <v>228</v>
      </c>
    </row>
    <row r="447" spans="1:10">
      <c r="A447" s="204"/>
      <c r="B447" s="15" t="s">
        <v>20</v>
      </c>
      <c r="C447" s="16"/>
      <c r="D447" s="130"/>
      <c r="E447" s="20"/>
      <c r="F447" s="20"/>
      <c r="G447" s="20"/>
      <c r="H447" s="8"/>
      <c r="I447" s="8"/>
    </row>
    <row r="448" spans="1:10">
      <c r="A448" s="204"/>
      <c r="B448" s="31" t="s">
        <v>36</v>
      </c>
      <c r="C448" s="16"/>
      <c r="D448" s="130"/>
      <c r="E448" s="20">
        <v>28</v>
      </c>
      <c r="F448" s="20">
        <v>20</v>
      </c>
      <c r="G448" s="20">
        <v>21</v>
      </c>
      <c r="H448" s="8">
        <v>235</v>
      </c>
      <c r="I448" s="8">
        <v>228</v>
      </c>
    </row>
    <row r="449" spans="1:10">
      <c r="A449" s="204"/>
      <c r="B449" s="31" t="s">
        <v>270</v>
      </c>
      <c r="C449" s="16"/>
      <c r="D449" s="130"/>
      <c r="E449" s="20">
        <v>28</v>
      </c>
      <c r="F449" s="20">
        <v>19</v>
      </c>
      <c r="G449" s="20">
        <v>17</v>
      </c>
      <c r="H449" s="8">
        <v>235</v>
      </c>
      <c r="I449" s="8">
        <v>228</v>
      </c>
    </row>
    <row r="450" spans="1:10">
      <c r="A450" s="204"/>
      <c r="B450" s="31" t="s">
        <v>271</v>
      </c>
      <c r="C450" s="16"/>
      <c r="D450" s="132"/>
      <c r="E450" s="20">
        <v>2</v>
      </c>
      <c r="F450" s="20">
        <v>0</v>
      </c>
      <c r="G450" s="20">
        <v>0</v>
      </c>
      <c r="H450" s="8">
        <v>235</v>
      </c>
      <c r="I450" s="8">
        <v>228</v>
      </c>
    </row>
    <row r="451" spans="1:10">
      <c r="A451"/>
      <c r="B451" s="50" t="s">
        <v>446</v>
      </c>
      <c r="C451" s="57"/>
      <c r="D451" s="130">
        <v>400</v>
      </c>
      <c r="E451" s="47"/>
      <c r="F451" s="47"/>
      <c r="G451" s="47"/>
      <c r="H451" s="8"/>
      <c r="I451" s="8"/>
      <c r="J451" s="144">
        <f>100*(H451*(E451+F451+G451)+H452*(E452+F452+G452)+H453*(E453+F453+G453)+H454*(E454+F454+G454)+H455*(G455+F455+E455)+H456*(G456+F456+E456)+H457*(G457+F457+E457))/(D451*1000)</f>
        <v>4.6412500000000003</v>
      </c>
    </row>
    <row r="452" spans="1:10" ht="15.75" customHeight="1">
      <c r="A452" s="204" t="s">
        <v>429</v>
      </c>
      <c r="B452" s="48" t="s">
        <v>447</v>
      </c>
      <c r="C452" s="187" t="s">
        <v>448</v>
      </c>
      <c r="D452" s="130"/>
      <c r="E452" s="47">
        <v>1</v>
      </c>
      <c r="F452" s="47">
        <v>0</v>
      </c>
      <c r="G452" s="47">
        <v>0</v>
      </c>
      <c r="H452" s="8">
        <v>235</v>
      </c>
      <c r="I452" s="8">
        <v>230</v>
      </c>
    </row>
    <row r="453" spans="1:10">
      <c r="A453" s="204"/>
      <c r="B453" s="19" t="s">
        <v>449</v>
      </c>
      <c r="C453" s="187"/>
      <c r="D453" s="130"/>
      <c r="E453" s="47">
        <v>12</v>
      </c>
      <c r="F453" s="47">
        <v>21</v>
      </c>
      <c r="G453" s="47">
        <v>11</v>
      </c>
      <c r="H453" s="8">
        <v>235</v>
      </c>
      <c r="I453" s="8">
        <v>230</v>
      </c>
    </row>
    <row r="454" spans="1:10">
      <c r="A454" s="204"/>
      <c r="B454" s="19" t="s">
        <v>450</v>
      </c>
      <c r="C454" s="187"/>
      <c r="D454" s="130"/>
      <c r="E454" s="47">
        <v>6</v>
      </c>
      <c r="F454" s="47">
        <v>7</v>
      </c>
      <c r="G454" s="47">
        <v>3</v>
      </c>
      <c r="H454" s="8">
        <v>235</v>
      </c>
      <c r="I454" s="8">
        <v>230</v>
      </c>
    </row>
    <row r="455" spans="1:10">
      <c r="A455" s="204"/>
      <c r="B455" s="30" t="s">
        <v>451</v>
      </c>
      <c r="C455" s="16"/>
      <c r="D455" s="130"/>
      <c r="E455" s="47"/>
      <c r="F455" s="47"/>
      <c r="G455" s="47"/>
      <c r="H455" s="8"/>
      <c r="I455" s="8"/>
    </row>
    <row r="456" spans="1:10">
      <c r="A456" s="204"/>
      <c r="B456" s="19" t="s">
        <v>452</v>
      </c>
      <c r="C456" s="16"/>
      <c r="D456" s="130"/>
      <c r="E456" s="47">
        <v>18</v>
      </c>
      <c r="F456" s="47">
        <v>0</v>
      </c>
      <c r="G456" s="47">
        <v>0</v>
      </c>
      <c r="H456" s="8">
        <v>235</v>
      </c>
      <c r="I456" s="8">
        <v>230</v>
      </c>
    </row>
    <row r="457" spans="1:10">
      <c r="A457" s="204"/>
      <c r="B457" s="19" t="s">
        <v>453</v>
      </c>
      <c r="C457" s="16"/>
      <c r="D457" s="130"/>
      <c r="E457" s="47">
        <v>0</v>
      </c>
      <c r="F457" s="47">
        <v>0</v>
      </c>
      <c r="G457" s="47">
        <v>0</v>
      </c>
      <c r="H457" s="8">
        <v>235</v>
      </c>
      <c r="I457" s="8">
        <v>230</v>
      </c>
    </row>
    <row r="458" spans="1:10">
      <c r="A458" s="14"/>
      <c r="B458" s="50" t="s">
        <v>454</v>
      </c>
      <c r="C458" s="57"/>
      <c r="D458" s="130">
        <v>400</v>
      </c>
      <c r="E458" s="47"/>
      <c r="F458" s="47"/>
      <c r="G458" s="47"/>
      <c r="H458" s="8"/>
      <c r="I458" s="8"/>
      <c r="J458" s="144">
        <f>100*(H458*(E458+F458+G458)+H459*(E459+F459+G459)+H460*(E460+F460+G460)+H461*(E461+F461+G461)+H462*(G462+F462+E462)+H464*(G464+F464+E464)+H465*(G465+F465+E465))/(D458*1000)</f>
        <v>20.126000000000001</v>
      </c>
    </row>
    <row r="459" spans="1:10" ht="15.75" customHeight="1">
      <c r="A459" s="191" t="s">
        <v>29</v>
      </c>
      <c r="B459" s="58" t="s">
        <v>455</v>
      </c>
      <c r="C459" s="57"/>
      <c r="D459" s="130"/>
      <c r="E459" s="47">
        <v>23</v>
      </c>
      <c r="F459" s="47">
        <v>22</v>
      </c>
      <c r="G459" s="47">
        <v>30</v>
      </c>
      <c r="H459" s="8">
        <v>232</v>
      </c>
      <c r="I459" s="8">
        <v>223</v>
      </c>
    </row>
    <row r="460" spans="1:10" ht="17.100000000000001" customHeight="1">
      <c r="A460" s="191"/>
      <c r="B460" s="58" t="s">
        <v>456</v>
      </c>
      <c r="C460" s="59" t="s">
        <v>457</v>
      </c>
      <c r="D460" s="130"/>
      <c r="E460" s="47">
        <v>8</v>
      </c>
      <c r="F460" s="47">
        <v>5</v>
      </c>
      <c r="G460" s="47">
        <v>7</v>
      </c>
      <c r="H460" s="8">
        <v>232</v>
      </c>
      <c r="I460" s="8">
        <v>223</v>
      </c>
    </row>
    <row r="461" spans="1:10">
      <c r="A461" s="191"/>
      <c r="B461" s="58" t="s">
        <v>458</v>
      </c>
      <c r="C461" s="57"/>
      <c r="D461" s="130"/>
      <c r="E461" s="47">
        <v>22</v>
      </c>
      <c r="F461" s="47">
        <v>12</v>
      </c>
      <c r="G461" s="47">
        <v>17</v>
      </c>
      <c r="H461" s="8">
        <v>232</v>
      </c>
      <c r="I461" s="8">
        <v>223</v>
      </c>
    </row>
    <row r="462" spans="1:10">
      <c r="A462" s="191"/>
      <c r="B462" s="58" t="s">
        <v>459</v>
      </c>
      <c r="C462" s="57"/>
      <c r="D462" s="130"/>
      <c r="E462" s="47">
        <v>15</v>
      </c>
      <c r="F462" s="47">
        <v>18</v>
      </c>
      <c r="G462" s="47">
        <v>8</v>
      </c>
      <c r="H462" s="8">
        <v>232</v>
      </c>
      <c r="I462" s="8">
        <v>223</v>
      </c>
    </row>
    <row r="463" spans="1:10">
      <c r="A463" s="191"/>
      <c r="B463" s="60" t="s">
        <v>460</v>
      </c>
      <c r="C463" s="57"/>
      <c r="D463" s="130"/>
      <c r="E463" s="47">
        <v>11</v>
      </c>
      <c r="F463" s="47">
        <v>1</v>
      </c>
      <c r="G463" s="47">
        <v>0</v>
      </c>
      <c r="H463" s="8">
        <v>232</v>
      </c>
      <c r="I463" s="8">
        <v>223</v>
      </c>
    </row>
    <row r="464" spans="1:10">
      <c r="A464" s="191"/>
      <c r="B464" s="58" t="s">
        <v>461</v>
      </c>
      <c r="C464" s="57"/>
      <c r="D464" s="130"/>
      <c r="E464" s="47">
        <v>22</v>
      </c>
      <c r="F464" s="47">
        <v>34</v>
      </c>
      <c r="G464" s="47">
        <v>80</v>
      </c>
      <c r="H464" s="8">
        <v>232</v>
      </c>
      <c r="I464" s="8">
        <v>223</v>
      </c>
    </row>
    <row r="465" spans="1:10">
      <c r="A465" s="191"/>
      <c r="B465" s="60" t="s">
        <v>462</v>
      </c>
      <c r="C465" s="57"/>
      <c r="D465" s="130"/>
      <c r="E465" s="47">
        <v>8</v>
      </c>
      <c r="F465" s="47">
        <v>14</v>
      </c>
      <c r="G465" s="47">
        <v>2</v>
      </c>
      <c r="H465" s="8">
        <v>232</v>
      </c>
      <c r="I465" s="8">
        <v>223</v>
      </c>
    </row>
    <row r="466" spans="1:10">
      <c r="A466" s="191"/>
      <c r="B466" s="60" t="s">
        <v>463</v>
      </c>
      <c r="C466" s="57"/>
      <c r="D466" s="130"/>
      <c r="E466" s="47">
        <v>0</v>
      </c>
      <c r="F466" s="47">
        <v>0</v>
      </c>
      <c r="G466" s="47">
        <v>0</v>
      </c>
      <c r="H466" s="8">
        <v>232</v>
      </c>
      <c r="I466" s="8">
        <v>223</v>
      </c>
    </row>
    <row r="467" spans="1:10">
      <c r="A467" s="191"/>
      <c r="B467" s="50" t="s">
        <v>328</v>
      </c>
      <c r="C467" s="57"/>
      <c r="D467" s="130">
        <v>400</v>
      </c>
      <c r="E467" s="47"/>
      <c r="F467" s="47"/>
      <c r="G467" s="47"/>
      <c r="H467" s="8"/>
      <c r="I467" s="8"/>
      <c r="J467" s="144">
        <f>100*(H467*(E467+F467+G467)+H468*(E468+F468+G468)+H469*(E469+F469+G469)+H470*(E470+F470+G470)+H471*(G471+F471+E471)+H473*(G473+F473+E473)+H474*(G474+F474+E474))/(D467*1000)</f>
        <v>28.68225</v>
      </c>
    </row>
    <row r="468" spans="1:10">
      <c r="A468" s="191"/>
      <c r="B468" s="42" t="s">
        <v>464</v>
      </c>
      <c r="C468" s="16"/>
      <c r="D468" s="130"/>
      <c r="E468" s="47">
        <v>50</v>
      </c>
      <c r="F468" s="47">
        <v>46</v>
      </c>
      <c r="G468" s="47">
        <v>20</v>
      </c>
      <c r="H468" s="8">
        <v>229</v>
      </c>
      <c r="I468" s="8">
        <v>221</v>
      </c>
    </row>
    <row r="469" spans="1:10">
      <c r="A469" s="191"/>
      <c r="B469" s="48" t="s">
        <v>465</v>
      </c>
      <c r="C469" s="16"/>
      <c r="D469" s="130"/>
      <c r="E469" s="47">
        <v>30</v>
      </c>
      <c r="F469" s="47">
        <v>35</v>
      </c>
      <c r="G469" s="47">
        <v>46</v>
      </c>
      <c r="H469" s="8">
        <v>229</v>
      </c>
      <c r="I469" s="8">
        <v>221</v>
      </c>
    </row>
    <row r="470" spans="1:10">
      <c r="A470" s="191"/>
      <c r="B470" s="48" t="s">
        <v>466</v>
      </c>
      <c r="C470" s="16"/>
      <c r="D470" s="130"/>
      <c r="E470" s="47">
        <v>43</v>
      </c>
      <c r="F470" s="47">
        <v>30</v>
      </c>
      <c r="G470" s="47">
        <v>30</v>
      </c>
      <c r="H470" s="8">
        <v>229</v>
      </c>
      <c r="I470" s="8">
        <v>221</v>
      </c>
    </row>
    <row r="471" spans="1:10">
      <c r="A471" s="191"/>
      <c r="B471" s="58" t="s">
        <v>467</v>
      </c>
      <c r="C471" s="16"/>
      <c r="D471" s="130"/>
      <c r="E471" s="47">
        <v>11</v>
      </c>
      <c r="F471" s="47">
        <v>13</v>
      </c>
      <c r="G471" s="47">
        <v>3</v>
      </c>
      <c r="H471" s="8">
        <v>229</v>
      </c>
      <c r="I471" s="8">
        <v>221</v>
      </c>
    </row>
    <row r="472" spans="1:10">
      <c r="A472" s="191"/>
      <c r="B472" s="48" t="s">
        <v>468</v>
      </c>
      <c r="C472" s="16"/>
      <c r="D472" s="130"/>
      <c r="E472" s="47">
        <v>17</v>
      </c>
      <c r="F472" s="47">
        <v>10</v>
      </c>
      <c r="G472" s="47">
        <v>4</v>
      </c>
      <c r="H472" s="8">
        <v>229</v>
      </c>
      <c r="I472" s="8">
        <v>221</v>
      </c>
    </row>
    <row r="473" spans="1:10">
      <c r="A473" s="191"/>
      <c r="B473" s="61" t="s">
        <v>469</v>
      </c>
      <c r="C473" s="16"/>
      <c r="D473" s="130"/>
      <c r="E473" s="47">
        <v>26</v>
      </c>
      <c r="F473" s="47">
        <v>10</v>
      </c>
      <c r="G473" s="47">
        <v>6</v>
      </c>
      <c r="H473" s="8">
        <v>229</v>
      </c>
      <c r="I473" s="8">
        <v>221</v>
      </c>
    </row>
    <row r="474" spans="1:10">
      <c r="A474" s="191"/>
      <c r="B474" s="58" t="s">
        <v>470</v>
      </c>
      <c r="C474" s="16"/>
      <c r="D474" s="130"/>
      <c r="E474" s="47">
        <v>29</v>
      </c>
      <c r="F474" s="47">
        <v>43</v>
      </c>
      <c r="G474" s="47">
        <v>30</v>
      </c>
      <c r="H474" s="8">
        <v>229</v>
      </c>
      <c r="I474" s="8">
        <v>221</v>
      </c>
    </row>
    <row r="475" spans="1:10">
      <c r="A475" s="14"/>
      <c r="B475" s="50" t="s">
        <v>471</v>
      </c>
      <c r="C475" s="57"/>
      <c r="D475" s="130">
        <v>400</v>
      </c>
      <c r="E475" s="47"/>
      <c r="F475" s="47"/>
      <c r="G475" s="47"/>
      <c r="H475" s="8"/>
      <c r="I475" s="8"/>
      <c r="J475" s="144">
        <f>100*(H475*(E475+F475+G475)+H476*(E476+F476+G476)+H477*(E477+F477+G477)+H478*(E478+F478+G478)+H479*(G479+F479+E479)+H481*(G481+F481+E481)+H482*(G482+F482+E482)+H483*(G483+F483+E483)+H484*(G484+F484+E484)+H485*(G485+F485+E485))/(D475*1000)</f>
        <v>23.838000000000001</v>
      </c>
    </row>
    <row r="476" spans="1:10" ht="15.75" customHeight="1">
      <c r="A476" s="199" t="s">
        <v>356</v>
      </c>
      <c r="B476" s="26" t="s">
        <v>472</v>
      </c>
      <c r="C476" s="16"/>
      <c r="D476" s="131"/>
      <c r="E476" s="20">
        <v>0</v>
      </c>
      <c r="F476" s="20">
        <v>0</v>
      </c>
      <c r="G476" s="20">
        <v>0</v>
      </c>
      <c r="H476" s="8">
        <v>232</v>
      </c>
      <c r="I476" s="8">
        <v>223</v>
      </c>
    </row>
    <row r="477" spans="1:10" ht="15.75" customHeight="1">
      <c r="A477" s="199"/>
      <c r="B477" s="34" t="s">
        <v>473</v>
      </c>
      <c r="C477" s="187" t="s">
        <v>474</v>
      </c>
      <c r="D477" s="133"/>
      <c r="E477" s="20">
        <v>0</v>
      </c>
      <c r="F477" s="20">
        <v>0</v>
      </c>
      <c r="G477" s="20">
        <v>0</v>
      </c>
      <c r="H477" s="8">
        <v>232</v>
      </c>
      <c r="I477" s="8">
        <v>223</v>
      </c>
    </row>
    <row r="478" spans="1:10">
      <c r="A478" s="199"/>
      <c r="B478" s="34" t="s">
        <v>475</v>
      </c>
      <c r="C478" s="187"/>
      <c r="D478" s="133"/>
      <c r="E478" s="20">
        <v>1</v>
      </c>
      <c r="F478" s="20">
        <v>1</v>
      </c>
      <c r="G478" s="20">
        <v>14</v>
      </c>
      <c r="H478" s="8">
        <v>232</v>
      </c>
      <c r="I478" s="8">
        <v>223</v>
      </c>
    </row>
    <row r="479" spans="1:10">
      <c r="A479" s="199"/>
      <c r="B479" s="34" t="s">
        <v>476</v>
      </c>
      <c r="C479" s="187"/>
      <c r="D479" s="133"/>
      <c r="E479" s="20">
        <v>0</v>
      </c>
      <c r="F479" s="20">
        <v>1</v>
      </c>
      <c r="G479" s="20">
        <v>0</v>
      </c>
      <c r="H479" s="8">
        <v>232</v>
      </c>
      <c r="I479" s="8">
        <v>223</v>
      </c>
    </row>
    <row r="480" spans="1:10">
      <c r="A480" s="199"/>
      <c r="B480" s="34" t="s">
        <v>63</v>
      </c>
      <c r="C480" s="187"/>
      <c r="D480" s="133"/>
      <c r="E480" s="20">
        <v>21</v>
      </c>
      <c r="F480" s="20">
        <v>24</v>
      </c>
      <c r="G480" s="20">
        <v>18</v>
      </c>
      <c r="H480" s="8">
        <v>232</v>
      </c>
      <c r="I480" s="8">
        <v>223</v>
      </c>
    </row>
    <row r="481" spans="1:10">
      <c r="A481" s="199"/>
      <c r="B481" s="31" t="s">
        <v>384</v>
      </c>
      <c r="C481" s="16"/>
      <c r="D481" s="130"/>
      <c r="E481" s="62">
        <v>23</v>
      </c>
      <c r="F481" s="62">
        <v>46</v>
      </c>
      <c r="G481" s="62">
        <v>33</v>
      </c>
      <c r="H481" s="8">
        <v>232</v>
      </c>
      <c r="I481" s="8">
        <v>223</v>
      </c>
      <c r="J481" s="63"/>
    </row>
    <row r="482" spans="1:10">
      <c r="A482" s="199"/>
      <c r="B482" s="31" t="s">
        <v>376</v>
      </c>
      <c r="C482" s="16"/>
      <c r="D482" s="130"/>
      <c r="E482" s="47">
        <v>47</v>
      </c>
      <c r="F482" s="47">
        <v>58</v>
      </c>
      <c r="G482" s="47">
        <v>36</v>
      </c>
      <c r="H482" s="8">
        <v>232</v>
      </c>
      <c r="I482" s="8">
        <v>223</v>
      </c>
    </row>
    <row r="483" spans="1:10">
      <c r="A483" s="199"/>
      <c r="B483" s="34" t="s">
        <v>477</v>
      </c>
      <c r="C483" s="16"/>
      <c r="D483" s="133"/>
      <c r="E483" s="20">
        <v>7</v>
      </c>
      <c r="F483" s="20">
        <v>8</v>
      </c>
      <c r="G483" s="20">
        <v>9</v>
      </c>
      <c r="H483" s="8">
        <v>232</v>
      </c>
      <c r="I483" s="8">
        <v>223</v>
      </c>
    </row>
    <row r="484" spans="1:10">
      <c r="A484" s="14"/>
      <c r="B484" s="34" t="s">
        <v>41</v>
      </c>
      <c r="C484" s="16"/>
      <c r="D484" s="133"/>
      <c r="E484" s="47">
        <v>41</v>
      </c>
      <c r="F484" s="47">
        <v>51</v>
      </c>
      <c r="G484" s="47">
        <v>35</v>
      </c>
      <c r="H484" s="8">
        <v>232</v>
      </c>
      <c r="I484" s="8">
        <v>223</v>
      </c>
    </row>
    <row r="485" spans="1:10">
      <c r="A485"/>
      <c r="B485" s="50" t="s">
        <v>478</v>
      </c>
      <c r="C485" s="49"/>
      <c r="D485" s="130">
        <v>400</v>
      </c>
      <c r="E485" s="47"/>
      <c r="F485" s="47"/>
      <c r="G485" s="47"/>
      <c r="H485" s="8"/>
      <c r="I485" s="8"/>
      <c r="J485" s="144">
        <f>100*(H485*(E485+F485+G485)+H486*(E486+F486+G486)+H487*(E487+F487+G487)+H488*(E488+F488+G488))/(D485*1000)</f>
        <v>3.4769999999999999</v>
      </c>
    </row>
    <row r="486" spans="1:10" ht="17.100000000000001" customHeight="1">
      <c r="A486" s="191" t="s">
        <v>479</v>
      </c>
      <c r="B486" s="26" t="s">
        <v>480</v>
      </c>
      <c r="C486" s="32" t="s">
        <v>481</v>
      </c>
      <c r="D486" s="130"/>
      <c r="E486" s="20">
        <v>9</v>
      </c>
      <c r="F486" s="20">
        <v>5</v>
      </c>
      <c r="G486" s="20">
        <v>3</v>
      </c>
      <c r="H486" s="8">
        <v>228</v>
      </c>
      <c r="I486" s="8">
        <v>217</v>
      </c>
    </row>
    <row r="487" spans="1:10">
      <c r="A487" s="191"/>
      <c r="B487" s="31" t="s">
        <v>482</v>
      </c>
      <c r="C487" s="16"/>
      <c r="D487" s="130"/>
      <c r="E487" s="20">
        <v>26</v>
      </c>
      <c r="F487" s="20">
        <v>8</v>
      </c>
      <c r="G487" s="20">
        <v>9</v>
      </c>
      <c r="H487" s="8">
        <v>228</v>
      </c>
      <c r="I487" s="8">
        <v>217</v>
      </c>
    </row>
    <row r="488" spans="1:10">
      <c r="A488" s="191"/>
      <c r="B488" s="31" t="s">
        <v>483</v>
      </c>
      <c r="C488" s="16"/>
      <c r="D488" s="130"/>
      <c r="E488" s="20">
        <v>0</v>
      </c>
      <c r="F488" s="20">
        <v>0</v>
      </c>
      <c r="G488" s="20">
        <v>1</v>
      </c>
      <c r="H488" s="8">
        <v>228</v>
      </c>
      <c r="I488" s="8">
        <v>217</v>
      </c>
    </row>
    <row r="489" spans="1:10">
      <c r="A489" s="191"/>
      <c r="B489" s="15" t="s">
        <v>92</v>
      </c>
      <c r="C489" s="16"/>
      <c r="D489" s="130">
        <v>400</v>
      </c>
      <c r="E489" s="20"/>
      <c r="F489" s="20"/>
      <c r="G489" s="20"/>
      <c r="H489" s="8"/>
      <c r="I489" s="8"/>
      <c r="J489" s="144">
        <f>100*(H489*(E489+F489+G489)+H490*(E490+F490+G490)+H491*(E491+F491+G491)+H492*(E492+F492+G492)+H493*(G493+F493+E493)+H495*(G495+F495+E495)+H496*(G496+F496+E496))/(D489*1000)</f>
        <v>12.198</v>
      </c>
    </row>
    <row r="490" spans="1:10">
      <c r="A490" s="191"/>
      <c r="B490" s="31" t="s">
        <v>481</v>
      </c>
      <c r="C490" s="16"/>
      <c r="D490" s="130"/>
      <c r="E490" s="20">
        <v>31</v>
      </c>
      <c r="F490" s="20">
        <v>19</v>
      </c>
      <c r="G490" s="20">
        <v>8</v>
      </c>
      <c r="H490" s="8">
        <v>228</v>
      </c>
      <c r="I490" s="8">
        <v>222</v>
      </c>
    </row>
    <row r="491" spans="1:10">
      <c r="A491" s="191"/>
      <c r="B491" s="31" t="s">
        <v>484</v>
      </c>
      <c r="C491" s="16"/>
      <c r="D491" s="130"/>
      <c r="E491" s="20">
        <v>10</v>
      </c>
      <c r="F491" s="20">
        <v>2</v>
      </c>
      <c r="G491" s="20">
        <v>23</v>
      </c>
      <c r="H491" s="8">
        <v>228</v>
      </c>
      <c r="I491" s="8">
        <v>222</v>
      </c>
    </row>
    <row r="492" spans="1:10">
      <c r="A492" s="191"/>
      <c r="B492" s="31" t="s">
        <v>485</v>
      </c>
      <c r="C492" s="16"/>
      <c r="D492" s="130"/>
      <c r="E492" s="20">
        <v>19</v>
      </c>
      <c r="F492" s="20">
        <v>12</v>
      </c>
      <c r="G492" s="20">
        <v>8</v>
      </c>
      <c r="H492" s="8">
        <v>228</v>
      </c>
      <c r="I492" s="8">
        <v>222</v>
      </c>
    </row>
    <row r="493" spans="1:10">
      <c r="A493" s="191"/>
      <c r="B493" s="31" t="s">
        <v>486</v>
      </c>
      <c r="C493" s="16"/>
      <c r="D493" s="130"/>
      <c r="E493" s="20">
        <v>17</v>
      </c>
      <c r="F493" s="20">
        <v>18</v>
      </c>
      <c r="G493" s="20">
        <v>32</v>
      </c>
      <c r="H493" s="8">
        <v>228</v>
      </c>
      <c r="I493" s="8">
        <v>222</v>
      </c>
    </row>
    <row r="494" spans="1:10">
      <c r="A494" s="191"/>
      <c r="B494" s="31" t="s">
        <v>483</v>
      </c>
      <c r="C494" s="16"/>
      <c r="D494" s="130"/>
      <c r="E494" s="20">
        <v>21</v>
      </c>
      <c r="F494" s="20">
        <v>17</v>
      </c>
      <c r="G494" s="20">
        <v>14</v>
      </c>
      <c r="H494" s="8">
        <v>228</v>
      </c>
      <c r="I494" s="8">
        <v>222</v>
      </c>
    </row>
    <row r="495" spans="1:10">
      <c r="A495" s="191"/>
      <c r="B495" s="31" t="s">
        <v>487</v>
      </c>
      <c r="C495" s="16"/>
      <c r="D495" s="130"/>
      <c r="E495" s="20">
        <v>6</v>
      </c>
      <c r="F495" s="20">
        <v>5</v>
      </c>
      <c r="G495" s="20">
        <v>4</v>
      </c>
      <c r="H495" s="8">
        <v>228</v>
      </c>
      <c r="I495" s="8">
        <v>222</v>
      </c>
    </row>
    <row r="496" spans="1:10">
      <c r="A496"/>
      <c r="B496" s="50" t="s">
        <v>488</v>
      </c>
      <c r="C496" s="49"/>
      <c r="D496" s="130">
        <v>400</v>
      </c>
      <c r="E496" s="47"/>
      <c r="F496" s="47"/>
      <c r="G496" s="47"/>
      <c r="H496" s="8"/>
      <c r="I496" s="8"/>
      <c r="J496" s="144">
        <f>100*(H496*(E496+F496+G496)+H497*(E497+F497+G497)+H498*(E498+F498+G498)+H499*(E499+F499+G499)+H500*(G500+F500+E500))/(D496*1000)</f>
        <v>27.319500000000001</v>
      </c>
    </row>
    <row r="497" spans="1:10" ht="15.75" customHeight="1">
      <c r="A497" s="203" t="s">
        <v>429</v>
      </c>
      <c r="B497" s="26" t="s">
        <v>489</v>
      </c>
      <c r="C497" s="187" t="s">
        <v>490</v>
      </c>
      <c r="D497" s="130"/>
      <c r="E497" s="20">
        <v>39</v>
      </c>
      <c r="F497" s="20">
        <v>80</v>
      </c>
      <c r="G497" s="20">
        <v>81</v>
      </c>
      <c r="H497" s="8">
        <v>234</v>
      </c>
      <c r="I497" s="8">
        <v>233</v>
      </c>
    </row>
    <row r="498" spans="1:10">
      <c r="A498" s="203"/>
      <c r="B498" s="31" t="s">
        <v>491</v>
      </c>
      <c r="C498" s="187"/>
      <c r="D498" s="130"/>
      <c r="E498" s="20">
        <v>15</v>
      </c>
      <c r="F498" s="20">
        <v>4</v>
      </c>
      <c r="G498" s="20">
        <v>3</v>
      </c>
      <c r="H498" s="8">
        <v>234</v>
      </c>
      <c r="I498" s="8">
        <v>231</v>
      </c>
    </row>
    <row r="499" spans="1:10">
      <c r="A499" s="203"/>
      <c r="B499" s="31" t="s">
        <v>492</v>
      </c>
      <c r="C499" s="187"/>
      <c r="D499" s="130"/>
      <c r="E499" s="20">
        <v>16</v>
      </c>
      <c r="F499" s="20">
        <v>35</v>
      </c>
      <c r="G499" s="20">
        <v>42</v>
      </c>
      <c r="H499" s="8">
        <v>234</v>
      </c>
      <c r="I499" s="8">
        <v>231</v>
      </c>
    </row>
    <row r="500" spans="1:10">
      <c r="A500" s="203"/>
      <c r="B500" s="31" t="s">
        <v>493</v>
      </c>
      <c r="C500" s="187"/>
      <c r="D500" s="130"/>
      <c r="E500" s="20">
        <v>37</v>
      </c>
      <c r="F500" s="20">
        <v>43</v>
      </c>
      <c r="G500" s="20">
        <v>72</v>
      </c>
      <c r="H500" s="8">
        <v>234</v>
      </c>
      <c r="I500" s="8">
        <v>231</v>
      </c>
    </row>
    <row r="501" spans="1:10">
      <c r="A501" s="203"/>
      <c r="B501" s="48" t="s">
        <v>494</v>
      </c>
      <c r="C501" s="49"/>
      <c r="D501" s="130"/>
      <c r="E501" s="47"/>
      <c r="F501" s="47"/>
      <c r="G501" s="47"/>
      <c r="H501" s="8"/>
      <c r="I501" s="8"/>
    </row>
    <row r="502" spans="1:10">
      <c r="A502"/>
      <c r="B502" s="50" t="s">
        <v>495</v>
      </c>
      <c r="C502" s="57"/>
      <c r="D502" s="130">
        <v>630</v>
      </c>
      <c r="E502" s="47"/>
      <c r="F502" s="47"/>
      <c r="G502" s="47"/>
      <c r="H502" s="8"/>
      <c r="I502" s="8"/>
      <c r="J502" s="144">
        <f>100*(H502*(E502+F502+G502)+H503*(E503+F503+G503)+H504*(E504+F504+G504)+H505*(E505+F505+G505)+H506*(G506+F506+E506)+H508*(G508+F508+E508)+H509*(G509+F509+E509)+H510*(G510+F510+E510)+H511*(G511+F511+E511)+H512*(G512+F512+E512))/(D502*1000)</f>
        <v>17.422222222222221</v>
      </c>
    </row>
    <row r="503" spans="1:10" ht="17.100000000000001" customHeight="1">
      <c r="A503" s="191" t="s">
        <v>429</v>
      </c>
      <c r="B503" s="31" t="s">
        <v>496</v>
      </c>
      <c r="C503" s="32" t="s">
        <v>497</v>
      </c>
      <c r="D503" s="130"/>
      <c r="E503" s="20">
        <v>52</v>
      </c>
      <c r="F503" s="20">
        <v>52</v>
      </c>
      <c r="G503" s="20">
        <v>57</v>
      </c>
      <c r="H503" s="8">
        <v>224</v>
      </c>
      <c r="I503" s="8">
        <v>221</v>
      </c>
    </row>
    <row r="504" spans="1:10" ht="15.75" customHeight="1">
      <c r="A504" s="191"/>
      <c r="B504" s="31" t="s">
        <v>498</v>
      </c>
      <c r="C504" s="16"/>
      <c r="D504" s="130"/>
      <c r="E504" s="20">
        <v>22</v>
      </c>
      <c r="F504" s="20">
        <v>21</v>
      </c>
      <c r="G504" s="20">
        <v>22</v>
      </c>
      <c r="H504" s="8">
        <v>224</v>
      </c>
      <c r="I504" s="8">
        <v>221</v>
      </c>
    </row>
    <row r="505" spans="1:10">
      <c r="A505" s="191"/>
      <c r="B505" s="31" t="s">
        <v>499</v>
      </c>
      <c r="C505" s="16"/>
      <c r="D505" s="130"/>
      <c r="E505" s="20">
        <v>0</v>
      </c>
      <c r="F505" s="20">
        <v>3</v>
      </c>
      <c r="G505" s="20">
        <v>1</v>
      </c>
      <c r="H505" s="8">
        <v>224</v>
      </c>
      <c r="I505" s="8">
        <v>221</v>
      </c>
    </row>
    <row r="506" spans="1:10">
      <c r="A506" s="191"/>
      <c r="B506" s="31" t="s">
        <v>500</v>
      </c>
      <c r="C506" s="16"/>
      <c r="D506" s="130"/>
      <c r="E506" s="20">
        <v>16</v>
      </c>
      <c r="F506" s="20">
        <v>22</v>
      </c>
      <c r="G506" s="20">
        <v>20</v>
      </c>
      <c r="H506" s="8">
        <v>224</v>
      </c>
      <c r="I506" s="8">
        <v>221</v>
      </c>
    </row>
    <row r="507" spans="1:10">
      <c r="A507" s="191"/>
      <c r="B507" s="31" t="s">
        <v>501</v>
      </c>
      <c r="C507" s="16"/>
      <c r="D507" s="130"/>
      <c r="E507" s="20">
        <v>21</v>
      </c>
      <c r="F507" s="20">
        <v>22</v>
      </c>
      <c r="G507" s="20">
        <v>28</v>
      </c>
      <c r="H507" s="8">
        <v>224</v>
      </c>
      <c r="I507" s="8">
        <v>221</v>
      </c>
    </row>
    <row r="508" spans="1:10">
      <c r="A508" s="191"/>
      <c r="B508" s="31" t="s">
        <v>502</v>
      </c>
      <c r="C508" s="16"/>
      <c r="D508" s="130"/>
      <c r="E508" s="20">
        <v>0</v>
      </c>
      <c r="F508" s="20">
        <v>0</v>
      </c>
      <c r="G508" s="20">
        <v>0</v>
      </c>
      <c r="H508" s="8">
        <v>224</v>
      </c>
      <c r="I508" s="8">
        <v>221</v>
      </c>
    </row>
    <row r="509" spans="1:10">
      <c r="A509" s="191"/>
      <c r="B509" s="31" t="s">
        <v>503</v>
      </c>
      <c r="C509" s="16"/>
      <c r="D509" s="130"/>
      <c r="E509" s="20"/>
      <c r="F509" s="20"/>
      <c r="G509" s="20"/>
      <c r="H509" s="8"/>
      <c r="I509" s="8"/>
    </row>
    <row r="510" spans="1:10">
      <c r="A510" s="191"/>
      <c r="B510" s="26" t="s">
        <v>504</v>
      </c>
      <c r="C510" s="16"/>
      <c r="D510" s="130"/>
      <c r="E510" s="20">
        <v>8</v>
      </c>
      <c r="F510" s="20">
        <v>1</v>
      </c>
      <c r="G510" s="20">
        <v>14</v>
      </c>
      <c r="H510" s="8">
        <v>224</v>
      </c>
      <c r="I510" s="8">
        <v>221</v>
      </c>
    </row>
    <row r="511" spans="1:10">
      <c r="A511" s="191"/>
      <c r="B511" s="31" t="s">
        <v>505</v>
      </c>
      <c r="C511" s="16"/>
      <c r="D511" s="130"/>
      <c r="E511" s="20">
        <v>67</v>
      </c>
      <c r="F511" s="20">
        <v>70</v>
      </c>
      <c r="G511" s="20">
        <v>42</v>
      </c>
      <c r="H511" s="8">
        <v>224</v>
      </c>
      <c r="I511" s="8">
        <v>221</v>
      </c>
    </row>
    <row r="512" spans="1:10">
      <c r="A512" s="191"/>
      <c r="B512" s="50" t="s">
        <v>92</v>
      </c>
      <c r="C512" s="16"/>
      <c r="D512" s="130">
        <v>630</v>
      </c>
      <c r="E512" s="20"/>
      <c r="F512" s="20"/>
      <c r="G512" s="20"/>
      <c r="H512" s="8"/>
      <c r="I512" s="8"/>
      <c r="J512" s="144">
        <f>100*(H512*(E512+F512+G512)+H513*(E513+F513+G513)+H514*(E514+F514+G514)+H515*(E515+F515+G515)+H516*(G516+F516+E516)+H517*(G517+F517+E517))/(D512*1000)</f>
        <v>1.3866666666666667</v>
      </c>
    </row>
    <row r="513" spans="1:10">
      <c r="A513" s="191"/>
      <c r="B513" s="26" t="s">
        <v>506</v>
      </c>
      <c r="C513" s="16"/>
      <c r="D513" s="130"/>
      <c r="E513" s="20">
        <v>0</v>
      </c>
      <c r="F513" s="20">
        <v>0</v>
      </c>
      <c r="G513" s="20">
        <v>0</v>
      </c>
      <c r="H513" s="8">
        <v>224</v>
      </c>
      <c r="I513" s="8">
        <v>223</v>
      </c>
    </row>
    <row r="514" spans="1:10">
      <c r="A514" s="191"/>
      <c r="B514" s="31" t="s">
        <v>507</v>
      </c>
      <c r="C514" s="16"/>
      <c r="D514" s="130"/>
      <c r="E514" s="20">
        <v>0</v>
      </c>
      <c r="F514" s="20">
        <v>0</v>
      </c>
      <c r="G514" s="20">
        <v>0</v>
      </c>
      <c r="H514" s="8">
        <v>224</v>
      </c>
      <c r="I514" s="8">
        <v>223</v>
      </c>
    </row>
    <row r="515" spans="1:10">
      <c r="A515" s="191"/>
      <c r="B515" s="31" t="s">
        <v>508</v>
      </c>
      <c r="C515" s="16"/>
      <c r="D515" s="130"/>
      <c r="E515" s="20"/>
      <c r="F515" s="20"/>
      <c r="G515" s="20"/>
      <c r="H515" s="8"/>
      <c r="I515" s="8"/>
    </row>
    <row r="516" spans="1:10">
      <c r="A516" s="191"/>
      <c r="B516" s="31" t="s">
        <v>509</v>
      </c>
      <c r="C516" s="16"/>
      <c r="D516" s="130"/>
      <c r="E516" s="20">
        <v>0</v>
      </c>
      <c r="F516" s="20">
        <v>0</v>
      </c>
      <c r="G516" s="20">
        <v>0</v>
      </c>
      <c r="H516" s="8">
        <v>224</v>
      </c>
      <c r="I516" s="8">
        <v>223</v>
      </c>
    </row>
    <row r="517" spans="1:10">
      <c r="A517" s="191"/>
      <c r="B517" s="31" t="s">
        <v>510</v>
      </c>
      <c r="C517" s="16"/>
      <c r="D517" s="130"/>
      <c r="E517" s="20">
        <v>24</v>
      </c>
      <c r="F517" s="20">
        <v>5</v>
      </c>
      <c r="G517" s="20">
        <v>10</v>
      </c>
      <c r="H517" s="8">
        <v>224</v>
      </c>
      <c r="I517" s="8">
        <v>223</v>
      </c>
    </row>
    <row r="518" spans="1:10">
      <c r="A518" s="191"/>
      <c r="B518" s="42" t="s">
        <v>511</v>
      </c>
      <c r="C518" s="16"/>
      <c r="D518" s="130"/>
      <c r="E518" s="20"/>
      <c r="F518" s="20"/>
      <c r="G518" s="20"/>
      <c r="H518" s="8"/>
      <c r="I518" s="8"/>
    </row>
    <row r="519" spans="1:10">
      <c r="A519" s="191"/>
      <c r="B519" s="42" t="s">
        <v>512</v>
      </c>
      <c r="C519" s="16"/>
      <c r="D519" s="130"/>
      <c r="E519" s="20">
        <v>0</v>
      </c>
      <c r="F519" s="20">
        <v>0</v>
      </c>
      <c r="G519" s="20">
        <v>0</v>
      </c>
      <c r="H519" s="8">
        <v>224</v>
      </c>
      <c r="I519" s="8">
        <v>223</v>
      </c>
    </row>
    <row r="520" spans="1:10">
      <c r="A520" s="191"/>
      <c r="B520" s="31" t="s">
        <v>513</v>
      </c>
      <c r="C520" s="16"/>
      <c r="D520" s="130"/>
      <c r="E520" s="20">
        <v>0</v>
      </c>
      <c r="F520" s="20">
        <v>0</v>
      </c>
      <c r="G520" s="20">
        <v>0</v>
      </c>
      <c r="H520" s="8">
        <v>224</v>
      </c>
      <c r="I520" s="8">
        <v>223</v>
      </c>
    </row>
    <row r="521" spans="1:10">
      <c r="A521" s="191"/>
      <c r="B521" s="50" t="s">
        <v>514</v>
      </c>
      <c r="C521" s="16"/>
      <c r="D521" s="130">
        <v>400</v>
      </c>
      <c r="E521" s="20"/>
      <c r="F521" s="20"/>
      <c r="G521" s="20"/>
      <c r="H521" s="8"/>
      <c r="I521" s="8"/>
      <c r="J521" s="144">
        <f>100*(H521*(E521+F521+G521)+H522*(E522+F522+G522)+H523*(E523+F523+G523)+H524*(E524+F524+G524)+H525*(G525+F525+E525)+H526*(G526+F526+E526))/(D521*1000)</f>
        <v>1.603</v>
      </c>
    </row>
    <row r="522" spans="1:10" ht="15.75">
      <c r="A522" s="191"/>
      <c r="B522" s="31" t="s">
        <v>515</v>
      </c>
      <c r="C522" s="32" t="s">
        <v>515</v>
      </c>
      <c r="D522" s="130"/>
      <c r="E522" s="20">
        <v>23</v>
      </c>
      <c r="F522" s="20">
        <v>1</v>
      </c>
      <c r="G522" s="20">
        <v>4</v>
      </c>
      <c r="H522" s="8">
        <v>229</v>
      </c>
      <c r="I522" s="8">
        <v>224</v>
      </c>
    </row>
    <row r="523" spans="1:10">
      <c r="A523" s="191"/>
      <c r="B523" s="31" t="s">
        <v>516</v>
      </c>
      <c r="C523" s="16"/>
      <c r="D523" s="130"/>
      <c r="E523" s="20">
        <v>0</v>
      </c>
      <c r="F523" s="20">
        <v>0</v>
      </c>
      <c r="G523" s="20">
        <v>0</v>
      </c>
      <c r="H523" s="8"/>
      <c r="I523" s="8"/>
    </row>
    <row r="524" spans="1:10">
      <c r="A524" s="191"/>
      <c r="B524" s="31" t="s">
        <v>517</v>
      </c>
      <c r="C524" s="16"/>
      <c r="D524" s="130"/>
      <c r="E524" s="20">
        <v>0</v>
      </c>
      <c r="F524" s="20">
        <v>0</v>
      </c>
      <c r="G524" s="20">
        <v>0</v>
      </c>
      <c r="H524" s="8"/>
      <c r="I524" s="8"/>
    </row>
    <row r="525" spans="1:10">
      <c r="A525" s="191"/>
      <c r="B525" s="31" t="s">
        <v>517</v>
      </c>
      <c r="C525" s="16"/>
      <c r="D525" s="130"/>
      <c r="E525" s="20">
        <v>0</v>
      </c>
      <c r="F525" s="20">
        <v>0</v>
      </c>
      <c r="G525" s="20">
        <v>0</v>
      </c>
      <c r="H525" s="8"/>
      <c r="I525" s="8"/>
    </row>
    <row r="526" spans="1:10">
      <c r="A526" s="191"/>
      <c r="B526" s="50" t="s">
        <v>92</v>
      </c>
      <c r="C526" s="16"/>
      <c r="D526" s="130">
        <v>400</v>
      </c>
      <c r="E526" s="20"/>
      <c r="F526" s="20"/>
      <c r="G526" s="20"/>
      <c r="H526" s="8"/>
      <c r="I526" s="8"/>
      <c r="J526" s="144">
        <f>100*(H526*(E526+F526+G526)+H527*(E527+F527+G527)+H528*(E528+F528+G528)+H529*(E529+F529+G529)+H530*(G530+F530+E530))/(D526*1000)</f>
        <v>14.656000000000001</v>
      </c>
    </row>
    <row r="527" spans="1:10">
      <c r="A527" s="191"/>
      <c r="B527" s="31" t="s">
        <v>518</v>
      </c>
      <c r="C527" s="16"/>
      <c r="D527" s="130"/>
      <c r="E527" s="20">
        <v>2</v>
      </c>
      <c r="F527" s="20">
        <v>2</v>
      </c>
      <c r="G527" s="20">
        <v>0</v>
      </c>
      <c r="H527" s="8">
        <v>229</v>
      </c>
      <c r="I527" s="8">
        <v>224</v>
      </c>
    </row>
    <row r="528" spans="1:10">
      <c r="A528" s="191"/>
      <c r="B528" s="31" t="s">
        <v>519</v>
      </c>
      <c r="C528" s="16"/>
      <c r="D528" s="130"/>
      <c r="E528" s="20">
        <v>59</v>
      </c>
      <c r="F528" s="20">
        <v>61</v>
      </c>
      <c r="G528" s="20">
        <v>60</v>
      </c>
      <c r="H528" s="8">
        <v>229</v>
      </c>
      <c r="I528" s="8">
        <v>224</v>
      </c>
    </row>
    <row r="529" spans="1:10">
      <c r="A529" s="191"/>
      <c r="B529" s="31" t="s">
        <v>520</v>
      </c>
      <c r="C529" s="16"/>
      <c r="D529" s="130"/>
      <c r="E529" s="20">
        <v>16</v>
      </c>
      <c r="F529" s="20">
        <v>17</v>
      </c>
      <c r="G529" s="20">
        <v>39</v>
      </c>
      <c r="H529" s="8">
        <v>229</v>
      </c>
      <c r="I529" s="8">
        <v>224</v>
      </c>
    </row>
    <row r="530" spans="1:10">
      <c r="A530"/>
      <c r="B530" s="50" t="s">
        <v>521</v>
      </c>
      <c r="C530" s="49"/>
      <c r="D530" s="130">
        <v>250</v>
      </c>
      <c r="E530" s="47"/>
      <c r="F530" s="47"/>
      <c r="G530" s="47"/>
      <c r="H530" s="8"/>
      <c r="I530" s="8"/>
      <c r="J530" s="144">
        <f>100*(H530*(E530+F530+G530)+H531*(E531+F531+G531)+H532*(E532+F532+G532)+H533*(E533+F533+G533)+H534*(G534+F534+E534)+H535*(G535+F535+E535)+H536*(G536+F536+E536))/(D530*1000)</f>
        <v>18.995200000000001</v>
      </c>
    </row>
    <row r="531" spans="1:10" ht="15.75" customHeight="1">
      <c r="A531" s="204" t="s">
        <v>429</v>
      </c>
      <c r="B531" s="22" t="s">
        <v>522</v>
      </c>
      <c r="C531" s="187" t="s">
        <v>523</v>
      </c>
      <c r="D531" s="130"/>
      <c r="E531" s="47">
        <v>3</v>
      </c>
      <c r="F531" s="47">
        <v>14</v>
      </c>
      <c r="G531" s="47">
        <v>4</v>
      </c>
      <c r="H531" s="21">
        <v>224</v>
      </c>
      <c r="I531" s="21">
        <v>221</v>
      </c>
    </row>
    <row r="532" spans="1:10">
      <c r="A532" s="204"/>
      <c r="B532" s="19" t="s">
        <v>524</v>
      </c>
      <c r="C532" s="187"/>
      <c r="D532" s="130"/>
      <c r="E532" s="47">
        <v>6</v>
      </c>
      <c r="F532" s="47">
        <v>2</v>
      </c>
      <c r="G532" s="47">
        <v>2</v>
      </c>
      <c r="H532" s="21">
        <v>224</v>
      </c>
      <c r="I532" s="21">
        <v>221</v>
      </c>
    </row>
    <row r="533" spans="1:10">
      <c r="A533" s="204"/>
      <c r="B533" s="19" t="s">
        <v>525</v>
      </c>
      <c r="C533" s="187"/>
      <c r="D533" s="130"/>
      <c r="E533" s="47">
        <v>11</v>
      </c>
      <c r="F533" s="47">
        <v>8</v>
      </c>
      <c r="G533" s="47">
        <v>6</v>
      </c>
      <c r="H533" s="21">
        <v>224</v>
      </c>
      <c r="I533" s="21">
        <v>221</v>
      </c>
    </row>
    <row r="534" spans="1:10">
      <c r="A534" s="204"/>
      <c r="B534" s="19" t="s">
        <v>526</v>
      </c>
      <c r="C534" s="187"/>
      <c r="D534" s="130"/>
      <c r="E534" s="47">
        <v>23</v>
      </c>
      <c r="F534" s="47">
        <v>30</v>
      </c>
      <c r="G534" s="47">
        <v>26</v>
      </c>
      <c r="H534" s="21">
        <v>224</v>
      </c>
      <c r="I534" s="21">
        <v>221</v>
      </c>
    </row>
    <row r="535" spans="1:10">
      <c r="A535" s="204"/>
      <c r="B535" s="19" t="s">
        <v>527</v>
      </c>
      <c r="C535" s="49"/>
      <c r="D535" s="130"/>
      <c r="E535" s="47">
        <v>42</v>
      </c>
      <c r="F535" s="47">
        <v>14</v>
      </c>
      <c r="G535" s="47">
        <v>14</v>
      </c>
      <c r="H535" s="21">
        <v>224</v>
      </c>
      <c r="I535" s="21">
        <v>221</v>
      </c>
    </row>
    <row r="536" spans="1:10">
      <c r="A536" s="204"/>
      <c r="B536" s="19" t="s">
        <v>528</v>
      </c>
      <c r="C536" s="49"/>
      <c r="D536" s="130"/>
      <c r="E536" s="47">
        <v>3</v>
      </c>
      <c r="F536" s="47">
        <v>1</v>
      </c>
      <c r="G536" s="47">
        <v>3</v>
      </c>
      <c r="H536" s="21">
        <v>224</v>
      </c>
      <c r="I536" s="21">
        <v>221</v>
      </c>
    </row>
    <row r="537" spans="1:10">
      <c r="A537"/>
      <c r="B537" s="50" t="s">
        <v>529</v>
      </c>
      <c r="C537" s="49"/>
      <c r="D537" s="130">
        <v>630</v>
      </c>
      <c r="E537" s="47"/>
      <c r="F537" s="47"/>
      <c r="G537" s="47"/>
      <c r="H537" s="8"/>
      <c r="I537" s="8"/>
      <c r="J537" s="144">
        <f>100*(H537*(E537+F537+G537)+H538*(E538+F538+G538)+H539*(E539+F539+G539)+H540*(E540+F540+G540)+H541*(G541+F541+E541)+H543*(G543+F543+E543)+H544*(G544+F544+E544)+H545*(G545+F545+E545)+H546*(G546+F546+E546))/(D537*1000)</f>
        <v>14.785714285714286</v>
      </c>
    </row>
    <row r="538" spans="1:10" ht="17.100000000000001" customHeight="1">
      <c r="A538" s="203" t="s">
        <v>429</v>
      </c>
      <c r="B538" s="26" t="s">
        <v>530</v>
      </c>
      <c r="C538" s="32" t="s">
        <v>531</v>
      </c>
      <c r="D538" s="130"/>
      <c r="E538" s="20">
        <v>0</v>
      </c>
      <c r="F538" s="20">
        <v>0</v>
      </c>
      <c r="G538" s="20">
        <v>0</v>
      </c>
      <c r="H538" s="8">
        <v>225</v>
      </c>
      <c r="I538" s="8">
        <v>224</v>
      </c>
    </row>
    <row r="539" spans="1:10">
      <c r="A539" s="203"/>
      <c r="B539" s="31" t="s">
        <v>532</v>
      </c>
      <c r="C539" s="16"/>
      <c r="D539" s="130"/>
      <c r="E539" s="20">
        <v>13</v>
      </c>
      <c r="F539" s="20">
        <v>16</v>
      </c>
      <c r="G539" s="20">
        <v>25</v>
      </c>
      <c r="H539" s="8">
        <v>225</v>
      </c>
      <c r="I539" s="8">
        <v>224</v>
      </c>
    </row>
    <row r="540" spans="1:10">
      <c r="A540" s="203"/>
      <c r="B540" s="31" t="s">
        <v>533</v>
      </c>
      <c r="C540" s="16"/>
      <c r="D540" s="130"/>
      <c r="E540" s="20">
        <v>7</v>
      </c>
      <c r="F540" s="20">
        <v>13</v>
      </c>
      <c r="G540" s="20">
        <v>7</v>
      </c>
      <c r="H540" s="8">
        <v>225</v>
      </c>
      <c r="I540" s="8">
        <v>224</v>
      </c>
    </row>
    <row r="541" spans="1:10">
      <c r="A541" s="203"/>
      <c r="B541" s="31" t="s">
        <v>534</v>
      </c>
      <c r="C541" s="16"/>
      <c r="D541" s="130"/>
      <c r="E541" s="20">
        <v>60</v>
      </c>
      <c r="F541" s="20">
        <v>36</v>
      </c>
      <c r="G541" s="20">
        <v>48</v>
      </c>
      <c r="H541" s="8">
        <v>225</v>
      </c>
      <c r="I541" s="8">
        <v>224</v>
      </c>
    </row>
    <row r="542" spans="1:10">
      <c r="A542" s="203"/>
      <c r="B542" s="31" t="s">
        <v>535</v>
      </c>
      <c r="C542" s="16"/>
      <c r="D542" s="130"/>
      <c r="E542" s="20">
        <v>3</v>
      </c>
      <c r="F542" s="20">
        <v>3</v>
      </c>
      <c r="G542" s="20">
        <v>1</v>
      </c>
      <c r="H542" s="8">
        <v>225</v>
      </c>
      <c r="I542" s="8">
        <v>224</v>
      </c>
    </row>
    <row r="543" spans="1:10">
      <c r="A543" s="203"/>
      <c r="B543" s="31" t="s">
        <v>536</v>
      </c>
      <c r="C543" s="16"/>
      <c r="D543" s="130"/>
      <c r="E543" s="20">
        <v>0</v>
      </c>
      <c r="F543" s="20">
        <v>0</v>
      </c>
      <c r="G543" s="20">
        <v>0</v>
      </c>
      <c r="H543" s="8">
        <v>225</v>
      </c>
      <c r="I543" s="8">
        <v>224</v>
      </c>
    </row>
    <row r="544" spans="1:10">
      <c r="A544" s="203"/>
      <c r="B544" s="31" t="s">
        <v>537</v>
      </c>
      <c r="C544" s="16"/>
      <c r="D544" s="130"/>
      <c r="E544" s="20">
        <v>26</v>
      </c>
      <c r="F544" s="20">
        <v>29</v>
      </c>
      <c r="G544" s="20">
        <v>42</v>
      </c>
      <c r="H544" s="8">
        <v>225</v>
      </c>
      <c r="I544" s="8">
        <v>224</v>
      </c>
    </row>
    <row r="545" spans="1:10" ht="14.25" customHeight="1">
      <c r="A545" s="203"/>
      <c r="B545" s="31" t="s">
        <v>538</v>
      </c>
      <c r="C545" s="16"/>
      <c r="D545" s="130"/>
      <c r="E545" s="20">
        <v>27</v>
      </c>
      <c r="F545" s="20">
        <v>42</v>
      </c>
      <c r="G545" s="20">
        <v>23</v>
      </c>
      <c r="H545" s="8">
        <v>225</v>
      </c>
      <c r="I545" s="8">
        <v>224</v>
      </c>
    </row>
    <row r="546" spans="1:10" ht="15" customHeight="1">
      <c r="A546" s="203"/>
      <c r="B546" s="50" t="s">
        <v>92</v>
      </c>
      <c r="C546" s="16"/>
      <c r="D546" s="130">
        <v>400</v>
      </c>
      <c r="E546" s="20"/>
      <c r="F546" s="20"/>
      <c r="G546" s="20"/>
      <c r="H546" s="8"/>
      <c r="I546" s="8"/>
      <c r="J546" s="144">
        <f>100*(H546*(E546+F546+G546)+H547*(E547+F547+G547)+H548*(E548+F548+G548)+H549*(E549+F549+G549)+H550*(G550+F550+E550)+H552*(G552+F552+E552)+H553*(G553+F553+E553)+H554*(G554+F554+E554)+H555*(G555+F555+E555))/(D546*1000)</f>
        <v>11.067</v>
      </c>
    </row>
    <row r="547" spans="1:10">
      <c r="A547" s="203"/>
      <c r="B547" s="31" t="s">
        <v>539</v>
      </c>
      <c r="C547" s="16"/>
      <c r="D547" s="130"/>
      <c r="E547" s="20">
        <v>22</v>
      </c>
      <c r="F547" s="20">
        <v>29</v>
      </c>
      <c r="G547" s="20">
        <v>22</v>
      </c>
      <c r="H547" s="8">
        <v>238</v>
      </c>
      <c r="I547" s="8">
        <v>229</v>
      </c>
    </row>
    <row r="548" spans="1:10">
      <c r="A548" s="203"/>
      <c r="B548" s="31" t="s">
        <v>540</v>
      </c>
      <c r="C548" s="16"/>
      <c r="D548" s="130"/>
      <c r="E548" s="20">
        <v>0</v>
      </c>
      <c r="F548" s="20">
        <v>0</v>
      </c>
      <c r="G548" s="20">
        <v>0</v>
      </c>
      <c r="H548" s="8">
        <v>225</v>
      </c>
      <c r="I548" s="8">
        <v>224</v>
      </c>
    </row>
    <row r="549" spans="1:10">
      <c r="A549" s="203"/>
      <c r="B549" s="31" t="s">
        <v>541</v>
      </c>
      <c r="C549" s="16"/>
      <c r="D549" s="130"/>
      <c r="E549" s="20">
        <v>22</v>
      </c>
      <c r="F549" s="20">
        <v>12</v>
      </c>
      <c r="G549" s="20">
        <v>5</v>
      </c>
      <c r="H549" s="8">
        <v>238</v>
      </c>
      <c r="I549" s="8">
        <v>229</v>
      </c>
    </row>
    <row r="550" spans="1:10">
      <c r="A550" s="203"/>
      <c r="B550" s="64" t="s">
        <v>542</v>
      </c>
      <c r="C550" s="16"/>
      <c r="E550" s="20">
        <v>15</v>
      </c>
      <c r="F550" s="20">
        <v>3</v>
      </c>
      <c r="G550" s="20">
        <v>16</v>
      </c>
      <c r="H550" s="8">
        <v>238</v>
      </c>
      <c r="I550" s="8">
        <v>229</v>
      </c>
    </row>
    <row r="551" spans="1:10">
      <c r="A551" s="203"/>
      <c r="B551" s="31" t="s">
        <v>543</v>
      </c>
      <c r="C551" s="16"/>
      <c r="D551" s="130"/>
      <c r="E551" s="20">
        <v>2</v>
      </c>
      <c r="F551" s="20">
        <v>0</v>
      </c>
      <c r="G551" s="20">
        <v>11</v>
      </c>
      <c r="H551" s="8">
        <v>238</v>
      </c>
      <c r="I551" s="8">
        <v>229</v>
      </c>
    </row>
    <row r="552" spans="1:10">
      <c r="A552" s="203"/>
      <c r="B552" s="31" t="s">
        <v>544</v>
      </c>
      <c r="C552" s="16"/>
      <c r="D552" s="130"/>
      <c r="E552" s="20">
        <v>18</v>
      </c>
      <c r="F552" s="20">
        <v>6</v>
      </c>
      <c r="G552" s="20">
        <v>16</v>
      </c>
      <c r="H552" s="8">
        <v>238</v>
      </c>
      <c r="I552" s="8">
        <v>229</v>
      </c>
    </row>
    <row r="553" spans="1:10">
      <c r="A553" s="203"/>
      <c r="B553" s="31" t="s">
        <v>545</v>
      </c>
      <c r="C553" s="16"/>
      <c r="D553" s="130"/>
      <c r="E553" s="20">
        <v>0</v>
      </c>
      <c r="F553" s="20"/>
      <c r="G553" s="20"/>
      <c r="H553" s="8"/>
      <c r="I553" s="8"/>
    </row>
    <row r="554" spans="1:10">
      <c r="A554" s="203"/>
      <c r="B554" s="31" t="s">
        <v>546</v>
      </c>
      <c r="C554" s="16"/>
      <c r="D554" s="130"/>
      <c r="E554" s="20"/>
      <c r="F554" s="20"/>
      <c r="G554" s="20"/>
      <c r="H554" s="8"/>
      <c r="I554" s="8"/>
    </row>
    <row r="555" spans="1:10">
      <c r="A555" s="14"/>
      <c r="B555" s="15" t="s">
        <v>547</v>
      </c>
      <c r="C555" s="16"/>
      <c r="D555" s="130">
        <v>630</v>
      </c>
      <c r="E555" s="20"/>
      <c r="F555" s="20"/>
      <c r="G555" s="20"/>
      <c r="H555" s="8"/>
      <c r="I555" s="8"/>
      <c r="J555" s="144">
        <f>100*(H555*(E555+F555+G555)+H556*(E556+F556+G556)+H557*(E557+F557+G557)+H558*(E558+F558+G558))/(D555*1000)</f>
        <v>17.596825396825398</v>
      </c>
    </row>
    <row r="556" spans="1:10" ht="15.75" customHeight="1">
      <c r="A556" s="204" t="s">
        <v>429</v>
      </c>
      <c r="B556" s="31" t="s">
        <v>548</v>
      </c>
      <c r="C556" s="187" t="s">
        <v>549</v>
      </c>
      <c r="D556" s="130"/>
      <c r="E556" s="20">
        <v>0</v>
      </c>
      <c r="F556" s="20">
        <v>1</v>
      </c>
      <c r="G556" s="20">
        <v>3</v>
      </c>
      <c r="H556" s="8">
        <v>230</v>
      </c>
      <c r="I556" s="8">
        <v>227</v>
      </c>
    </row>
    <row r="557" spans="1:10">
      <c r="A557" s="204"/>
      <c r="B557" s="26" t="s">
        <v>550</v>
      </c>
      <c r="C557" s="187"/>
      <c r="D557" s="130"/>
      <c r="E557" s="20">
        <v>107</v>
      </c>
      <c r="F557" s="20">
        <v>119</v>
      </c>
      <c r="G557" s="20">
        <v>93</v>
      </c>
      <c r="H557" s="8">
        <v>230</v>
      </c>
      <c r="I557" s="8">
        <v>227</v>
      </c>
    </row>
    <row r="558" spans="1:10">
      <c r="A558" s="204"/>
      <c r="B558" s="31" t="s">
        <v>551</v>
      </c>
      <c r="C558" s="187"/>
      <c r="D558" s="130"/>
      <c r="E558" s="20">
        <v>86</v>
      </c>
      <c r="F558" s="20">
        <v>40</v>
      </c>
      <c r="G558" s="20">
        <v>33</v>
      </c>
      <c r="H558" s="8">
        <v>230</v>
      </c>
      <c r="I558" s="8">
        <v>227</v>
      </c>
    </row>
    <row r="559" spans="1:10">
      <c r="A559" s="204"/>
      <c r="B559" s="15" t="s">
        <v>92</v>
      </c>
      <c r="C559" s="16"/>
      <c r="D559" s="130">
        <v>630</v>
      </c>
      <c r="E559" s="20"/>
      <c r="F559" s="20"/>
      <c r="G559" s="20"/>
      <c r="H559" s="8"/>
      <c r="I559" s="8"/>
      <c r="J559" s="144">
        <f>100*(H559*(E559+F559+G559)+H560*(E560+F560+G560)+H561*(E561+F561+G561)+H562*(E562+F562+G562)+H563*(G563+F563+E563)+H565*(G565+F565+E565)+H566*(G566+F566+E566)+H567*(G567+F567+E567)+H568*(G568+F568+E568))/(D559*1000)</f>
        <v>17.20888888888889</v>
      </c>
    </row>
    <row r="560" spans="1:10">
      <c r="A560" s="204"/>
      <c r="B560" s="26" t="s">
        <v>552</v>
      </c>
      <c r="C560" s="16"/>
      <c r="D560" s="130"/>
      <c r="E560" s="20"/>
      <c r="F560" s="20"/>
      <c r="G560" s="20"/>
      <c r="H560" s="8">
        <v>242</v>
      </c>
      <c r="I560" s="8">
        <v>239</v>
      </c>
    </row>
    <row r="561" spans="1:10">
      <c r="A561" s="204"/>
      <c r="B561" s="31" t="s">
        <v>553</v>
      </c>
      <c r="C561" s="16"/>
      <c r="D561" s="130"/>
      <c r="E561" s="20">
        <v>50</v>
      </c>
      <c r="F561" s="20">
        <v>42</v>
      </c>
      <c r="G561" s="20">
        <v>67</v>
      </c>
      <c r="H561" s="8">
        <v>242</v>
      </c>
      <c r="I561" s="8">
        <v>239</v>
      </c>
    </row>
    <row r="562" spans="1:10">
      <c r="A562" s="204"/>
      <c r="B562" s="31" t="s">
        <v>554</v>
      </c>
      <c r="C562" s="16"/>
      <c r="D562" s="130"/>
      <c r="E562" s="20">
        <v>0</v>
      </c>
      <c r="F562" s="20">
        <v>0</v>
      </c>
      <c r="G562" s="20">
        <v>0</v>
      </c>
      <c r="H562" s="8">
        <v>242</v>
      </c>
      <c r="I562" s="8">
        <v>239</v>
      </c>
    </row>
    <row r="563" spans="1:10">
      <c r="A563" s="204"/>
      <c r="B563" s="31" t="s">
        <v>555</v>
      </c>
      <c r="C563" s="16"/>
      <c r="D563" s="130"/>
      <c r="E563" s="20"/>
      <c r="F563" s="20"/>
      <c r="G563" s="20"/>
      <c r="H563" s="8">
        <v>242</v>
      </c>
      <c r="I563" s="8">
        <v>239</v>
      </c>
    </row>
    <row r="564" spans="1:10">
      <c r="A564" s="204"/>
      <c r="B564" s="31" t="s">
        <v>556</v>
      </c>
      <c r="C564" s="16"/>
      <c r="D564" s="130"/>
      <c r="E564" s="20">
        <v>0</v>
      </c>
      <c r="F564" s="20">
        <v>0</v>
      </c>
      <c r="G564" s="20">
        <v>0</v>
      </c>
      <c r="H564" s="8">
        <v>242</v>
      </c>
      <c r="I564" s="8">
        <v>239</v>
      </c>
    </row>
    <row r="565" spans="1:10">
      <c r="A565" s="204"/>
      <c r="B565" s="31" t="s">
        <v>557</v>
      </c>
      <c r="C565" s="16"/>
      <c r="D565" s="130"/>
      <c r="E565" s="20">
        <v>35</v>
      </c>
      <c r="F565" s="20">
        <v>30</v>
      </c>
      <c r="G565" s="20">
        <v>12</v>
      </c>
      <c r="H565" s="8">
        <v>242</v>
      </c>
      <c r="I565" s="8">
        <v>239</v>
      </c>
    </row>
    <row r="566" spans="1:10">
      <c r="A566" s="204"/>
      <c r="B566" s="31" t="s">
        <v>558</v>
      </c>
      <c r="C566" s="16"/>
      <c r="D566" s="130"/>
      <c r="E566" s="20">
        <v>52</v>
      </c>
      <c r="F566" s="20">
        <v>118</v>
      </c>
      <c r="G566" s="20">
        <v>42</v>
      </c>
      <c r="H566" s="8">
        <v>242</v>
      </c>
      <c r="I566" s="8">
        <v>239</v>
      </c>
    </row>
    <row r="567" spans="1:10">
      <c r="A567" s="204"/>
      <c r="B567" s="48" t="s">
        <v>559</v>
      </c>
      <c r="C567" s="49"/>
      <c r="D567" s="130"/>
      <c r="E567" s="47">
        <v>0</v>
      </c>
      <c r="F567" s="47">
        <v>0</v>
      </c>
      <c r="G567" s="47">
        <v>0</v>
      </c>
      <c r="H567" s="8">
        <v>242</v>
      </c>
      <c r="I567" s="8">
        <v>239</v>
      </c>
    </row>
    <row r="568" spans="1:10">
      <c r="A568" s="14"/>
      <c r="B568" s="50" t="s">
        <v>560</v>
      </c>
      <c r="C568" s="49"/>
      <c r="D568" s="130">
        <v>400</v>
      </c>
      <c r="E568" s="47"/>
      <c r="F568" s="47"/>
      <c r="G568" s="47"/>
      <c r="H568" s="8"/>
      <c r="I568" s="8"/>
      <c r="J568" s="144">
        <f>100*(H568*(E568+F568+G568)+H569*(E569+F569+G569)+H570*(E570+F570+G570)+H571*(E571+F571+G571)+H572*(G572+F572+E572)+H574*(G574+F574+E574)+H575*(G575+F575+E575)+H576*(G576+F576+E576)+H577*(G577+F577+E577)+H578*(G578+F578+E578)+H579*(G579+F579+E579))/(D568*1000)</f>
        <v>29.310500000000001</v>
      </c>
    </row>
    <row r="569" spans="1:10" ht="15.75" customHeight="1">
      <c r="A569" s="208" t="s">
        <v>356</v>
      </c>
      <c r="B569" s="26" t="s">
        <v>44</v>
      </c>
      <c r="C569" s="187" t="s">
        <v>561</v>
      </c>
      <c r="D569" s="130"/>
      <c r="E569" s="20">
        <v>16</v>
      </c>
      <c r="F569" s="20">
        <v>20</v>
      </c>
      <c r="G569" s="20">
        <v>17</v>
      </c>
      <c r="H569" s="8">
        <v>239</v>
      </c>
      <c r="I569" s="8">
        <v>235</v>
      </c>
    </row>
    <row r="570" spans="1:10">
      <c r="A570" s="208"/>
      <c r="B570" s="31" t="s">
        <v>562</v>
      </c>
      <c r="C570" s="187"/>
      <c r="D570" s="130"/>
      <c r="E570" s="20">
        <v>15</v>
      </c>
      <c r="F570" s="20">
        <v>10</v>
      </c>
      <c r="G570" s="20">
        <v>8</v>
      </c>
      <c r="H570" s="8">
        <v>235</v>
      </c>
      <c r="I570" s="8">
        <v>228</v>
      </c>
    </row>
    <row r="571" spans="1:10">
      <c r="A571" s="208"/>
      <c r="B571" s="31" t="s">
        <v>563</v>
      </c>
      <c r="C571" s="187"/>
      <c r="D571" s="130"/>
      <c r="E571" s="20">
        <v>8</v>
      </c>
      <c r="F571" s="20">
        <v>12</v>
      </c>
      <c r="G571" s="20">
        <v>10</v>
      </c>
      <c r="H571" s="8">
        <v>235</v>
      </c>
      <c r="I571" s="8">
        <v>228</v>
      </c>
    </row>
    <row r="572" spans="1:10">
      <c r="A572" s="208"/>
      <c r="B572" s="31" t="s">
        <v>564</v>
      </c>
      <c r="C572" s="187"/>
      <c r="D572" s="130"/>
      <c r="E572" s="20">
        <v>8</v>
      </c>
      <c r="F572" s="20">
        <v>8</v>
      </c>
      <c r="G572" s="20">
        <v>15</v>
      </c>
      <c r="H572" s="8">
        <v>235</v>
      </c>
      <c r="I572" s="8">
        <v>228</v>
      </c>
    </row>
    <row r="573" spans="1:10">
      <c r="A573" s="208"/>
      <c r="B573" s="31" t="s">
        <v>565</v>
      </c>
      <c r="C573" s="187"/>
      <c r="D573" s="130"/>
      <c r="E573" s="20">
        <v>0</v>
      </c>
      <c r="F573" s="20">
        <v>0</v>
      </c>
      <c r="G573" s="20">
        <v>0</v>
      </c>
      <c r="H573" s="8">
        <v>235</v>
      </c>
      <c r="I573" s="8">
        <v>228</v>
      </c>
    </row>
    <row r="574" spans="1:10">
      <c r="A574" s="208"/>
      <c r="B574" s="31" t="s">
        <v>566</v>
      </c>
      <c r="C574" s="187"/>
      <c r="D574" s="130"/>
      <c r="E574" s="20">
        <v>3</v>
      </c>
      <c r="F574" s="20">
        <v>1</v>
      </c>
      <c r="G574" s="20">
        <v>13</v>
      </c>
      <c r="H574" s="8">
        <v>235</v>
      </c>
      <c r="I574" s="8">
        <v>228</v>
      </c>
    </row>
    <row r="575" spans="1:10">
      <c r="A575" s="208"/>
      <c r="B575" s="31" t="s">
        <v>567</v>
      </c>
      <c r="C575" s="187"/>
      <c r="D575" s="130"/>
      <c r="E575" s="20">
        <v>4</v>
      </c>
      <c r="F575" s="20">
        <v>7</v>
      </c>
      <c r="G575" s="20">
        <v>14</v>
      </c>
      <c r="H575" s="8">
        <v>235</v>
      </c>
      <c r="I575" s="8">
        <v>228</v>
      </c>
    </row>
    <row r="576" spans="1:10">
      <c r="A576" s="208"/>
      <c r="B576" s="31" t="s">
        <v>568</v>
      </c>
      <c r="C576" s="16"/>
      <c r="D576" s="130"/>
      <c r="E576" s="20">
        <v>0</v>
      </c>
      <c r="F576" s="20">
        <v>0</v>
      </c>
      <c r="G576" s="20">
        <v>2</v>
      </c>
      <c r="H576" s="8">
        <v>235</v>
      </c>
      <c r="I576" s="8">
        <v>228</v>
      </c>
    </row>
    <row r="577" spans="1:10">
      <c r="A577" s="208"/>
      <c r="B577" s="31" t="s">
        <v>469</v>
      </c>
      <c r="C577" s="16"/>
      <c r="D577" s="130"/>
      <c r="E577" s="20">
        <v>52</v>
      </c>
      <c r="F577" s="20">
        <v>23</v>
      </c>
      <c r="G577" s="20">
        <v>14</v>
      </c>
      <c r="H577" s="8">
        <v>235</v>
      </c>
      <c r="I577" s="8">
        <v>228</v>
      </c>
    </row>
    <row r="578" spans="1:10">
      <c r="A578" s="208"/>
      <c r="B578" s="31" t="s">
        <v>569</v>
      </c>
      <c r="C578" s="16"/>
      <c r="D578" s="130"/>
      <c r="E578" s="20">
        <v>21</v>
      </c>
      <c r="F578" s="20">
        <v>19</v>
      </c>
      <c r="G578" s="20">
        <v>28</v>
      </c>
      <c r="H578" s="8">
        <v>235</v>
      </c>
      <c r="I578" s="8">
        <v>228</v>
      </c>
    </row>
    <row r="579" spans="1:10">
      <c r="A579" s="208"/>
      <c r="B579" s="31" t="s">
        <v>570</v>
      </c>
      <c r="C579" s="16"/>
      <c r="D579" s="130"/>
      <c r="E579" s="20">
        <v>27</v>
      </c>
      <c r="F579" s="20">
        <v>49</v>
      </c>
      <c r="G579" s="20">
        <v>74</v>
      </c>
      <c r="H579" s="8">
        <v>235</v>
      </c>
      <c r="I579" s="8">
        <v>228</v>
      </c>
    </row>
    <row r="580" spans="1:10">
      <c r="A580"/>
      <c r="B580" s="15" t="s">
        <v>571</v>
      </c>
      <c r="C580" s="16"/>
      <c r="D580" s="130">
        <v>400</v>
      </c>
      <c r="E580" s="20"/>
      <c r="F580" s="20"/>
      <c r="G580" s="20"/>
      <c r="H580" s="8"/>
      <c r="I580" s="8"/>
      <c r="J580" s="144">
        <f>100*(H580*(E580+F580+G580)+H581*(E581+F581+G581)+H582*(E582+F582+G582)+H583*(E583+F583+G583)+H584*(G584+F584+E584))/(D580*1000)</f>
        <v>13.1645</v>
      </c>
    </row>
    <row r="581" spans="1:10" ht="15.75" customHeight="1">
      <c r="A581" s="204" t="s">
        <v>429</v>
      </c>
      <c r="B581" s="31" t="s">
        <v>572</v>
      </c>
      <c r="C581" s="187" t="s">
        <v>573</v>
      </c>
      <c r="D581" s="130"/>
      <c r="E581" s="20">
        <v>0</v>
      </c>
      <c r="F581" s="20">
        <v>0</v>
      </c>
      <c r="G581" s="20">
        <v>0</v>
      </c>
      <c r="H581" s="8"/>
      <c r="I581" s="8"/>
    </row>
    <row r="582" spans="1:10">
      <c r="A582" s="204"/>
      <c r="B582" s="31" t="s">
        <v>574</v>
      </c>
      <c r="C582" s="187"/>
      <c r="D582" s="130"/>
      <c r="E582" s="20">
        <v>18</v>
      </c>
      <c r="F582" s="20">
        <v>5</v>
      </c>
      <c r="G582" s="20">
        <v>16</v>
      </c>
      <c r="H582" s="8">
        <v>226</v>
      </c>
      <c r="I582" s="8">
        <v>224</v>
      </c>
    </row>
    <row r="583" spans="1:10">
      <c r="A583" s="204"/>
      <c r="B583" s="31" t="s">
        <v>575</v>
      </c>
      <c r="C583" s="187"/>
      <c r="D583" s="130"/>
      <c r="E583" s="20">
        <v>25</v>
      </c>
      <c r="F583" s="20">
        <v>96</v>
      </c>
      <c r="G583" s="20">
        <v>60</v>
      </c>
      <c r="H583" s="8">
        <v>226</v>
      </c>
      <c r="I583" s="8">
        <v>224</v>
      </c>
    </row>
    <row r="584" spans="1:10">
      <c r="A584" s="204"/>
      <c r="B584" s="31" t="s">
        <v>576</v>
      </c>
      <c r="C584" s="187"/>
      <c r="D584" s="130"/>
      <c r="E584" s="20">
        <v>11</v>
      </c>
      <c r="F584" s="20">
        <v>1</v>
      </c>
      <c r="G584" s="20">
        <v>1</v>
      </c>
      <c r="H584" s="8">
        <v>226</v>
      </c>
      <c r="I584" s="8">
        <v>224</v>
      </c>
    </row>
    <row r="585" spans="1:10">
      <c r="A585" s="204"/>
      <c r="B585" s="15" t="s">
        <v>92</v>
      </c>
      <c r="C585" s="187"/>
      <c r="D585" s="130">
        <v>400</v>
      </c>
      <c r="E585" s="20"/>
      <c r="F585" s="20"/>
      <c r="G585" s="20"/>
      <c r="H585" s="8"/>
      <c r="I585" s="8"/>
      <c r="J585" s="144">
        <f>100*(H585*(E585+F585+G585)+H586*(E586+F586+G586)+H587*(E587+F587+G587)+H588*(E588+F588+G588)+H589*(G589+F589+E589)+H591*(G591+F591+E591)+H592*(G592+F592+E592)+H593*(G593+F593+E593))/(D585*1000)</f>
        <v>25.564499999999999</v>
      </c>
    </row>
    <row r="586" spans="1:10">
      <c r="A586" s="204"/>
      <c r="B586" s="31" t="s">
        <v>63</v>
      </c>
      <c r="C586" s="187"/>
      <c r="D586" s="130"/>
      <c r="E586" s="20">
        <v>6</v>
      </c>
      <c r="F586" s="20">
        <v>6</v>
      </c>
      <c r="G586" s="20">
        <v>11</v>
      </c>
      <c r="H586" s="8">
        <v>234</v>
      </c>
      <c r="I586" s="8">
        <v>228</v>
      </c>
    </row>
    <row r="587" spans="1:10">
      <c r="A587" s="204"/>
      <c r="B587" s="31" t="s">
        <v>577</v>
      </c>
      <c r="C587" s="187"/>
      <c r="D587" s="130"/>
      <c r="E587" s="20">
        <v>0</v>
      </c>
      <c r="F587" s="20">
        <v>0</v>
      </c>
      <c r="G587" s="20">
        <v>0</v>
      </c>
      <c r="H587" s="8"/>
      <c r="I587" s="8"/>
    </row>
    <row r="588" spans="1:10">
      <c r="A588" s="204"/>
      <c r="B588" s="31" t="s">
        <v>578</v>
      </c>
      <c r="C588" s="187"/>
      <c r="D588" s="130"/>
      <c r="E588" s="20">
        <v>67</v>
      </c>
      <c r="F588" s="20">
        <v>52</v>
      </c>
      <c r="G588" s="20">
        <v>49</v>
      </c>
      <c r="H588" s="8">
        <v>234</v>
      </c>
      <c r="I588" s="8">
        <v>227</v>
      </c>
    </row>
    <row r="589" spans="1:10">
      <c r="A589" s="204"/>
      <c r="B589" s="31" t="s">
        <v>579</v>
      </c>
      <c r="C589" s="187"/>
      <c r="D589" s="130"/>
      <c r="E589" s="20">
        <v>0</v>
      </c>
      <c r="F589" s="20">
        <v>0</v>
      </c>
      <c r="G589" s="20">
        <v>0</v>
      </c>
      <c r="H589" s="8">
        <v>234</v>
      </c>
      <c r="I589" s="8">
        <v>227</v>
      </c>
    </row>
    <row r="590" spans="1:10">
      <c r="A590" s="204"/>
      <c r="B590" s="31" t="s">
        <v>580</v>
      </c>
      <c r="C590" s="16"/>
      <c r="D590" s="130"/>
      <c r="E590" s="20">
        <v>2</v>
      </c>
      <c r="F590" s="20">
        <v>1</v>
      </c>
      <c r="G590" s="20">
        <v>1</v>
      </c>
      <c r="H590" s="8">
        <v>234</v>
      </c>
      <c r="I590" s="8">
        <v>227</v>
      </c>
    </row>
    <row r="591" spans="1:10">
      <c r="A591" s="204"/>
      <c r="B591" s="31" t="s">
        <v>581</v>
      </c>
      <c r="C591" s="16"/>
      <c r="D591" s="130"/>
      <c r="E591" s="20">
        <v>91</v>
      </c>
      <c r="F591" s="20">
        <v>87</v>
      </c>
      <c r="G591" s="20">
        <v>68</v>
      </c>
      <c r="H591" s="8">
        <v>234</v>
      </c>
      <c r="I591" s="8">
        <v>227</v>
      </c>
    </row>
    <row r="592" spans="1:10">
      <c r="A592" s="204"/>
      <c r="B592" s="31" t="s">
        <v>582</v>
      </c>
      <c r="C592" s="16"/>
      <c r="D592" s="130"/>
      <c r="E592" s="20">
        <v>0</v>
      </c>
      <c r="F592" s="20">
        <v>0</v>
      </c>
      <c r="G592" s="20">
        <v>0</v>
      </c>
      <c r="H592" s="8">
        <v>234</v>
      </c>
      <c r="I592" s="8">
        <v>227</v>
      </c>
    </row>
    <row r="593" spans="1:10">
      <c r="A593" s="204"/>
      <c r="B593" s="31" t="s">
        <v>267</v>
      </c>
      <c r="C593" s="16"/>
      <c r="D593" s="130"/>
      <c r="E593" s="20">
        <v>0</v>
      </c>
      <c r="F593" s="20">
        <v>0</v>
      </c>
      <c r="G593" s="20">
        <v>0</v>
      </c>
      <c r="H593" s="8"/>
      <c r="I593" s="8"/>
    </row>
    <row r="594" spans="1:10">
      <c r="A594"/>
      <c r="B594" s="15" t="s">
        <v>583</v>
      </c>
      <c r="C594" s="16"/>
      <c r="D594" s="130">
        <v>630</v>
      </c>
      <c r="E594" s="20"/>
      <c r="F594" s="20"/>
      <c r="G594" s="20"/>
      <c r="H594" s="8"/>
      <c r="I594" s="8"/>
      <c r="J594" s="144">
        <f>100*(H594*(E594+F594+G594)+H595*(E595+F595+G595)+H596*(E596+F596+G596)+H597*(E597+F597+G597)+H598*(G598+F598+E598)+H600*(G600+F600+E600)+H601*(G601+F601+E601)+H602*(G602+F602+E602))/(D594*1000)</f>
        <v>24.88015873015873</v>
      </c>
    </row>
    <row r="595" spans="1:10" ht="17.100000000000001" customHeight="1">
      <c r="A595" s="191" t="s">
        <v>479</v>
      </c>
      <c r="B595" s="31" t="s">
        <v>584</v>
      </c>
      <c r="C595" s="32" t="s">
        <v>585</v>
      </c>
      <c r="D595" s="130"/>
      <c r="E595" s="20">
        <v>131</v>
      </c>
      <c r="F595" s="20">
        <v>104</v>
      </c>
      <c r="G595" s="20">
        <v>66</v>
      </c>
      <c r="H595" s="8">
        <v>235</v>
      </c>
      <c r="I595" s="8">
        <v>224</v>
      </c>
    </row>
    <row r="596" spans="1:10">
      <c r="A596" s="191"/>
      <c r="B596" s="31" t="s">
        <v>586</v>
      </c>
      <c r="C596" s="16"/>
      <c r="D596" s="130"/>
      <c r="E596" s="20">
        <v>14</v>
      </c>
      <c r="F596" s="20">
        <v>8</v>
      </c>
      <c r="G596" s="20">
        <v>0</v>
      </c>
      <c r="H596" s="8">
        <v>235</v>
      </c>
      <c r="I596" s="8">
        <v>224</v>
      </c>
    </row>
    <row r="597" spans="1:10">
      <c r="A597" s="191"/>
      <c r="B597" s="31" t="s">
        <v>587</v>
      </c>
      <c r="C597" s="16"/>
      <c r="D597" s="130"/>
      <c r="E597" s="20">
        <v>43</v>
      </c>
      <c r="F597" s="20">
        <v>45</v>
      </c>
      <c r="G597" s="20">
        <v>52</v>
      </c>
      <c r="H597" s="8">
        <v>235</v>
      </c>
      <c r="I597" s="8">
        <v>224</v>
      </c>
    </row>
    <row r="598" spans="1:10">
      <c r="A598" s="191"/>
      <c r="B598" s="26" t="s">
        <v>588</v>
      </c>
      <c r="C598" s="16"/>
      <c r="D598" s="130"/>
      <c r="E598" s="20">
        <v>4</v>
      </c>
      <c r="F598" s="20">
        <v>0</v>
      </c>
      <c r="G598" s="20">
        <v>0</v>
      </c>
      <c r="H598" s="8">
        <v>235</v>
      </c>
      <c r="I598" s="8">
        <v>224</v>
      </c>
    </row>
    <row r="599" spans="1:10">
      <c r="A599" s="191"/>
      <c r="B599" s="31" t="s">
        <v>589</v>
      </c>
      <c r="C599" s="16"/>
      <c r="D599" s="130"/>
      <c r="E599" s="20">
        <v>21</v>
      </c>
      <c r="F599" s="20">
        <v>11</v>
      </c>
      <c r="G599" s="20">
        <v>4</v>
      </c>
      <c r="H599" s="8">
        <v>235</v>
      </c>
      <c r="I599" s="8">
        <v>224</v>
      </c>
    </row>
    <row r="600" spans="1:10">
      <c r="A600" s="191"/>
      <c r="B600" s="31" t="s">
        <v>590</v>
      </c>
      <c r="C600" s="16"/>
      <c r="D600" s="130"/>
      <c r="E600" s="20">
        <v>49</v>
      </c>
      <c r="F600" s="20">
        <v>54</v>
      </c>
      <c r="G600" s="20">
        <v>27</v>
      </c>
      <c r="H600" s="8">
        <v>235</v>
      </c>
      <c r="I600" s="8">
        <v>224</v>
      </c>
    </row>
    <row r="601" spans="1:10">
      <c r="A601" s="191"/>
      <c r="B601" s="31" t="s">
        <v>591</v>
      </c>
      <c r="C601" s="16"/>
      <c r="D601" s="130"/>
      <c r="E601" s="20">
        <v>46</v>
      </c>
      <c r="F601" s="20">
        <v>17</v>
      </c>
      <c r="G601" s="20">
        <v>7</v>
      </c>
      <c r="H601" s="8">
        <v>235</v>
      </c>
      <c r="I601" s="8">
        <v>224</v>
      </c>
    </row>
    <row r="602" spans="1:10">
      <c r="A602" s="191"/>
      <c r="B602" s="15" t="s">
        <v>92</v>
      </c>
      <c r="C602" s="16"/>
      <c r="D602" s="130">
        <v>400</v>
      </c>
      <c r="E602" s="20"/>
      <c r="F602" s="20"/>
      <c r="G602" s="20"/>
      <c r="H602" s="8"/>
      <c r="I602" s="8"/>
      <c r="J602" s="144">
        <f>100*(H602*(E602+F602+G602)+H603*(E603+F603+G603)+H604*(E604+F604+G604)+H605*(E605+F605+G605)+H606*(G606+F606+E606)+H608*(G608+F608+E608)+H609*(G609+F609+E609)+H610*(G610+F610+E610)+H611*(G611+F611+E611)+H612*(G612+F612+E612))/(D602*1000)</f>
        <v>26.842749999999999</v>
      </c>
    </row>
    <row r="603" spans="1:10">
      <c r="A603" s="191"/>
      <c r="B603" s="31" t="s">
        <v>592</v>
      </c>
      <c r="C603" s="16"/>
      <c r="D603" s="130"/>
      <c r="E603" s="20">
        <v>0</v>
      </c>
      <c r="F603" s="20">
        <v>0</v>
      </c>
      <c r="G603" s="20">
        <v>0</v>
      </c>
      <c r="H603" s="8">
        <v>227</v>
      </c>
      <c r="I603" s="8">
        <v>222</v>
      </c>
    </row>
    <row r="604" spans="1:10">
      <c r="A604" s="191"/>
      <c r="B604" s="31" t="s">
        <v>593</v>
      </c>
      <c r="C604" s="16"/>
      <c r="D604" s="130"/>
      <c r="E604" s="20">
        <v>5</v>
      </c>
      <c r="F604" s="20">
        <v>7</v>
      </c>
      <c r="G604" s="20">
        <v>5</v>
      </c>
      <c r="H604" s="8">
        <v>227</v>
      </c>
      <c r="I604" s="8">
        <v>222</v>
      </c>
    </row>
    <row r="605" spans="1:10">
      <c r="A605" s="191"/>
      <c r="B605" s="31" t="s">
        <v>594</v>
      </c>
      <c r="C605" s="16"/>
      <c r="D605" s="130"/>
      <c r="E605" s="20">
        <v>73</v>
      </c>
      <c r="F605" s="20">
        <v>40</v>
      </c>
      <c r="G605" s="20">
        <v>48</v>
      </c>
      <c r="H605" s="8">
        <v>227</v>
      </c>
      <c r="I605" s="8">
        <v>222</v>
      </c>
    </row>
    <row r="606" spans="1:10">
      <c r="A606" s="191"/>
      <c r="B606" s="31" t="s">
        <v>595</v>
      </c>
      <c r="C606" s="16"/>
      <c r="D606" s="130"/>
      <c r="E606" s="20">
        <v>14</v>
      </c>
      <c r="F606" s="20">
        <v>14</v>
      </c>
      <c r="G606" s="20">
        <v>16</v>
      </c>
      <c r="H606" s="8">
        <v>227</v>
      </c>
      <c r="I606" s="8">
        <v>222</v>
      </c>
    </row>
    <row r="607" spans="1:10">
      <c r="A607" s="191"/>
      <c r="B607" s="31" t="s">
        <v>596</v>
      </c>
      <c r="C607" s="16"/>
      <c r="D607" s="130"/>
      <c r="E607" s="20">
        <v>27</v>
      </c>
      <c r="F607" s="20">
        <v>57</v>
      </c>
      <c r="G607" s="20">
        <v>47</v>
      </c>
      <c r="H607" s="8">
        <v>227</v>
      </c>
      <c r="I607" s="8">
        <v>222</v>
      </c>
    </row>
    <row r="608" spans="1:10">
      <c r="A608" s="191"/>
      <c r="B608" s="31" t="s">
        <v>590</v>
      </c>
      <c r="C608" s="16"/>
      <c r="D608" s="130"/>
      <c r="E608" s="20">
        <v>24</v>
      </c>
      <c r="F608" s="20">
        <v>10</v>
      </c>
      <c r="G608" s="20">
        <v>22</v>
      </c>
      <c r="H608" s="8">
        <v>227</v>
      </c>
      <c r="I608" s="8">
        <v>222</v>
      </c>
    </row>
    <row r="609" spans="1:13">
      <c r="A609" s="191"/>
      <c r="B609" s="31" t="s">
        <v>597</v>
      </c>
      <c r="C609" s="16"/>
      <c r="D609" s="130"/>
      <c r="E609" s="20">
        <v>29</v>
      </c>
      <c r="F609" s="20">
        <v>31</v>
      </c>
      <c r="G609" s="20">
        <v>20</v>
      </c>
      <c r="H609" s="8">
        <v>227</v>
      </c>
      <c r="I609" s="8">
        <v>222</v>
      </c>
    </row>
    <row r="610" spans="1:13">
      <c r="A610" s="191"/>
      <c r="B610" s="31" t="s">
        <v>598</v>
      </c>
      <c r="C610" s="16"/>
      <c r="D610" s="130"/>
      <c r="E610" s="20">
        <v>20</v>
      </c>
      <c r="F610" s="20">
        <v>0</v>
      </c>
      <c r="G610" s="20">
        <v>20</v>
      </c>
      <c r="H610" s="8">
        <v>227</v>
      </c>
      <c r="I610" s="8">
        <v>222</v>
      </c>
    </row>
    <row r="611" spans="1:13">
      <c r="A611" s="191"/>
      <c r="B611" s="31" t="s">
        <v>599</v>
      </c>
      <c r="C611" s="16"/>
      <c r="D611" s="130"/>
      <c r="E611" s="20">
        <v>24</v>
      </c>
      <c r="F611" s="20">
        <v>25</v>
      </c>
      <c r="G611" s="20">
        <v>26</v>
      </c>
      <c r="H611" s="8">
        <v>227</v>
      </c>
      <c r="I611" s="8">
        <v>222</v>
      </c>
    </row>
    <row r="612" spans="1:13">
      <c r="A612" s="14"/>
      <c r="B612" s="50" t="s">
        <v>600</v>
      </c>
      <c r="C612" s="49"/>
      <c r="D612" s="130">
        <v>400</v>
      </c>
      <c r="E612" s="47"/>
      <c r="F612" s="47"/>
      <c r="G612" s="47"/>
      <c r="H612" s="8"/>
      <c r="I612" s="8"/>
      <c r="J612" s="144">
        <f>100*(H612*(E612+F612+G612)+H613*(E613+F613+G613)+H614*(E614+F614+G614)+H615*(E615+F615+G615)+H616*(G616+F616+E616)+H618*(G618+F618+E618)+H619*(G619+F619+E619)+H620*(G620+F620+E620)+H621*(G621+F621+E621)+H622*(G622+F622+E622))/(D612*1000)</f>
        <v>38.945500000000003</v>
      </c>
    </row>
    <row r="613" spans="1:13" ht="15.75" customHeight="1">
      <c r="A613" s="199" t="s">
        <v>356</v>
      </c>
      <c r="B613" s="26" t="s">
        <v>601</v>
      </c>
      <c r="C613" s="16"/>
      <c r="D613" s="130"/>
      <c r="E613" s="20">
        <v>43</v>
      </c>
      <c r="F613" s="20">
        <v>43</v>
      </c>
      <c r="G613" s="20">
        <v>29</v>
      </c>
      <c r="H613" s="8">
        <v>234</v>
      </c>
      <c r="I613" s="8">
        <v>225</v>
      </c>
      <c r="M613" t="s">
        <v>602</v>
      </c>
    </row>
    <row r="614" spans="1:13" ht="15.75">
      <c r="A614" s="199"/>
      <c r="B614" s="31" t="s">
        <v>255</v>
      </c>
      <c r="C614" s="32" t="s">
        <v>603</v>
      </c>
      <c r="D614" s="130"/>
      <c r="E614" s="20">
        <v>9</v>
      </c>
      <c r="F614" s="20">
        <v>13</v>
      </c>
      <c r="G614" s="20">
        <v>37</v>
      </c>
      <c r="H614" s="8">
        <v>234</v>
      </c>
      <c r="I614" s="8">
        <v>225</v>
      </c>
    </row>
    <row r="615" spans="1:13">
      <c r="A615" s="199"/>
      <c r="B615" s="31" t="s">
        <v>604</v>
      </c>
      <c r="C615" s="16"/>
      <c r="D615" s="130"/>
      <c r="E615" s="20">
        <v>29</v>
      </c>
      <c r="F615" s="20">
        <v>25</v>
      </c>
      <c r="G615" s="20">
        <v>51</v>
      </c>
      <c r="H615" s="8">
        <v>234</v>
      </c>
      <c r="I615" s="8">
        <v>225</v>
      </c>
    </row>
    <row r="616" spans="1:13">
      <c r="A616" s="199"/>
      <c r="B616" s="31" t="s">
        <v>605</v>
      </c>
      <c r="C616" s="16"/>
      <c r="D616" s="130"/>
      <c r="E616" s="20">
        <v>40</v>
      </c>
      <c r="F616" s="20">
        <v>26</v>
      </c>
      <c r="G616" s="20">
        <v>18</v>
      </c>
      <c r="H616" s="8">
        <v>234</v>
      </c>
      <c r="I616" s="8">
        <v>225</v>
      </c>
    </row>
    <row r="617" spans="1:13">
      <c r="A617" s="199"/>
      <c r="B617" s="31" t="s">
        <v>606</v>
      </c>
      <c r="C617" s="16"/>
      <c r="D617" s="130"/>
      <c r="E617" s="20"/>
      <c r="F617" s="20"/>
      <c r="G617" s="20">
        <v>2</v>
      </c>
      <c r="H617" s="8">
        <v>227</v>
      </c>
      <c r="I617" s="8">
        <v>222</v>
      </c>
    </row>
    <row r="618" spans="1:13">
      <c r="A618" s="199"/>
      <c r="B618" s="31" t="s">
        <v>607</v>
      </c>
      <c r="C618" s="16"/>
      <c r="D618" s="130"/>
      <c r="E618" s="20">
        <v>33</v>
      </c>
      <c r="F618" s="20">
        <v>54</v>
      </c>
      <c r="G618" s="20">
        <v>53</v>
      </c>
      <c r="H618" s="8">
        <v>230</v>
      </c>
      <c r="I618" s="8">
        <v>213</v>
      </c>
    </row>
    <row r="619" spans="1:13">
      <c r="A619" s="199"/>
      <c r="B619" s="31" t="s">
        <v>608</v>
      </c>
      <c r="C619" s="16"/>
      <c r="D619" s="130"/>
      <c r="E619" s="20">
        <v>33</v>
      </c>
      <c r="F619" s="20">
        <v>54</v>
      </c>
      <c r="G619" s="20">
        <v>53</v>
      </c>
      <c r="H619" s="8">
        <v>230</v>
      </c>
      <c r="I619" s="8">
        <v>213</v>
      </c>
    </row>
    <row r="620" spans="1:13">
      <c r="A620" s="199"/>
      <c r="B620" s="31" t="s">
        <v>609</v>
      </c>
      <c r="C620" s="16"/>
      <c r="D620" s="130"/>
      <c r="E620" s="20">
        <v>1</v>
      </c>
      <c r="F620" s="20">
        <v>1</v>
      </c>
      <c r="G620" s="20">
        <v>1</v>
      </c>
      <c r="H620" s="8">
        <v>230</v>
      </c>
      <c r="I620" s="8">
        <v>213</v>
      </c>
    </row>
    <row r="621" spans="1:13">
      <c r="A621" s="199"/>
      <c r="B621" s="31" t="s">
        <v>610</v>
      </c>
      <c r="C621" s="16"/>
      <c r="D621" s="130"/>
      <c r="E621" s="20">
        <v>5</v>
      </c>
      <c r="F621" s="20">
        <v>13</v>
      </c>
      <c r="G621" s="20">
        <v>7</v>
      </c>
      <c r="H621" s="8">
        <v>230</v>
      </c>
      <c r="I621" s="8">
        <v>213</v>
      </c>
    </row>
    <row r="622" spans="1:13">
      <c r="A622" s="199"/>
      <c r="B622" s="65" t="s">
        <v>611</v>
      </c>
      <c r="C622" s="16"/>
      <c r="D622" s="130"/>
      <c r="E622" s="20">
        <v>0</v>
      </c>
      <c r="F622" s="20">
        <v>0</v>
      </c>
      <c r="G622" s="20">
        <v>0</v>
      </c>
      <c r="H622" s="8">
        <v>230</v>
      </c>
      <c r="I622" s="8">
        <v>213</v>
      </c>
    </row>
    <row r="623" spans="1:13">
      <c r="A623" s="199"/>
      <c r="B623" s="50" t="s">
        <v>612</v>
      </c>
      <c r="C623" s="16"/>
      <c r="D623" s="130">
        <v>400</v>
      </c>
      <c r="E623" s="20"/>
      <c r="F623" s="20"/>
      <c r="G623" s="20"/>
      <c r="H623" s="8"/>
      <c r="I623" s="8"/>
      <c r="J623" s="144">
        <f>100*(H623*(E623+F623+G623)+H624*(E624+F624+G624)+H625*(E625+F625+G625)+H626*(E626+F626+G626)+H627*(G627+F627+E627)+H629*(G629+F629+E629)+H630*(G630+F630+E630)+H631*(G631+F631+E631)+H632*(G632+F632+E632)+H633*(G633+F633+E633))/(D623*1000)</f>
        <v>10.208</v>
      </c>
    </row>
    <row r="624" spans="1:13">
      <c r="A624" s="199"/>
      <c r="B624" s="31" t="s">
        <v>613</v>
      </c>
      <c r="C624" s="16"/>
      <c r="D624" s="130"/>
      <c r="E624" s="20">
        <v>10</v>
      </c>
      <c r="F624" s="20">
        <v>1</v>
      </c>
      <c r="G624" s="20">
        <v>0</v>
      </c>
      <c r="H624" s="8">
        <v>232</v>
      </c>
      <c r="I624" s="8">
        <v>229</v>
      </c>
    </row>
    <row r="625" spans="1:10">
      <c r="A625" s="199"/>
      <c r="B625" s="31" t="s">
        <v>614</v>
      </c>
      <c r="C625" s="16"/>
      <c r="D625" s="130"/>
      <c r="E625" s="20">
        <v>17</v>
      </c>
      <c r="F625" s="20">
        <v>15</v>
      </c>
      <c r="G625" s="20">
        <v>9</v>
      </c>
      <c r="H625" s="8">
        <v>232</v>
      </c>
      <c r="I625" s="8">
        <v>229</v>
      </c>
    </row>
    <row r="626" spans="1:10">
      <c r="A626" s="199"/>
      <c r="B626" s="31" t="s">
        <v>615</v>
      </c>
      <c r="C626" s="16"/>
      <c r="D626" s="130"/>
      <c r="E626" s="20">
        <v>9</v>
      </c>
      <c r="F626" s="20">
        <v>24</v>
      </c>
      <c r="G626" s="20">
        <v>18</v>
      </c>
      <c r="H626" s="8">
        <v>232</v>
      </c>
      <c r="I626" s="8">
        <v>229</v>
      </c>
    </row>
    <row r="627" spans="1:10">
      <c r="A627" s="199"/>
      <c r="B627" s="31" t="s">
        <v>616</v>
      </c>
      <c r="C627" s="16"/>
      <c r="D627" s="130"/>
      <c r="E627" s="20">
        <v>2</v>
      </c>
      <c r="F627" s="20">
        <v>9</v>
      </c>
      <c r="G627" s="20">
        <v>1</v>
      </c>
      <c r="H627" s="8">
        <v>232</v>
      </c>
      <c r="I627" s="8">
        <v>229</v>
      </c>
    </row>
    <row r="628" spans="1:10">
      <c r="A628" s="199"/>
      <c r="B628" s="31" t="s">
        <v>617</v>
      </c>
      <c r="C628" s="16"/>
      <c r="D628" s="130"/>
      <c r="E628" s="20">
        <v>16</v>
      </c>
      <c r="F628" s="20">
        <v>10</v>
      </c>
      <c r="G628" s="20">
        <v>16</v>
      </c>
      <c r="H628" s="8">
        <v>232</v>
      </c>
      <c r="I628" s="8">
        <v>229</v>
      </c>
    </row>
    <row r="629" spans="1:10">
      <c r="A629" s="199"/>
      <c r="B629" s="31" t="s">
        <v>618</v>
      </c>
      <c r="C629" s="16"/>
      <c r="D629" s="130"/>
      <c r="E629" s="20">
        <v>6</v>
      </c>
      <c r="F629" s="20">
        <v>13</v>
      </c>
      <c r="G629" s="20">
        <v>9</v>
      </c>
      <c r="H629" s="8">
        <v>232</v>
      </c>
      <c r="I629" s="8">
        <v>229</v>
      </c>
    </row>
    <row r="630" spans="1:10">
      <c r="A630" s="199"/>
      <c r="B630" s="48" t="s">
        <v>619</v>
      </c>
      <c r="C630" s="49"/>
      <c r="D630" s="130"/>
      <c r="E630" s="47">
        <v>5</v>
      </c>
      <c r="F630" s="47">
        <v>0</v>
      </c>
      <c r="G630" s="47">
        <v>0</v>
      </c>
      <c r="H630" s="8">
        <v>232</v>
      </c>
      <c r="I630" s="8">
        <v>229</v>
      </c>
    </row>
    <row r="631" spans="1:10">
      <c r="A631" s="199"/>
      <c r="B631" s="48" t="s">
        <v>620</v>
      </c>
      <c r="C631" s="49"/>
      <c r="D631" s="130"/>
      <c r="E631" s="20">
        <v>1</v>
      </c>
      <c r="F631" s="20">
        <v>2</v>
      </c>
      <c r="G631" s="20">
        <v>0</v>
      </c>
      <c r="H631" s="8">
        <v>232</v>
      </c>
      <c r="I631" s="8">
        <v>229</v>
      </c>
    </row>
    <row r="632" spans="1:10">
      <c r="A632" s="199"/>
      <c r="B632" s="48" t="s">
        <v>621</v>
      </c>
      <c r="C632" s="49"/>
      <c r="D632" s="130"/>
      <c r="E632" s="20">
        <v>10</v>
      </c>
      <c r="F632" s="20">
        <v>5</v>
      </c>
      <c r="G632" s="20">
        <v>10</v>
      </c>
      <c r="H632" s="8">
        <v>232</v>
      </c>
      <c r="I632" s="8">
        <v>229</v>
      </c>
    </row>
    <row r="633" spans="1:10">
      <c r="A633"/>
      <c r="B633" s="56" t="s">
        <v>622</v>
      </c>
      <c r="C633" s="49"/>
      <c r="D633" s="130">
        <v>630</v>
      </c>
      <c r="E633" s="20"/>
      <c r="F633" s="20"/>
      <c r="G633" s="20"/>
      <c r="H633" s="8"/>
      <c r="I633" s="8"/>
      <c r="J633" s="144">
        <f>100*(H633*(E633+F633+G633)+H634*(E634+F634+G634)+H635*(E635+F635+G635)+H636*(E636+F636+G636)+H637*(G637+F637+E637)+H639*(G639+F639+E639)+H640*(G640+F640+E640)+H641*(G641+F641+E641)+H642*(G642+F642+E642)+H643*(G643+F643+E643)+H644*(G644+F644+E644)+H645*(G645+F645+E645))/(D633*1000)</f>
        <v>12.702857142857143</v>
      </c>
    </row>
    <row r="634" spans="1:10" ht="15" customHeight="1">
      <c r="A634" s="204" t="s">
        <v>429</v>
      </c>
      <c r="B634" s="48" t="s">
        <v>623</v>
      </c>
      <c r="C634" s="66" t="s">
        <v>624</v>
      </c>
      <c r="D634" s="130"/>
      <c r="E634" s="47">
        <v>0</v>
      </c>
      <c r="F634" s="47">
        <v>0</v>
      </c>
      <c r="G634" s="47">
        <v>0</v>
      </c>
      <c r="H634" s="8">
        <v>234</v>
      </c>
      <c r="I634" s="8">
        <v>228</v>
      </c>
    </row>
    <row r="635" spans="1:10" ht="15.75" customHeight="1">
      <c r="A635" s="204"/>
      <c r="B635" s="48" t="s">
        <v>625</v>
      </c>
      <c r="C635" s="49"/>
      <c r="D635" s="130"/>
      <c r="E635" s="47">
        <v>2</v>
      </c>
      <c r="F635" s="47">
        <v>3</v>
      </c>
      <c r="G635" s="47">
        <v>2</v>
      </c>
      <c r="H635" s="8">
        <v>228</v>
      </c>
      <c r="I635" s="8">
        <v>225</v>
      </c>
    </row>
    <row r="636" spans="1:10" ht="15" customHeight="1">
      <c r="A636" s="204"/>
      <c r="B636" s="48" t="s">
        <v>626</v>
      </c>
      <c r="C636" s="49"/>
      <c r="D636" s="130"/>
      <c r="E636" s="47">
        <v>11</v>
      </c>
      <c r="F636" s="47">
        <v>8</v>
      </c>
      <c r="G636" s="47">
        <v>10</v>
      </c>
      <c r="H636" s="8">
        <v>228</v>
      </c>
      <c r="I636" s="8">
        <v>225</v>
      </c>
    </row>
    <row r="637" spans="1:10">
      <c r="A637" s="204"/>
      <c r="B637" s="42" t="s">
        <v>627</v>
      </c>
      <c r="C637" s="49"/>
      <c r="D637" s="130"/>
      <c r="E637" s="47">
        <v>3</v>
      </c>
      <c r="F637" s="47">
        <v>0</v>
      </c>
      <c r="G637" s="47">
        <v>4</v>
      </c>
      <c r="H637" s="8">
        <v>228</v>
      </c>
      <c r="I637" s="8">
        <v>225</v>
      </c>
    </row>
    <row r="638" spans="1:10" ht="15" customHeight="1">
      <c r="A638" s="204"/>
      <c r="B638" s="48" t="s">
        <v>628</v>
      </c>
      <c r="C638" s="49"/>
      <c r="D638" s="130"/>
      <c r="E638" s="47">
        <v>20</v>
      </c>
      <c r="F638" s="47">
        <v>14</v>
      </c>
      <c r="G638" s="47">
        <v>17</v>
      </c>
      <c r="H638" s="8">
        <v>228</v>
      </c>
      <c r="I638" s="8">
        <v>225</v>
      </c>
    </row>
    <row r="639" spans="1:10" ht="15" customHeight="1">
      <c r="A639" s="204"/>
      <c r="B639" s="42" t="s">
        <v>629</v>
      </c>
      <c r="C639" s="49"/>
      <c r="D639" s="131"/>
      <c r="E639" s="47">
        <v>1</v>
      </c>
      <c r="F639" s="47">
        <v>0</v>
      </c>
      <c r="G639" s="47">
        <v>5</v>
      </c>
      <c r="H639" s="8">
        <v>228</v>
      </c>
      <c r="I639" s="8">
        <v>225</v>
      </c>
    </row>
    <row r="640" spans="1:10" ht="15" customHeight="1">
      <c r="A640" s="204"/>
      <c r="B640" s="48" t="s">
        <v>630</v>
      </c>
      <c r="C640" s="49"/>
      <c r="D640" s="130"/>
      <c r="E640" s="47">
        <v>10</v>
      </c>
      <c r="F640" s="47">
        <v>16</v>
      </c>
      <c r="G640" s="47">
        <v>13</v>
      </c>
      <c r="H640" s="8">
        <v>228</v>
      </c>
      <c r="I640" s="8">
        <v>225</v>
      </c>
    </row>
    <row r="641" spans="1:10" ht="15" customHeight="1">
      <c r="A641" s="204"/>
      <c r="B641" s="48" t="s">
        <v>631</v>
      </c>
      <c r="C641" s="49"/>
      <c r="D641" s="130"/>
      <c r="E641" s="47">
        <v>18</v>
      </c>
      <c r="F641" s="47">
        <v>18</v>
      </c>
      <c r="G641" s="47">
        <v>16</v>
      </c>
      <c r="H641" s="8">
        <v>228</v>
      </c>
      <c r="I641" s="8">
        <v>225</v>
      </c>
    </row>
    <row r="642" spans="1:10">
      <c r="A642" s="204"/>
      <c r="B642" s="48" t="s">
        <v>632</v>
      </c>
      <c r="C642" s="49"/>
      <c r="D642" s="130"/>
      <c r="E642" s="47">
        <v>14</v>
      </c>
      <c r="F642" s="47">
        <v>16</v>
      </c>
      <c r="G642" s="47">
        <v>11</v>
      </c>
      <c r="H642" s="8">
        <v>228</v>
      </c>
      <c r="I642" s="8">
        <v>225</v>
      </c>
    </row>
    <row r="643" spans="1:10" ht="15" customHeight="1">
      <c r="A643" s="204"/>
      <c r="B643" s="48" t="s">
        <v>633</v>
      </c>
      <c r="C643" s="49"/>
      <c r="D643" s="130"/>
      <c r="E643" s="47">
        <v>23</v>
      </c>
      <c r="F643" s="47">
        <v>13</v>
      </c>
      <c r="G643" s="47">
        <v>27</v>
      </c>
      <c r="H643" s="8">
        <v>228</v>
      </c>
      <c r="I643" s="8">
        <v>225</v>
      </c>
    </row>
    <row r="644" spans="1:10" ht="15" customHeight="1">
      <c r="A644" s="204"/>
      <c r="B644" s="48" t="s">
        <v>634</v>
      </c>
      <c r="C644" s="49"/>
      <c r="D644" s="130"/>
      <c r="E644" s="47">
        <v>15</v>
      </c>
      <c r="F644" s="47">
        <v>6</v>
      </c>
      <c r="G644" s="47">
        <v>23</v>
      </c>
      <c r="H644" s="8">
        <v>228</v>
      </c>
      <c r="I644" s="8">
        <v>225</v>
      </c>
    </row>
    <row r="645" spans="1:10" ht="15" customHeight="1">
      <c r="A645" s="204"/>
      <c r="B645" s="48" t="s">
        <v>635</v>
      </c>
      <c r="C645" s="49"/>
      <c r="D645" s="130"/>
      <c r="E645" s="47">
        <v>26</v>
      </c>
      <c r="F645" s="47">
        <v>17</v>
      </c>
      <c r="G645" s="47">
        <v>20</v>
      </c>
      <c r="H645" s="8">
        <v>228</v>
      </c>
      <c r="I645" s="8">
        <v>225</v>
      </c>
    </row>
    <row r="646" spans="1:10" ht="15" customHeight="1">
      <c r="A646" s="204"/>
      <c r="B646" s="56" t="s">
        <v>92</v>
      </c>
      <c r="C646" s="49"/>
      <c r="D646" s="130">
        <v>630</v>
      </c>
      <c r="E646" s="47"/>
      <c r="F646" s="47"/>
      <c r="G646" s="47"/>
      <c r="H646" s="8"/>
      <c r="I646" s="8"/>
      <c r="J646" s="144">
        <f>100*(H646*(E646+F646+G646)+H647*(E647+F647+G647)+H648*(E648+F648+G648)+H649*(E649+F649+G649)+H650*(G650+F650+E650)+H652*(G652+F652+E652)+H653*(G653+F653+E653))/(D646*1000)</f>
        <v>9.6146031746031753</v>
      </c>
    </row>
    <row r="647" spans="1:10" ht="15" customHeight="1">
      <c r="A647" s="204"/>
      <c r="B647" s="48" t="s">
        <v>636</v>
      </c>
      <c r="C647" s="49"/>
      <c r="D647" s="130"/>
      <c r="E647" s="47">
        <v>8</v>
      </c>
      <c r="F647" s="47">
        <v>1</v>
      </c>
      <c r="G647" s="47">
        <v>3</v>
      </c>
      <c r="H647" s="8">
        <v>231</v>
      </c>
      <c r="I647" s="8">
        <v>230</v>
      </c>
    </row>
    <row r="648" spans="1:10" ht="15" customHeight="1">
      <c r="A648" s="204"/>
      <c r="B648" s="48" t="s">
        <v>637</v>
      </c>
      <c r="C648" s="49"/>
      <c r="D648" s="130"/>
      <c r="E648" s="47">
        <v>16</v>
      </c>
      <c r="F648" s="47">
        <v>19</v>
      </c>
      <c r="G648" s="47">
        <v>25</v>
      </c>
      <c r="H648" s="8">
        <v>228</v>
      </c>
      <c r="I648" s="8">
        <v>225</v>
      </c>
    </row>
    <row r="649" spans="1:10" ht="15" customHeight="1">
      <c r="A649" s="204"/>
      <c r="B649" s="48" t="s">
        <v>638</v>
      </c>
      <c r="C649" s="49"/>
      <c r="D649" s="130"/>
      <c r="E649" s="47">
        <v>27</v>
      </c>
      <c r="F649" s="47">
        <v>14</v>
      </c>
      <c r="G649" s="47">
        <v>38</v>
      </c>
      <c r="H649" s="8">
        <v>226</v>
      </c>
      <c r="I649" s="8">
        <v>225</v>
      </c>
    </row>
    <row r="650" spans="1:10" ht="15" customHeight="1">
      <c r="A650" s="204"/>
      <c r="B650" s="48" t="s">
        <v>639</v>
      </c>
      <c r="C650" s="49"/>
      <c r="D650" s="130"/>
      <c r="E650" s="47">
        <v>21</v>
      </c>
      <c r="F650" s="47">
        <v>32</v>
      </c>
      <c r="G650" s="47">
        <v>38</v>
      </c>
      <c r="H650" s="8">
        <v>226</v>
      </c>
      <c r="I650" s="8">
        <v>225</v>
      </c>
    </row>
    <row r="651" spans="1:10" ht="15" customHeight="1">
      <c r="A651" s="204"/>
      <c r="B651" s="48" t="s">
        <v>640</v>
      </c>
      <c r="C651" s="49"/>
      <c r="D651" s="130"/>
      <c r="E651" s="47">
        <v>40</v>
      </c>
      <c r="F651" s="47">
        <v>23</v>
      </c>
      <c r="G651" s="47">
        <v>55</v>
      </c>
      <c r="H651" s="8">
        <v>228</v>
      </c>
      <c r="I651" s="8">
        <v>225</v>
      </c>
    </row>
    <row r="652" spans="1:10">
      <c r="A652" s="204"/>
      <c r="B652" s="42" t="s">
        <v>627</v>
      </c>
      <c r="C652" s="49"/>
      <c r="D652" s="130"/>
      <c r="E652" s="20">
        <v>4</v>
      </c>
      <c r="F652" s="20">
        <v>2</v>
      </c>
      <c r="G652" s="20">
        <v>15</v>
      </c>
      <c r="H652" s="8">
        <v>228</v>
      </c>
      <c r="I652" s="8">
        <v>225</v>
      </c>
    </row>
    <row r="653" spans="1:10">
      <c r="A653" s="204"/>
      <c r="B653" s="48" t="s">
        <v>641</v>
      </c>
      <c r="C653" s="49"/>
      <c r="D653" s="130"/>
      <c r="E653" s="20">
        <v>4</v>
      </c>
      <c r="F653" s="20">
        <v>0</v>
      </c>
      <c r="G653" s="20">
        <v>0</v>
      </c>
      <c r="H653" s="8">
        <v>228</v>
      </c>
      <c r="I653" s="8">
        <v>225</v>
      </c>
    </row>
    <row r="654" spans="1:10">
      <c r="A654"/>
      <c r="B654" s="15" t="s">
        <v>642</v>
      </c>
      <c r="C654" s="49"/>
      <c r="D654" s="130">
        <v>400</v>
      </c>
      <c r="E654" s="20"/>
      <c r="F654" s="20"/>
      <c r="G654" s="20"/>
      <c r="H654" s="8"/>
      <c r="I654" s="8"/>
      <c r="J654" s="144">
        <f>100*(H654*(E654+F654+G654)+H655*(E655+F655+G655)+H656*(E656+F656+G656)+H657*(E657+F657+G657)+H658*(G658+F658+E658)+H660*(G660+F660+E660)+H661*(G661+F661+E661))/(D654*1000)</f>
        <v>15.884</v>
      </c>
    </row>
    <row r="655" spans="1:10" ht="15.75" customHeight="1">
      <c r="A655" s="207" t="s">
        <v>302</v>
      </c>
      <c r="B655" s="26" t="s">
        <v>643</v>
      </c>
      <c r="C655" s="187" t="s">
        <v>644</v>
      </c>
      <c r="D655" s="130"/>
      <c r="E655" s="20">
        <v>6</v>
      </c>
      <c r="F655" s="20">
        <v>4</v>
      </c>
      <c r="G655" s="20">
        <v>6</v>
      </c>
      <c r="H655" s="8">
        <v>233</v>
      </c>
      <c r="I655" s="8">
        <v>232</v>
      </c>
    </row>
    <row r="656" spans="1:10">
      <c r="A656" s="207"/>
      <c r="B656" s="31" t="s">
        <v>645</v>
      </c>
      <c r="C656" s="187"/>
      <c r="D656" s="130"/>
      <c r="E656" s="20">
        <v>9</v>
      </c>
      <c r="F656" s="20">
        <v>9</v>
      </c>
      <c r="G656" s="20">
        <v>16</v>
      </c>
      <c r="H656" s="8">
        <v>224</v>
      </c>
      <c r="I656" s="8">
        <v>218</v>
      </c>
    </row>
    <row r="657" spans="1:10">
      <c r="A657" s="207"/>
      <c r="B657" s="31" t="s">
        <v>261</v>
      </c>
      <c r="C657" s="187"/>
      <c r="D657" s="130"/>
      <c r="E657" s="20">
        <v>1</v>
      </c>
      <c r="F657" s="20">
        <v>1</v>
      </c>
      <c r="G657" s="20">
        <v>9</v>
      </c>
      <c r="H657" s="8">
        <v>224</v>
      </c>
      <c r="I657" s="8">
        <v>218</v>
      </c>
    </row>
    <row r="658" spans="1:10">
      <c r="A658" s="207"/>
      <c r="B658" s="31" t="s">
        <v>646</v>
      </c>
      <c r="C658" s="187"/>
      <c r="D658" s="130"/>
      <c r="E658" s="20">
        <v>33</v>
      </c>
      <c r="F658" s="20">
        <v>18</v>
      </c>
      <c r="G658" s="20">
        <v>20</v>
      </c>
      <c r="H658" s="8">
        <v>224</v>
      </c>
      <c r="I658" s="8">
        <v>218</v>
      </c>
    </row>
    <row r="659" spans="1:10">
      <c r="A659" s="207"/>
      <c r="B659" s="31" t="s">
        <v>647</v>
      </c>
      <c r="C659" s="16"/>
      <c r="D659" s="130"/>
      <c r="E659" s="20">
        <v>8</v>
      </c>
      <c r="F659" s="20">
        <v>26</v>
      </c>
      <c r="G659" s="20">
        <v>10</v>
      </c>
      <c r="H659" s="8">
        <v>224</v>
      </c>
      <c r="I659" s="8">
        <v>218</v>
      </c>
    </row>
    <row r="660" spans="1:10">
      <c r="A660" s="207"/>
      <c r="B660" s="31" t="s">
        <v>648</v>
      </c>
      <c r="C660" s="16"/>
      <c r="D660" s="130"/>
      <c r="E660" s="20">
        <v>45</v>
      </c>
      <c r="F660" s="20">
        <v>44</v>
      </c>
      <c r="G660" s="20">
        <v>24</v>
      </c>
      <c r="H660" s="8">
        <v>224</v>
      </c>
      <c r="I660" s="8">
        <v>218</v>
      </c>
    </row>
    <row r="661" spans="1:10">
      <c r="A661" s="207"/>
      <c r="B661" s="31" t="s">
        <v>649</v>
      </c>
      <c r="C661" s="16"/>
      <c r="D661" s="130"/>
      <c r="E661" s="20">
        <v>11</v>
      </c>
      <c r="F661" s="20">
        <v>16</v>
      </c>
      <c r="G661" s="20">
        <v>11</v>
      </c>
      <c r="H661" s="8">
        <v>224</v>
      </c>
      <c r="I661" s="8">
        <v>218</v>
      </c>
    </row>
    <row r="662" spans="1:10">
      <c r="A662" s="207"/>
      <c r="B662" s="15" t="s">
        <v>650</v>
      </c>
      <c r="C662" s="16"/>
      <c r="D662" s="130">
        <v>400</v>
      </c>
      <c r="E662" s="20"/>
      <c r="F662" s="20"/>
      <c r="G662" s="20"/>
      <c r="H662" s="8"/>
      <c r="I662" s="8"/>
      <c r="J662" s="144">
        <f>100*(H662*(E662+F662+G662)+H663*(E663+F663+G663)+H664*(E664+F664+G664)+H665*(E665+F665+G665)+H666*(G666+F666+E666)+H668*(G668+F668+E668)+H669*(G669+F669+E669)+H670*(G670+F670+E670)+H671*(G671+F671+E671)+H672*(G672+F672+E672))/(D662*1000)</f>
        <v>9.7897499999999997</v>
      </c>
    </row>
    <row r="663" spans="1:10">
      <c r="A663" s="207"/>
      <c r="B663" s="26" t="s">
        <v>651</v>
      </c>
      <c r="C663" s="16"/>
      <c r="D663" s="130"/>
      <c r="E663" s="20">
        <v>1</v>
      </c>
      <c r="F663" s="20">
        <v>15</v>
      </c>
      <c r="G663" s="20">
        <v>27</v>
      </c>
      <c r="H663" s="8">
        <v>229</v>
      </c>
      <c r="I663" s="8">
        <v>223</v>
      </c>
    </row>
    <row r="664" spans="1:10" ht="15.75">
      <c r="A664" s="207"/>
      <c r="B664" s="26" t="s">
        <v>652</v>
      </c>
      <c r="C664" s="32" t="s">
        <v>653</v>
      </c>
      <c r="D664" s="130"/>
      <c r="E664" s="20">
        <v>0</v>
      </c>
      <c r="F664" s="20">
        <v>2</v>
      </c>
      <c r="G664" s="20">
        <v>0</v>
      </c>
      <c r="H664" s="8">
        <v>229</v>
      </c>
      <c r="I664" s="8">
        <v>223</v>
      </c>
    </row>
    <row r="665" spans="1:10">
      <c r="A665" s="207"/>
      <c r="B665" s="26" t="s">
        <v>654</v>
      </c>
      <c r="C665" s="16"/>
      <c r="D665" s="130"/>
      <c r="E665" s="20">
        <v>12</v>
      </c>
      <c r="F665" s="20">
        <v>13</v>
      </c>
      <c r="G665" s="20">
        <v>20</v>
      </c>
      <c r="H665" s="8">
        <v>229</v>
      </c>
      <c r="I665" s="8">
        <v>223</v>
      </c>
    </row>
    <row r="666" spans="1:10">
      <c r="A666" s="207"/>
      <c r="B666" s="31" t="s">
        <v>655</v>
      </c>
      <c r="C666" s="16"/>
      <c r="D666" s="130"/>
      <c r="E666" s="20">
        <v>1</v>
      </c>
      <c r="F666" s="20">
        <v>3</v>
      </c>
      <c r="G666" s="20">
        <v>8</v>
      </c>
      <c r="H666" s="8">
        <v>229</v>
      </c>
      <c r="I666" s="8">
        <v>223</v>
      </c>
    </row>
    <row r="667" spans="1:10">
      <c r="A667" s="207"/>
      <c r="B667" s="31" t="s">
        <v>653</v>
      </c>
      <c r="C667" s="16"/>
      <c r="D667" s="130"/>
      <c r="E667" s="20">
        <v>124</v>
      </c>
      <c r="F667" s="20">
        <v>88</v>
      </c>
      <c r="G667" s="20">
        <v>75</v>
      </c>
      <c r="H667" s="8">
        <v>229</v>
      </c>
      <c r="I667" s="8">
        <v>223</v>
      </c>
    </row>
    <row r="668" spans="1:10">
      <c r="A668" s="207"/>
      <c r="B668" s="31" t="s">
        <v>656</v>
      </c>
      <c r="C668" s="16"/>
      <c r="D668" s="130"/>
      <c r="E668" s="20">
        <v>2</v>
      </c>
      <c r="F668" s="20">
        <v>9</v>
      </c>
      <c r="G668" s="20">
        <v>9</v>
      </c>
      <c r="H668" s="8">
        <v>229</v>
      </c>
      <c r="I668" s="8">
        <v>223</v>
      </c>
    </row>
    <row r="669" spans="1:10">
      <c r="A669" s="207"/>
      <c r="B669" s="26" t="s">
        <v>657</v>
      </c>
      <c r="C669" s="16"/>
      <c r="D669" s="130"/>
      <c r="E669" s="20">
        <v>20</v>
      </c>
      <c r="F669" s="20">
        <v>7</v>
      </c>
      <c r="G669" s="20">
        <v>17</v>
      </c>
      <c r="H669" s="8">
        <v>229</v>
      </c>
      <c r="I669" s="8">
        <v>223</v>
      </c>
    </row>
    <row r="670" spans="1:10">
      <c r="A670" s="207"/>
      <c r="B670" s="48" t="s">
        <v>658</v>
      </c>
      <c r="C670" s="49"/>
      <c r="D670" s="130"/>
      <c r="E670" s="20">
        <v>0</v>
      </c>
      <c r="F670" s="20">
        <v>2</v>
      </c>
      <c r="G670" s="20">
        <v>0</v>
      </c>
      <c r="H670" s="8">
        <v>229</v>
      </c>
      <c r="I670" s="8">
        <v>223</v>
      </c>
    </row>
    <row r="671" spans="1:10">
      <c r="A671" s="207"/>
      <c r="B671" s="48" t="s">
        <v>659</v>
      </c>
      <c r="C671" s="49"/>
      <c r="D671" s="130"/>
      <c r="E671" s="20">
        <v>0</v>
      </c>
      <c r="F671" s="20">
        <v>0</v>
      </c>
      <c r="G671" s="20">
        <v>3</v>
      </c>
      <c r="H671" s="8">
        <v>229</v>
      </c>
      <c r="I671" s="8">
        <v>223</v>
      </c>
    </row>
    <row r="672" spans="1:10">
      <c r="A672"/>
      <c r="B672" s="56" t="s">
        <v>660</v>
      </c>
      <c r="C672" s="49"/>
      <c r="D672" s="130">
        <v>400</v>
      </c>
      <c r="E672" s="20"/>
      <c r="F672" s="20"/>
      <c r="G672" s="20"/>
      <c r="H672" s="8"/>
      <c r="I672" s="8"/>
      <c r="J672" s="144">
        <f>100*(H672*(E672+F672+G672)+H673*(E673+F673+G673)+H674*(E674+F674+G674)+H675*(E675+F675+G675)+H676*(G676+F676+E676)+H677*(G677+F677+E677))/(D672*1000)</f>
        <v>44.688000000000002</v>
      </c>
    </row>
    <row r="673" spans="1:10" ht="15.75" customHeight="1">
      <c r="A673" s="191" t="s">
        <v>479</v>
      </c>
      <c r="B673" s="48" t="s">
        <v>661</v>
      </c>
      <c r="C673" s="187" t="s">
        <v>662</v>
      </c>
      <c r="D673" s="130"/>
      <c r="E673" s="20">
        <v>63</v>
      </c>
      <c r="F673" s="20">
        <v>89</v>
      </c>
      <c r="G673" s="20">
        <v>100</v>
      </c>
      <c r="H673" s="8">
        <v>224</v>
      </c>
      <c r="I673" s="8">
        <v>220</v>
      </c>
    </row>
    <row r="674" spans="1:10">
      <c r="A674" s="191"/>
      <c r="B674" s="48" t="s">
        <v>663</v>
      </c>
      <c r="C674" s="187"/>
      <c r="D674" s="130"/>
      <c r="E674" s="20">
        <v>140</v>
      </c>
      <c r="F674" s="20">
        <v>128</v>
      </c>
      <c r="G674" s="20">
        <v>91</v>
      </c>
      <c r="H674" s="8">
        <v>224</v>
      </c>
      <c r="I674" s="8">
        <v>220</v>
      </c>
    </row>
    <row r="675" spans="1:10">
      <c r="A675" s="191"/>
      <c r="B675" s="48" t="s">
        <v>664</v>
      </c>
      <c r="C675" s="187"/>
      <c r="D675" s="130"/>
      <c r="E675" s="20">
        <v>7</v>
      </c>
      <c r="F675" s="20">
        <v>36</v>
      </c>
      <c r="G675" s="20">
        <v>12</v>
      </c>
      <c r="H675" s="8">
        <v>224</v>
      </c>
      <c r="I675" s="8">
        <v>220</v>
      </c>
    </row>
    <row r="676" spans="1:10">
      <c r="A676" s="191"/>
      <c r="B676" s="48" t="s">
        <v>665</v>
      </c>
      <c r="C676" s="187"/>
      <c r="D676" s="130"/>
      <c r="E676" s="20">
        <v>23</v>
      </c>
      <c r="F676" s="20">
        <v>24</v>
      </c>
      <c r="G676" s="20">
        <v>61</v>
      </c>
      <c r="H676" s="8">
        <v>224</v>
      </c>
      <c r="I676" s="8">
        <v>220</v>
      </c>
    </row>
    <row r="677" spans="1:10">
      <c r="A677" s="191"/>
      <c r="B677" s="48" t="s">
        <v>666</v>
      </c>
      <c r="C677" s="187"/>
      <c r="D677" s="130"/>
      <c r="E677" s="20">
        <v>8</v>
      </c>
      <c r="F677" s="20">
        <v>12</v>
      </c>
      <c r="G677" s="20">
        <v>4</v>
      </c>
      <c r="H677" s="8">
        <v>224</v>
      </c>
      <c r="I677" s="8">
        <v>220</v>
      </c>
    </row>
    <row r="678" spans="1:10">
      <c r="A678" s="191"/>
      <c r="B678" s="56" t="s">
        <v>92</v>
      </c>
      <c r="C678" s="187"/>
      <c r="D678" s="130">
        <v>400</v>
      </c>
      <c r="E678" s="20"/>
      <c r="F678" s="20"/>
      <c r="G678" s="20"/>
      <c r="H678" s="8"/>
      <c r="I678" s="8"/>
      <c r="J678" s="144">
        <f>100*(H678*(E678+F678+G678)+H679*(E679+F679+G679)+H680*(E680+F680+G680)+H681*(E681+F681+G681)+H682*(G682+F682+E682)+H684*(G684+F684+E684)+H685*(G685+F685+E685))/(D678*1000)</f>
        <v>10.456250000000001</v>
      </c>
    </row>
    <row r="679" spans="1:10">
      <c r="A679" s="191"/>
      <c r="B679" s="48" t="s">
        <v>667</v>
      </c>
      <c r="C679" s="187"/>
      <c r="D679" s="130"/>
      <c r="E679" s="20">
        <v>7</v>
      </c>
      <c r="F679" s="20">
        <v>3</v>
      </c>
      <c r="G679" s="20">
        <v>14</v>
      </c>
      <c r="H679" s="8">
        <v>239</v>
      </c>
      <c r="I679" s="8">
        <v>234</v>
      </c>
    </row>
    <row r="680" spans="1:10">
      <c r="A680" s="191"/>
      <c r="B680" s="48" t="s">
        <v>668</v>
      </c>
      <c r="C680" s="187"/>
      <c r="D680" s="130"/>
      <c r="E680" s="20">
        <v>0</v>
      </c>
      <c r="F680" s="20">
        <v>0</v>
      </c>
      <c r="G680" s="20">
        <v>3</v>
      </c>
      <c r="H680" s="8">
        <v>239</v>
      </c>
      <c r="I680" s="8">
        <v>234</v>
      </c>
    </row>
    <row r="681" spans="1:10">
      <c r="A681" s="191"/>
      <c r="B681" s="48" t="s">
        <v>669</v>
      </c>
      <c r="C681" s="187"/>
      <c r="D681" s="130"/>
      <c r="E681" s="20">
        <v>0</v>
      </c>
      <c r="F681" s="20">
        <v>0</v>
      </c>
      <c r="G681" s="20">
        <v>0</v>
      </c>
      <c r="H681" s="8">
        <v>239</v>
      </c>
      <c r="I681" s="8">
        <v>234</v>
      </c>
    </row>
    <row r="682" spans="1:10">
      <c r="A682" s="191"/>
      <c r="B682" s="48" t="s">
        <v>670</v>
      </c>
      <c r="C682" s="187"/>
      <c r="D682" s="130"/>
      <c r="E682" s="20">
        <v>2</v>
      </c>
      <c r="F682" s="20">
        <v>11</v>
      </c>
      <c r="G682" s="20">
        <v>6</v>
      </c>
      <c r="H682" s="8">
        <v>239</v>
      </c>
      <c r="I682" s="8">
        <v>234</v>
      </c>
    </row>
    <row r="683" spans="1:10">
      <c r="A683" s="191"/>
      <c r="B683" s="48" t="s">
        <v>671</v>
      </c>
      <c r="C683" s="49"/>
      <c r="D683" s="130"/>
      <c r="E683" s="20">
        <v>122</v>
      </c>
      <c r="F683" s="20">
        <v>120</v>
      </c>
      <c r="G683" s="20">
        <v>80</v>
      </c>
      <c r="H683" s="8">
        <v>239</v>
      </c>
      <c r="I683" s="8">
        <v>234</v>
      </c>
    </row>
    <row r="684" spans="1:10">
      <c r="A684" s="191"/>
      <c r="B684" s="48" t="s">
        <v>672</v>
      </c>
      <c r="C684" s="49"/>
      <c r="D684" s="130"/>
      <c r="E684" s="20">
        <v>65</v>
      </c>
      <c r="F684" s="20">
        <v>40</v>
      </c>
      <c r="G684" s="20">
        <v>24</v>
      </c>
      <c r="H684" s="8">
        <v>239</v>
      </c>
      <c r="I684" s="8">
        <v>234</v>
      </c>
    </row>
    <row r="685" spans="1:10">
      <c r="A685"/>
      <c r="B685" s="15" t="s">
        <v>673</v>
      </c>
      <c r="C685" s="49"/>
      <c r="D685" s="130">
        <v>630</v>
      </c>
      <c r="E685" s="20"/>
      <c r="F685" s="20"/>
      <c r="G685" s="20"/>
      <c r="H685" s="8"/>
      <c r="I685" s="8"/>
      <c r="J685" s="144">
        <f>100*(H685*(E685+F685+G685)+H686*(E686+F686+G686)+H687*(E687+F687+G687)+H688*(E688+F688+G688)+H689*(G689+F689+E689)+H691*(G691+F691+E691)+H692*(G692+F692+E692))/(D685*1000)</f>
        <v>17.039682539682541</v>
      </c>
    </row>
    <row r="686" spans="1:10" ht="15.75" customHeight="1">
      <c r="A686" s="203" t="s">
        <v>429</v>
      </c>
      <c r="B686" s="26" t="s">
        <v>674</v>
      </c>
      <c r="C686" s="187" t="s">
        <v>675</v>
      </c>
      <c r="D686" s="130"/>
      <c r="E686" s="20">
        <v>103</v>
      </c>
      <c r="F686" s="20">
        <v>122</v>
      </c>
      <c r="G686" s="20">
        <v>106</v>
      </c>
      <c r="H686" s="8">
        <v>226</v>
      </c>
      <c r="I686" s="8">
        <v>219</v>
      </c>
    </row>
    <row r="687" spans="1:10">
      <c r="A687" s="203"/>
      <c r="B687" s="26" t="s">
        <v>676</v>
      </c>
      <c r="C687" s="187"/>
      <c r="D687" s="130"/>
      <c r="E687" s="20">
        <v>53</v>
      </c>
      <c r="F687" s="20">
        <v>42</v>
      </c>
      <c r="G687" s="20">
        <v>49</v>
      </c>
      <c r="H687" s="8">
        <v>226</v>
      </c>
      <c r="I687" s="8">
        <v>219</v>
      </c>
    </row>
    <row r="688" spans="1:10">
      <c r="A688" s="203"/>
      <c r="B688" s="26" t="s">
        <v>677</v>
      </c>
      <c r="C688" s="187"/>
      <c r="D688" s="130"/>
      <c r="E688" s="20">
        <v>0</v>
      </c>
      <c r="F688" s="20">
        <v>0</v>
      </c>
      <c r="G688" s="20">
        <v>0</v>
      </c>
      <c r="H688" s="8">
        <v>226</v>
      </c>
      <c r="I688" s="8">
        <v>219</v>
      </c>
    </row>
    <row r="689" spans="1:10">
      <c r="A689" s="203"/>
      <c r="B689" s="26" t="s">
        <v>678</v>
      </c>
      <c r="C689" s="187"/>
      <c r="D689" s="130"/>
      <c r="E689" s="20">
        <v>0</v>
      </c>
      <c r="F689" s="20">
        <v>0</v>
      </c>
      <c r="G689" s="20">
        <v>0</v>
      </c>
      <c r="H689" s="8">
        <v>226</v>
      </c>
      <c r="I689" s="8">
        <v>219</v>
      </c>
    </row>
    <row r="690" spans="1:10">
      <c r="A690" s="203"/>
      <c r="B690" s="31" t="s">
        <v>63</v>
      </c>
      <c r="C690" s="16"/>
      <c r="D690" s="130"/>
      <c r="E690" s="20">
        <v>0</v>
      </c>
      <c r="F690" s="20">
        <v>0</v>
      </c>
      <c r="G690" s="20">
        <v>18</v>
      </c>
      <c r="H690" s="8">
        <v>226</v>
      </c>
      <c r="I690" s="8">
        <v>219</v>
      </c>
    </row>
    <row r="691" spans="1:10">
      <c r="A691" s="203"/>
      <c r="B691" s="31" t="s">
        <v>679</v>
      </c>
      <c r="C691" s="16"/>
      <c r="D691" s="130"/>
      <c r="E691" s="20">
        <v>0</v>
      </c>
      <c r="F691" s="20">
        <v>0</v>
      </c>
      <c r="G691" s="20">
        <v>0</v>
      </c>
      <c r="H691" s="8">
        <v>226</v>
      </c>
      <c r="I691" s="8">
        <v>219</v>
      </c>
    </row>
    <row r="692" spans="1:10">
      <c r="A692" s="203"/>
      <c r="B692" s="15" t="s">
        <v>680</v>
      </c>
      <c r="C692" s="49"/>
      <c r="D692" s="130">
        <v>630</v>
      </c>
      <c r="E692" s="20"/>
      <c r="F692" s="20"/>
      <c r="G692" s="20"/>
      <c r="H692" s="8"/>
      <c r="I692" s="8"/>
      <c r="J692" s="144">
        <f>100*(H692*(E692+F692+G692)+H693*(E693+F693+G693)+H694*(E694+F694+G694)+H695*(E695+F695+G695))/(D692*1000)</f>
        <v>17.039682539682541</v>
      </c>
    </row>
    <row r="693" spans="1:10">
      <c r="A693" s="203"/>
      <c r="B693" s="31" t="s">
        <v>681</v>
      </c>
      <c r="C693" s="16"/>
      <c r="D693" s="130"/>
      <c r="E693" s="20">
        <v>71</v>
      </c>
      <c r="F693" s="20">
        <v>82</v>
      </c>
      <c r="G693" s="20">
        <v>76</v>
      </c>
      <c r="H693" s="8">
        <v>226</v>
      </c>
      <c r="I693" s="8">
        <v>219</v>
      </c>
    </row>
    <row r="694" spans="1:10">
      <c r="A694" s="203"/>
      <c r="B694" s="31" t="s">
        <v>682</v>
      </c>
      <c r="C694" s="16"/>
      <c r="D694" s="130"/>
      <c r="E694" s="20">
        <v>30</v>
      </c>
      <c r="F694" s="20">
        <v>23</v>
      </c>
      <c r="G694" s="20">
        <v>47</v>
      </c>
      <c r="H694" s="8">
        <v>226</v>
      </c>
      <c r="I694" s="8">
        <v>219</v>
      </c>
    </row>
    <row r="695" spans="1:10">
      <c r="A695" s="14"/>
      <c r="B695" s="31" t="s">
        <v>679</v>
      </c>
      <c r="C695" s="49"/>
      <c r="D695" s="130"/>
      <c r="E695" s="20">
        <v>48</v>
      </c>
      <c r="F695" s="20">
        <v>49</v>
      </c>
      <c r="G695" s="20">
        <v>49</v>
      </c>
      <c r="H695" s="8">
        <v>226</v>
      </c>
      <c r="I695" s="8">
        <v>219</v>
      </c>
    </row>
    <row r="696" spans="1:10">
      <c r="A696"/>
      <c r="B696" s="15" t="s">
        <v>683</v>
      </c>
      <c r="C696" s="49"/>
      <c r="D696" s="130">
        <v>400</v>
      </c>
      <c r="E696" s="20"/>
      <c r="F696" s="20"/>
      <c r="G696" s="20"/>
      <c r="H696" s="8"/>
      <c r="I696" s="8"/>
      <c r="J696" s="144">
        <f>100*(H696*(E696+F696+G696)+H697*(E697+F697+G697)+H698*(E698+F698+G698)+H699*(E699+F699+G699)+H700*(G700+F700+E700)+H702*(G702+F702+E702)+H703*(G703+F703+E703)+H704*(G704+F704+E704))/(D696*1000)</f>
        <v>31.58925</v>
      </c>
    </row>
    <row r="697" spans="1:10" ht="15.75" customHeight="1">
      <c r="A697" s="184" t="s">
        <v>302</v>
      </c>
      <c r="B697" s="26" t="s">
        <v>684</v>
      </c>
      <c r="C697" s="187" t="s">
        <v>685</v>
      </c>
      <c r="D697" s="130"/>
      <c r="E697" s="20">
        <v>27</v>
      </c>
      <c r="F697" s="20">
        <v>37</v>
      </c>
      <c r="G697" s="20">
        <v>34</v>
      </c>
      <c r="H697" s="8">
        <v>231</v>
      </c>
      <c r="I697" s="8">
        <v>226</v>
      </c>
    </row>
    <row r="698" spans="1:10">
      <c r="A698" s="184"/>
      <c r="B698" s="31" t="s">
        <v>686</v>
      </c>
      <c r="C698" s="187"/>
      <c r="D698" s="130"/>
      <c r="E698" s="20">
        <v>46</v>
      </c>
      <c r="F698" s="20">
        <v>64</v>
      </c>
      <c r="G698" s="20">
        <v>75</v>
      </c>
      <c r="H698" s="8">
        <v>231</v>
      </c>
      <c r="I698" s="8">
        <v>226</v>
      </c>
    </row>
    <row r="699" spans="1:10">
      <c r="A699" s="184"/>
      <c r="B699" s="31" t="s">
        <v>687</v>
      </c>
      <c r="C699" s="187"/>
      <c r="D699" s="130"/>
      <c r="E699" s="20">
        <v>21</v>
      </c>
      <c r="F699" s="20">
        <v>35</v>
      </c>
      <c r="G699" s="20">
        <v>36</v>
      </c>
      <c r="H699" s="8">
        <v>231</v>
      </c>
      <c r="I699" s="8">
        <v>226</v>
      </c>
    </row>
    <row r="700" spans="1:10">
      <c r="A700" s="184"/>
      <c r="B700" s="31" t="s">
        <v>688</v>
      </c>
      <c r="C700" s="187"/>
      <c r="D700" s="130"/>
      <c r="E700" s="20">
        <v>2</v>
      </c>
      <c r="F700" s="20">
        <v>0</v>
      </c>
      <c r="G700" s="20">
        <v>0</v>
      </c>
      <c r="H700" s="8">
        <v>231</v>
      </c>
      <c r="I700" s="8">
        <v>226</v>
      </c>
    </row>
    <row r="701" spans="1:10">
      <c r="A701" s="184"/>
      <c r="B701" s="31" t="s">
        <v>689</v>
      </c>
      <c r="C701" s="16"/>
      <c r="D701" s="130"/>
      <c r="E701" s="20">
        <v>88</v>
      </c>
      <c r="F701" s="20">
        <v>91</v>
      </c>
      <c r="G701" s="20">
        <v>66</v>
      </c>
      <c r="H701" s="8">
        <v>231</v>
      </c>
      <c r="I701" s="8">
        <v>226</v>
      </c>
    </row>
    <row r="702" spans="1:10">
      <c r="A702" s="184"/>
      <c r="B702" s="31" t="s">
        <v>251</v>
      </c>
      <c r="C702" s="16"/>
      <c r="D702" s="130"/>
      <c r="E702" s="20">
        <v>51</v>
      </c>
      <c r="F702" s="20">
        <v>77</v>
      </c>
      <c r="G702" s="20">
        <v>41</v>
      </c>
      <c r="H702" s="8">
        <v>231</v>
      </c>
      <c r="I702" s="8">
        <v>226</v>
      </c>
    </row>
    <row r="703" spans="1:10">
      <c r="A703" s="184"/>
      <c r="B703" s="48" t="s">
        <v>690</v>
      </c>
      <c r="C703" s="49"/>
      <c r="D703" s="130"/>
      <c r="E703" s="20">
        <v>0</v>
      </c>
      <c r="F703" s="20">
        <v>1</v>
      </c>
      <c r="G703" s="20">
        <v>0</v>
      </c>
      <c r="H703" s="8">
        <v>231</v>
      </c>
      <c r="I703" s="8">
        <v>226</v>
      </c>
    </row>
    <row r="704" spans="1:10">
      <c r="A704" s="184"/>
      <c r="B704" s="48" t="s">
        <v>691</v>
      </c>
      <c r="C704" s="49"/>
      <c r="D704" s="130"/>
      <c r="E704" s="20">
        <v>0</v>
      </c>
      <c r="F704" s="20">
        <v>0</v>
      </c>
      <c r="G704" s="20">
        <v>0</v>
      </c>
      <c r="H704" s="8"/>
      <c r="I704" s="8"/>
    </row>
    <row r="705" spans="1:10">
      <c r="A705" s="18"/>
      <c r="B705" s="15" t="s">
        <v>692</v>
      </c>
      <c r="C705" s="49"/>
      <c r="D705" s="130">
        <v>400</v>
      </c>
      <c r="E705" s="20"/>
      <c r="F705" s="20"/>
      <c r="G705" s="20"/>
      <c r="H705" s="8"/>
      <c r="I705" s="8"/>
      <c r="J705" s="144">
        <f>100*(H705*(E705+F705+G705)+H706*(E706+F706+G706)+H707*(E707+F707+G707)+H708*(E708+F708+G708)+H709*(G709+F709+E709)+H711*(G711+F711+E711)+H712*(G712+F712+E712)+H713*(G713+F713+E713))/(D705*1000)</f>
        <v>29.267499999999998</v>
      </c>
    </row>
    <row r="706" spans="1:10" ht="15.75" customHeight="1">
      <c r="A706" s="209" t="s">
        <v>429</v>
      </c>
      <c r="B706" s="26" t="s">
        <v>38</v>
      </c>
      <c r="C706" s="187" t="s">
        <v>693</v>
      </c>
      <c r="D706" s="130"/>
      <c r="E706" s="20">
        <v>50</v>
      </c>
      <c r="F706" s="20">
        <v>87</v>
      </c>
      <c r="G706" s="20">
        <v>59</v>
      </c>
      <c r="H706" s="8">
        <v>230</v>
      </c>
      <c r="I706" s="8">
        <v>226</v>
      </c>
    </row>
    <row r="707" spans="1:10">
      <c r="A707" s="209"/>
      <c r="B707" s="31" t="s">
        <v>694</v>
      </c>
      <c r="C707" s="187"/>
      <c r="D707" s="130"/>
      <c r="E707" s="20">
        <v>19</v>
      </c>
      <c r="F707" s="20">
        <v>91</v>
      </c>
      <c r="G707" s="20">
        <v>53</v>
      </c>
      <c r="H707" s="8">
        <v>230</v>
      </c>
      <c r="I707" s="8">
        <v>226</v>
      </c>
    </row>
    <row r="708" spans="1:10">
      <c r="A708" s="209"/>
      <c r="B708" s="31" t="s">
        <v>695</v>
      </c>
      <c r="C708" s="187"/>
      <c r="D708" s="130"/>
      <c r="E708" s="20">
        <v>48</v>
      </c>
      <c r="F708" s="20">
        <v>38</v>
      </c>
      <c r="G708" s="20">
        <v>62</v>
      </c>
      <c r="H708" s="8">
        <v>230</v>
      </c>
      <c r="I708" s="8">
        <v>226</v>
      </c>
    </row>
    <row r="709" spans="1:10">
      <c r="A709" s="209"/>
      <c r="B709" s="31" t="s">
        <v>696</v>
      </c>
      <c r="C709" s="187"/>
      <c r="D709" s="130"/>
      <c r="E709" s="20">
        <v>2</v>
      </c>
      <c r="F709" s="20">
        <v>0</v>
      </c>
      <c r="G709" s="20">
        <v>0</v>
      </c>
      <c r="H709" s="8">
        <v>230</v>
      </c>
      <c r="I709" s="8">
        <v>226</v>
      </c>
    </row>
    <row r="710" spans="1:10">
      <c r="A710" s="209"/>
      <c r="B710" s="31" t="s">
        <v>697</v>
      </c>
      <c r="C710" s="16"/>
      <c r="D710" s="130"/>
      <c r="E710" s="20">
        <v>0</v>
      </c>
      <c r="F710" s="20">
        <v>0</v>
      </c>
      <c r="G710" s="20">
        <v>11</v>
      </c>
      <c r="H710" s="8">
        <v>230</v>
      </c>
      <c r="I710" s="8">
        <v>226</v>
      </c>
    </row>
    <row r="711" spans="1:10">
      <c r="A711" s="18"/>
      <c r="B711" s="15" t="s">
        <v>698</v>
      </c>
      <c r="C711" s="16"/>
      <c r="D711" s="130">
        <v>400</v>
      </c>
      <c r="E711" s="20"/>
      <c r="F711" s="20"/>
      <c r="G711" s="20"/>
      <c r="H711" s="8"/>
      <c r="I711" s="8"/>
      <c r="J711" s="144">
        <f>100*(H711*(E711+F711+G711)+H712*(E712+F712+G712)+H713*(E713+F713+G713)+H714*(E714+F714+G714)+H715*(G715+F715+E715)+H717*(G717+F717+E717)+H718*(G718+F718+E718)+H719*(G719+F719+E719)+H720*(G720+F720+E720)+H721*(G721+F721+E721)+H722*(G722+F722+E722)+H723*(G723+F723+E723)+H725*(G725+F725+E725)+H726*(G726+F726+E726)+H727*(G727+F727+E727)+H728*(G728+F728+E728))/(D711*1000)</f>
        <v>28.158000000000001</v>
      </c>
    </row>
    <row r="712" spans="1:10" ht="15.75" customHeight="1">
      <c r="A712" s="203" t="s">
        <v>429</v>
      </c>
      <c r="B712" s="26" t="s">
        <v>699</v>
      </c>
      <c r="C712" s="16"/>
      <c r="D712" s="130"/>
      <c r="E712" s="20"/>
      <c r="F712" s="20"/>
      <c r="G712" s="20"/>
      <c r="H712" s="8">
        <v>228</v>
      </c>
      <c r="I712" s="8">
        <v>225</v>
      </c>
    </row>
    <row r="713" spans="1:10">
      <c r="A713" s="203"/>
      <c r="B713" s="26" t="s">
        <v>700</v>
      </c>
      <c r="C713" s="16"/>
      <c r="D713" s="130"/>
      <c r="E713" s="20"/>
      <c r="F713" s="20"/>
      <c r="G713" s="20"/>
      <c r="H713" s="8">
        <v>228</v>
      </c>
      <c r="I713" s="8">
        <v>225</v>
      </c>
    </row>
    <row r="714" spans="1:10">
      <c r="A714" s="203"/>
      <c r="B714" s="26" t="s">
        <v>701</v>
      </c>
      <c r="C714" s="16"/>
      <c r="D714" s="130"/>
      <c r="E714" s="20"/>
      <c r="F714" s="20"/>
      <c r="G714" s="20"/>
      <c r="H714" s="8">
        <v>228</v>
      </c>
      <c r="I714" s="8">
        <v>225</v>
      </c>
    </row>
    <row r="715" spans="1:10">
      <c r="A715" s="203"/>
      <c r="B715" s="26" t="s">
        <v>702</v>
      </c>
      <c r="C715" s="16"/>
      <c r="D715" s="130"/>
      <c r="E715" s="20"/>
      <c r="F715" s="20"/>
      <c r="G715" s="20"/>
      <c r="H715" s="8">
        <v>228</v>
      </c>
      <c r="I715" s="8">
        <v>225</v>
      </c>
    </row>
    <row r="716" spans="1:10" ht="15.75" customHeight="1">
      <c r="A716" s="203"/>
      <c r="B716" s="26" t="s">
        <v>703</v>
      </c>
      <c r="C716" s="197" t="s">
        <v>704</v>
      </c>
      <c r="D716" s="130"/>
      <c r="E716" s="20">
        <v>22</v>
      </c>
      <c r="F716" s="20">
        <v>11</v>
      </c>
      <c r="G716" s="20">
        <v>18</v>
      </c>
      <c r="H716" s="8">
        <v>228</v>
      </c>
      <c r="I716" s="8">
        <v>225</v>
      </c>
    </row>
    <row r="717" spans="1:10">
      <c r="A717" s="203"/>
      <c r="B717" s="26" t="s">
        <v>705</v>
      </c>
      <c r="C717" s="197"/>
      <c r="D717" s="130"/>
      <c r="E717" s="20">
        <v>0</v>
      </c>
      <c r="F717" s="20">
        <v>0</v>
      </c>
      <c r="G717" s="20">
        <v>1</v>
      </c>
      <c r="H717" s="8">
        <v>228</v>
      </c>
      <c r="I717" s="8">
        <v>225</v>
      </c>
    </row>
    <row r="718" spans="1:10">
      <c r="A718" s="203"/>
      <c r="B718" s="17" t="s">
        <v>63</v>
      </c>
      <c r="C718" s="197"/>
      <c r="D718" s="130"/>
      <c r="E718" s="20">
        <v>0</v>
      </c>
      <c r="F718" s="20">
        <v>0</v>
      </c>
      <c r="G718" s="20">
        <v>0</v>
      </c>
      <c r="H718" s="8">
        <v>228</v>
      </c>
      <c r="I718" s="8">
        <v>225</v>
      </c>
    </row>
    <row r="719" spans="1:10">
      <c r="A719" s="203"/>
      <c r="B719" s="17" t="s">
        <v>706</v>
      </c>
      <c r="C719" s="197"/>
      <c r="D719" s="130"/>
      <c r="E719" s="20"/>
      <c r="F719" s="20"/>
      <c r="G719" s="20"/>
      <c r="H719" s="8">
        <v>228</v>
      </c>
      <c r="I719" s="8">
        <v>225</v>
      </c>
    </row>
    <row r="720" spans="1:10">
      <c r="A720" s="203"/>
      <c r="B720" s="17" t="s">
        <v>707</v>
      </c>
      <c r="C720" s="197"/>
      <c r="D720" s="130"/>
      <c r="E720" s="20">
        <v>67</v>
      </c>
      <c r="F720" s="20">
        <v>33</v>
      </c>
      <c r="G720" s="20">
        <v>46</v>
      </c>
      <c r="H720" s="8">
        <v>228</v>
      </c>
      <c r="I720" s="8">
        <v>225</v>
      </c>
    </row>
    <row r="721" spans="1:10">
      <c r="A721" s="203"/>
      <c r="B721" s="17" t="s">
        <v>708</v>
      </c>
      <c r="C721" s="197"/>
      <c r="D721" s="130"/>
      <c r="E721" s="20">
        <v>16</v>
      </c>
      <c r="F721" s="20">
        <v>6</v>
      </c>
      <c r="G721" s="20">
        <v>8</v>
      </c>
      <c r="H721" s="8">
        <v>228</v>
      </c>
      <c r="I721" s="8">
        <v>225</v>
      </c>
    </row>
    <row r="722" spans="1:10">
      <c r="A722" s="203"/>
      <c r="B722" s="17" t="s">
        <v>709</v>
      </c>
      <c r="C722" s="197"/>
      <c r="D722" s="130"/>
      <c r="E722" s="20"/>
      <c r="F722" s="20"/>
      <c r="G722" s="20"/>
      <c r="H722" s="8">
        <v>228</v>
      </c>
      <c r="I722" s="8">
        <v>225</v>
      </c>
    </row>
    <row r="723" spans="1:10">
      <c r="A723" s="203"/>
      <c r="B723" s="17" t="s">
        <v>710</v>
      </c>
      <c r="C723" s="197"/>
      <c r="D723" s="130"/>
      <c r="E723" s="20">
        <v>3</v>
      </c>
      <c r="F723" s="20">
        <v>3</v>
      </c>
      <c r="G723" s="20">
        <v>2</v>
      </c>
      <c r="H723" s="8">
        <v>228</v>
      </c>
      <c r="I723" s="8">
        <v>225</v>
      </c>
    </row>
    <row r="724" spans="1:10">
      <c r="A724" s="203"/>
      <c r="B724" s="17" t="s">
        <v>711</v>
      </c>
      <c r="C724" s="197"/>
      <c r="D724" s="130"/>
      <c r="E724" s="20"/>
      <c r="F724" s="20"/>
      <c r="G724" s="20"/>
      <c r="H724" s="8">
        <v>228</v>
      </c>
      <c r="I724" s="8">
        <v>225</v>
      </c>
    </row>
    <row r="725" spans="1:10">
      <c r="A725" s="203"/>
      <c r="B725" s="17" t="s">
        <v>712</v>
      </c>
      <c r="C725" s="33"/>
      <c r="D725" s="130"/>
      <c r="E725" s="20">
        <v>37</v>
      </c>
      <c r="F725" s="20">
        <v>33</v>
      </c>
      <c r="G725" s="20">
        <v>36</v>
      </c>
      <c r="H725" s="8">
        <v>228</v>
      </c>
      <c r="I725" s="8">
        <v>225</v>
      </c>
    </row>
    <row r="726" spans="1:10">
      <c r="A726" s="203"/>
      <c r="B726" s="17" t="s">
        <v>713</v>
      </c>
      <c r="C726" s="33"/>
      <c r="D726" s="130"/>
      <c r="E726" s="20">
        <v>45</v>
      </c>
      <c r="F726" s="20">
        <v>87</v>
      </c>
      <c r="G726" s="20">
        <v>41</v>
      </c>
      <c r="H726" s="8">
        <v>228</v>
      </c>
      <c r="I726" s="8">
        <v>225</v>
      </c>
    </row>
    <row r="727" spans="1:10">
      <c r="A727" s="203"/>
      <c r="B727" s="17" t="s">
        <v>714</v>
      </c>
      <c r="C727" s="33"/>
      <c r="D727" s="130"/>
      <c r="E727" s="20">
        <v>14</v>
      </c>
      <c r="F727" s="20">
        <v>1</v>
      </c>
      <c r="G727" s="20">
        <v>2</v>
      </c>
      <c r="H727" s="8">
        <v>228</v>
      </c>
      <c r="I727" s="8">
        <v>225</v>
      </c>
    </row>
    <row r="728" spans="1:10">
      <c r="A728" s="203"/>
      <c r="B728" s="17" t="s">
        <v>715</v>
      </c>
      <c r="C728" s="33"/>
      <c r="D728" s="130"/>
      <c r="E728" s="20">
        <v>6</v>
      </c>
      <c r="F728" s="20">
        <v>6</v>
      </c>
      <c r="G728" s="20">
        <v>1</v>
      </c>
      <c r="H728" s="8">
        <v>228</v>
      </c>
      <c r="I728" s="8">
        <v>225</v>
      </c>
    </row>
    <row r="729" spans="1:10">
      <c r="A729" s="203"/>
      <c r="B729" s="56" t="s">
        <v>92</v>
      </c>
      <c r="C729" s="33"/>
      <c r="D729" s="130">
        <v>400</v>
      </c>
      <c r="E729" s="20"/>
      <c r="F729" s="20"/>
      <c r="G729" s="20"/>
      <c r="H729" s="8"/>
      <c r="I729" s="8"/>
      <c r="J729" s="144">
        <f>100*(H729*(E729+F729+G729)+H730*(E730+F730+G730)+H731*(E731+F731+G731)+H732*(E732+F732+G732)+H733*(G733+F733+E733)+H735*(G735+F735+E735)+H736*(G736+F736+E736)+H737*(G737+F737+E737)+H738*(G738+F738+E738)+H739*(G739+F739+E739)+H740*(G740+F740+E740)+H741*(G741+F741+E741))/(D729*1000)</f>
        <v>14.307</v>
      </c>
    </row>
    <row r="730" spans="1:10">
      <c r="A730" s="203"/>
      <c r="B730" s="17" t="s">
        <v>716</v>
      </c>
      <c r="C730" s="33"/>
      <c r="D730" s="130"/>
      <c r="E730" s="20">
        <v>2</v>
      </c>
      <c r="F730" s="20">
        <v>3</v>
      </c>
      <c r="G730" s="20">
        <v>4</v>
      </c>
      <c r="H730" s="8">
        <v>228</v>
      </c>
      <c r="I730" s="8">
        <v>224</v>
      </c>
    </row>
    <row r="731" spans="1:10">
      <c r="A731" s="203"/>
      <c r="B731" s="17" t="s">
        <v>717</v>
      </c>
      <c r="C731" s="33"/>
      <c r="D731" s="130"/>
      <c r="E731" s="20">
        <v>4</v>
      </c>
      <c r="F731" s="20">
        <v>3</v>
      </c>
      <c r="G731" s="20">
        <v>3</v>
      </c>
      <c r="H731" s="8">
        <v>228</v>
      </c>
      <c r="I731" s="8">
        <v>224</v>
      </c>
    </row>
    <row r="732" spans="1:10">
      <c r="A732" s="203"/>
      <c r="B732" s="17" t="s">
        <v>718</v>
      </c>
      <c r="C732" s="33"/>
      <c r="D732" s="130"/>
      <c r="E732" s="20"/>
      <c r="F732" s="20"/>
      <c r="G732" s="20"/>
      <c r="H732" s="8">
        <v>228</v>
      </c>
      <c r="I732" s="8">
        <v>224</v>
      </c>
    </row>
    <row r="733" spans="1:10">
      <c r="A733" s="203"/>
      <c r="B733" s="17" t="s">
        <v>719</v>
      </c>
      <c r="C733" s="33"/>
      <c r="D733" s="130"/>
      <c r="E733" s="20">
        <v>0</v>
      </c>
      <c r="F733" s="20">
        <v>0</v>
      </c>
      <c r="G733" s="20">
        <v>1</v>
      </c>
      <c r="H733" s="8">
        <v>228</v>
      </c>
      <c r="I733" s="8">
        <v>224</v>
      </c>
    </row>
    <row r="734" spans="1:10">
      <c r="A734" s="203"/>
      <c r="B734" s="17" t="s">
        <v>720</v>
      </c>
      <c r="C734" s="33"/>
      <c r="D734" s="130"/>
      <c r="E734" s="20">
        <v>20</v>
      </c>
      <c r="F734" s="20">
        <v>25</v>
      </c>
      <c r="G734" s="20">
        <v>28</v>
      </c>
      <c r="H734" s="8">
        <v>228</v>
      </c>
      <c r="I734" s="8">
        <v>224</v>
      </c>
    </row>
    <row r="735" spans="1:10">
      <c r="A735" s="203"/>
      <c r="B735" s="17" t="s">
        <v>721</v>
      </c>
      <c r="C735" s="33"/>
      <c r="D735" s="130"/>
      <c r="E735" s="20">
        <v>9</v>
      </c>
      <c r="F735" s="20">
        <v>7</v>
      </c>
      <c r="G735" s="20">
        <v>12</v>
      </c>
      <c r="H735" s="8">
        <v>228</v>
      </c>
      <c r="I735" s="8">
        <v>224</v>
      </c>
    </row>
    <row r="736" spans="1:10">
      <c r="A736" s="203"/>
      <c r="B736" s="17" t="s">
        <v>714</v>
      </c>
      <c r="C736" s="33"/>
      <c r="D736" s="130"/>
      <c r="E736" s="20">
        <v>3</v>
      </c>
      <c r="F736" s="20">
        <v>13</v>
      </c>
      <c r="G736" s="20">
        <v>7</v>
      </c>
      <c r="H736" s="8">
        <v>228</v>
      </c>
      <c r="I736" s="8">
        <v>224</v>
      </c>
    </row>
    <row r="737" spans="1:10">
      <c r="A737" s="203"/>
      <c r="B737" s="17" t="s">
        <v>722</v>
      </c>
      <c r="C737" s="33"/>
      <c r="D737" s="130"/>
      <c r="E737" s="20">
        <v>37</v>
      </c>
      <c r="F737" s="20">
        <v>30</v>
      </c>
      <c r="G737" s="20">
        <v>45</v>
      </c>
      <c r="H737" s="8">
        <v>228</v>
      </c>
      <c r="I737" s="8">
        <v>224</v>
      </c>
    </row>
    <row r="738" spans="1:10">
      <c r="A738" s="203"/>
      <c r="B738" s="17" t="s">
        <v>723</v>
      </c>
      <c r="C738" s="33"/>
      <c r="D738" s="130"/>
      <c r="E738" s="20">
        <v>0</v>
      </c>
      <c r="F738" s="20">
        <v>0</v>
      </c>
      <c r="G738" s="20">
        <v>0</v>
      </c>
      <c r="H738" s="8">
        <v>228</v>
      </c>
      <c r="I738" s="8">
        <v>224</v>
      </c>
    </row>
    <row r="739" spans="1:10">
      <c r="A739" s="203"/>
      <c r="B739" s="17" t="s">
        <v>724</v>
      </c>
      <c r="C739" s="33"/>
      <c r="D739" s="130"/>
      <c r="E739" s="20">
        <v>8</v>
      </c>
      <c r="F739" s="20">
        <v>8</v>
      </c>
      <c r="G739" s="20">
        <v>14</v>
      </c>
      <c r="H739" s="8">
        <v>228</v>
      </c>
      <c r="I739" s="8">
        <v>224</v>
      </c>
    </row>
    <row r="740" spans="1:10">
      <c r="A740" s="203"/>
      <c r="B740" s="17" t="s">
        <v>725</v>
      </c>
      <c r="C740" s="33"/>
      <c r="D740" s="130"/>
      <c r="E740" s="20">
        <v>6</v>
      </c>
      <c r="F740" s="20">
        <v>6</v>
      </c>
      <c r="G740" s="20">
        <v>6</v>
      </c>
      <c r="H740" s="8">
        <v>228</v>
      </c>
      <c r="I740" s="8">
        <v>224</v>
      </c>
    </row>
    <row r="741" spans="1:10">
      <c r="A741" s="67"/>
      <c r="B741" s="17" t="s">
        <v>726</v>
      </c>
      <c r="C741" s="33"/>
      <c r="D741" s="130"/>
      <c r="E741" s="20">
        <v>14</v>
      </c>
      <c r="F741" s="20">
        <v>3</v>
      </c>
      <c r="G741" s="20">
        <v>3</v>
      </c>
      <c r="H741" s="8">
        <v>228</v>
      </c>
      <c r="I741" s="8">
        <v>224</v>
      </c>
    </row>
    <row r="742" spans="1:10">
      <c r="A742" s="14"/>
      <c r="B742" s="15" t="s">
        <v>727</v>
      </c>
      <c r="C742" s="16"/>
      <c r="D742" s="130">
        <v>250</v>
      </c>
      <c r="E742" s="20"/>
      <c r="F742" s="20"/>
      <c r="G742" s="20"/>
      <c r="H742" s="8"/>
      <c r="I742" s="8"/>
      <c r="J742" s="144">
        <f>100*(H742*(E742+F742+G742)+H743*(E743+F743+G743)+H744*(E744+F744+G744)+H745*(E745+F745+G745)+H746*(G746+F746+E746)+H748*(G748+F748+E748))/(D742*1000)</f>
        <v>20.9664</v>
      </c>
    </row>
    <row r="743" spans="1:10" ht="15.75" customHeight="1">
      <c r="A743" s="205" t="s">
        <v>387</v>
      </c>
      <c r="B743" s="31" t="s">
        <v>728</v>
      </c>
      <c r="C743" s="187" t="s">
        <v>729</v>
      </c>
      <c r="D743" s="130"/>
      <c r="E743" s="68">
        <v>19</v>
      </c>
      <c r="F743" s="68">
        <v>27</v>
      </c>
      <c r="G743" s="68">
        <v>5</v>
      </c>
      <c r="H743" s="8">
        <v>234</v>
      </c>
      <c r="I743" s="8">
        <v>230</v>
      </c>
    </row>
    <row r="744" spans="1:10">
      <c r="A744" s="205"/>
      <c r="B744" s="31" t="s">
        <v>730</v>
      </c>
      <c r="C744" s="187"/>
      <c r="D744" s="130"/>
      <c r="E744" s="68">
        <v>2</v>
      </c>
      <c r="F744" s="68">
        <v>4</v>
      </c>
      <c r="G744" s="68">
        <v>3</v>
      </c>
      <c r="H744" s="8">
        <v>234</v>
      </c>
      <c r="I744" s="8">
        <v>230</v>
      </c>
    </row>
    <row r="745" spans="1:10">
      <c r="A745" s="205"/>
      <c r="B745" s="31" t="s">
        <v>731</v>
      </c>
      <c r="C745" s="187"/>
      <c r="D745" s="130"/>
      <c r="E745" s="68">
        <v>26</v>
      </c>
      <c r="F745" s="68">
        <v>49</v>
      </c>
      <c r="G745" s="68">
        <v>24</v>
      </c>
      <c r="H745" s="8">
        <v>234</v>
      </c>
      <c r="I745" s="8">
        <v>230</v>
      </c>
    </row>
    <row r="746" spans="1:10">
      <c r="A746" s="205"/>
      <c r="B746" s="31" t="s">
        <v>732</v>
      </c>
      <c r="C746" s="16"/>
      <c r="D746" s="130"/>
      <c r="E746" s="68">
        <v>29</v>
      </c>
      <c r="F746" s="68">
        <v>17</v>
      </c>
      <c r="G746" s="68">
        <v>19</v>
      </c>
      <c r="H746" s="8">
        <v>234</v>
      </c>
      <c r="I746" s="8">
        <v>230</v>
      </c>
    </row>
    <row r="747" spans="1:10">
      <c r="A747" s="205"/>
      <c r="B747" s="31" t="s">
        <v>733</v>
      </c>
      <c r="C747" s="16"/>
      <c r="D747" s="130"/>
      <c r="E747" s="69">
        <v>40</v>
      </c>
      <c r="F747" s="69">
        <v>14</v>
      </c>
      <c r="G747" s="69">
        <v>24</v>
      </c>
      <c r="H747" s="8">
        <v>231</v>
      </c>
      <c r="I747" s="8">
        <v>230</v>
      </c>
    </row>
    <row r="748" spans="1:10">
      <c r="A748" s="205"/>
      <c r="B748" s="15" t="s">
        <v>734</v>
      </c>
      <c r="C748" s="16"/>
      <c r="D748" s="130">
        <v>400</v>
      </c>
      <c r="E748" s="20"/>
      <c r="F748" s="20"/>
      <c r="G748" s="20"/>
      <c r="H748" s="8"/>
      <c r="I748" s="8"/>
      <c r="J748" s="144">
        <f>100*(H748*(E748+F748+G748)+H749*(E749+F749+G749)+H750*(E750+F750+G750)+H751*(E751+F751+G751)+H752*(G752+F752+E752)+H753*(G753+F753+E753))/(D748*1000)</f>
        <v>18.419250000000002</v>
      </c>
    </row>
    <row r="749" spans="1:10">
      <c r="A749" s="205"/>
      <c r="B749" s="31" t="s">
        <v>733</v>
      </c>
      <c r="C749" s="16"/>
      <c r="D749" s="130"/>
      <c r="E749" s="69">
        <v>30</v>
      </c>
      <c r="F749" s="69">
        <v>25</v>
      </c>
      <c r="G749" s="69">
        <v>34</v>
      </c>
      <c r="H749" s="8">
        <v>231</v>
      </c>
      <c r="I749" s="8">
        <v>230</v>
      </c>
    </row>
    <row r="750" spans="1:10">
      <c r="A750" s="205"/>
      <c r="B750" s="31" t="s">
        <v>735</v>
      </c>
      <c r="C750" s="16"/>
      <c r="D750" s="130"/>
      <c r="E750" s="68">
        <v>21</v>
      </c>
      <c r="F750" s="68">
        <v>25</v>
      </c>
      <c r="G750" s="68">
        <v>27</v>
      </c>
      <c r="H750" s="8">
        <v>234</v>
      </c>
      <c r="I750" s="8">
        <v>230</v>
      </c>
    </row>
    <row r="751" spans="1:10">
      <c r="A751" s="205"/>
      <c r="B751" s="31" t="s">
        <v>736</v>
      </c>
      <c r="C751" s="16"/>
      <c r="D751" s="130"/>
      <c r="E751" s="68">
        <v>2</v>
      </c>
      <c r="F751" s="68">
        <v>0</v>
      </c>
      <c r="G751" s="68">
        <v>3</v>
      </c>
      <c r="H751" s="8">
        <v>231</v>
      </c>
      <c r="I751" s="8">
        <v>230</v>
      </c>
    </row>
    <row r="752" spans="1:10">
      <c r="A752" s="205"/>
      <c r="B752" s="31" t="s">
        <v>737</v>
      </c>
      <c r="C752" s="16"/>
      <c r="D752" s="130"/>
      <c r="E752" s="68">
        <v>40</v>
      </c>
      <c r="F752" s="68">
        <v>50</v>
      </c>
      <c r="G752" s="68">
        <v>35</v>
      </c>
      <c r="H752" s="8">
        <v>231</v>
      </c>
      <c r="I752" s="8">
        <v>230</v>
      </c>
    </row>
    <row r="753" spans="1:10">
      <c r="A753" s="205"/>
      <c r="B753" s="31" t="s">
        <v>738</v>
      </c>
      <c r="C753" s="16"/>
      <c r="D753" s="130"/>
      <c r="E753" s="68">
        <v>7</v>
      </c>
      <c r="F753" s="68">
        <v>0</v>
      </c>
      <c r="G753" s="68">
        <v>19</v>
      </c>
      <c r="H753" s="8">
        <v>231</v>
      </c>
      <c r="I753" s="8">
        <v>230</v>
      </c>
    </row>
    <row r="754" spans="1:10" ht="14.25" customHeight="1">
      <c r="A754" s="14"/>
      <c r="B754" s="15" t="s">
        <v>739</v>
      </c>
      <c r="C754" s="16"/>
      <c r="D754" s="130">
        <v>400</v>
      </c>
      <c r="E754" s="20"/>
      <c r="F754" s="20"/>
      <c r="G754" s="20"/>
      <c r="H754" s="8"/>
      <c r="I754" s="8"/>
      <c r="J754" s="144">
        <f>100*(H754*(E754+F754+G754)+H755*(E755+F755+G755)+H756*(E756+F756+G756)+H757*(E757+F757+G757))/(D754*1000)</f>
        <v>1.1200000000000001</v>
      </c>
    </row>
    <row r="755" spans="1:10" ht="15.75" customHeight="1">
      <c r="A755" s="191" t="s">
        <v>29</v>
      </c>
      <c r="B755" s="31" t="s">
        <v>740</v>
      </c>
      <c r="C755" s="187" t="s">
        <v>741</v>
      </c>
      <c r="D755" s="130"/>
      <c r="E755" s="20">
        <v>1</v>
      </c>
      <c r="F755" s="20">
        <v>6</v>
      </c>
      <c r="G755" s="20">
        <v>1</v>
      </c>
      <c r="H755" s="8">
        <v>224</v>
      </c>
      <c r="I755" s="8">
        <v>219</v>
      </c>
    </row>
    <row r="756" spans="1:10">
      <c r="A756" s="191"/>
      <c r="B756" s="31" t="s">
        <v>742</v>
      </c>
      <c r="C756" s="187"/>
      <c r="D756" s="130"/>
      <c r="E756" s="20">
        <v>7</v>
      </c>
      <c r="F756" s="20">
        <v>0</v>
      </c>
      <c r="G756" s="20">
        <v>0</v>
      </c>
      <c r="H756" s="8">
        <v>224</v>
      </c>
      <c r="I756" s="8">
        <v>219</v>
      </c>
    </row>
    <row r="757" spans="1:10">
      <c r="A757" s="191"/>
      <c r="B757" s="31" t="s">
        <v>743</v>
      </c>
      <c r="C757" s="187"/>
      <c r="D757" s="130"/>
      <c r="E757" s="20">
        <v>4</v>
      </c>
      <c r="F757" s="20">
        <v>1</v>
      </c>
      <c r="G757" s="20">
        <v>0</v>
      </c>
      <c r="H757" s="8">
        <v>224</v>
      </c>
      <c r="I757" s="8">
        <v>219</v>
      </c>
    </row>
    <row r="758" spans="1:10">
      <c r="A758" s="191"/>
      <c r="B758" s="70" t="s">
        <v>744</v>
      </c>
      <c r="C758" s="16"/>
      <c r="D758" s="130">
        <v>400</v>
      </c>
      <c r="E758" s="20"/>
      <c r="F758" s="20"/>
      <c r="G758" s="20"/>
      <c r="H758" s="8"/>
      <c r="I758" s="8"/>
      <c r="J758" s="144">
        <f>100*(H758*(E758+F758+G758)+H759*(E759+F759+G759)+H760*(E760+F760+G760)+H761*(E761+F761+G761)+H762*(G762+F762+E762)+H763*(G763+F763+E763))/(D758*1000)</f>
        <v>19.094999999999999</v>
      </c>
    </row>
    <row r="759" spans="1:10" ht="15.75" customHeight="1">
      <c r="A759" s="191"/>
      <c r="B759" s="42" t="s">
        <v>745</v>
      </c>
      <c r="C759" s="187" t="s">
        <v>746</v>
      </c>
      <c r="D759" s="133"/>
      <c r="E759" s="20">
        <v>13</v>
      </c>
      <c r="F759" s="20">
        <v>53</v>
      </c>
      <c r="G759" s="20">
        <v>31</v>
      </c>
      <c r="H759" s="8">
        <v>228</v>
      </c>
      <c r="I759" s="8">
        <v>224</v>
      </c>
    </row>
    <row r="760" spans="1:10">
      <c r="A760" s="191"/>
      <c r="B760" s="48" t="s">
        <v>747</v>
      </c>
      <c r="C760" s="187"/>
      <c r="D760" s="130"/>
      <c r="E760" s="20">
        <v>6</v>
      </c>
      <c r="F760" s="20">
        <v>2</v>
      </c>
      <c r="G760" s="20">
        <v>5</v>
      </c>
      <c r="H760" s="8">
        <v>228</v>
      </c>
      <c r="I760" s="8">
        <v>224</v>
      </c>
    </row>
    <row r="761" spans="1:10">
      <c r="A761" s="191"/>
      <c r="B761" s="48" t="s">
        <v>748</v>
      </c>
      <c r="C761" s="187"/>
      <c r="D761" s="130"/>
      <c r="E761" s="20">
        <v>27</v>
      </c>
      <c r="F761" s="20">
        <v>38</v>
      </c>
      <c r="G761" s="20">
        <v>42</v>
      </c>
      <c r="H761" s="8">
        <v>228</v>
      </c>
      <c r="I761" s="8">
        <v>224</v>
      </c>
    </row>
    <row r="762" spans="1:10">
      <c r="A762" s="191"/>
      <c r="B762" s="48" t="s">
        <v>749</v>
      </c>
      <c r="C762" s="49"/>
      <c r="D762" s="130"/>
      <c r="E762" s="20">
        <v>59</v>
      </c>
      <c r="F762" s="20">
        <v>30</v>
      </c>
      <c r="G762" s="20">
        <v>29</v>
      </c>
      <c r="H762" s="8">
        <v>228</v>
      </c>
      <c r="I762" s="8">
        <v>224</v>
      </c>
    </row>
    <row r="763" spans="1:10">
      <c r="A763" s="191"/>
      <c r="B763" s="50" t="s">
        <v>734</v>
      </c>
      <c r="C763" s="16"/>
      <c r="D763" s="130">
        <v>400</v>
      </c>
      <c r="E763" s="20"/>
      <c r="F763" s="20"/>
      <c r="G763" s="20"/>
      <c r="H763" s="8"/>
      <c r="I763" s="8"/>
      <c r="J763" s="144">
        <f>100*(H763*(E763+F763+G763)+H764*(E764+F764+G764)+H765*(E765+F765+G765)+H766*(E766+F766+G766)+H767*(G767+F767+E767)+H768*(G768+F768+E768))/(D763*1000)</f>
        <v>21.881250000000001</v>
      </c>
    </row>
    <row r="764" spans="1:10">
      <c r="A764" s="191"/>
      <c r="B764" s="48" t="s">
        <v>750</v>
      </c>
      <c r="C764" s="49"/>
      <c r="D764" s="130"/>
      <c r="E764" s="20">
        <v>19</v>
      </c>
      <c r="F764" s="20">
        <v>40</v>
      </c>
      <c r="G764" s="20">
        <v>35</v>
      </c>
      <c r="H764" s="8">
        <v>225</v>
      </c>
      <c r="I764" s="8">
        <v>223</v>
      </c>
    </row>
    <row r="765" spans="1:10">
      <c r="A765" s="191"/>
      <c r="B765" s="48" t="s">
        <v>751</v>
      </c>
      <c r="C765" s="49"/>
      <c r="D765" s="130"/>
      <c r="E765" s="20">
        <v>64</v>
      </c>
      <c r="F765" s="20">
        <v>49</v>
      </c>
      <c r="G765" s="20">
        <v>16</v>
      </c>
      <c r="H765" s="8">
        <v>225</v>
      </c>
      <c r="I765" s="8">
        <v>223</v>
      </c>
    </row>
    <row r="766" spans="1:10">
      <c r="A766" s="191"/>
      <c r="B766" s="31" t="s">
        <v>752</v>
      </c>
      <c r="C766" s="16"/>
      <c r="D766" s="130"/>
      <c r="E766" s="20">
        <v>15</v>
      </c>
      <c r="F766" s="20">
        <v>24</v>
      </c>
      <c r="G766" s="20">
        <v>14</v>
      </c>
      <c r="H766" s="8">
        <v>225</v>
      </c>
      <c r="I766" s="8">
        <v>223</v>
      </c>
    </row>
    <row r="767" spans="1:10">
      <c r="A767" s="191"/>
      <c r="B767" s="31" t="s">
        <v>512</v>
      </c>
      <c r="C767" s="16"/>
      <c r="D767" s="130"/>
      <c r="E767" s="20">
        <v>58</v>
      </c>
      <c r="F767" s="20">
        <v>21</v>
      </c>
      <c r="G767" s="20">
        <v>34</v>
      </c>
      <c r="H767" s="8">
        <v>225</v>
      </c>
      <c r="I767" s="8">
        <v>223</v>
      </c>
    </row>
    <row r="768" spans="1:10" ht="15.75" customHeight="1">
      <c r="A768" s="191"/>
      <c r="B768" s="15" t="s">
        <v>753</v>
      </c>
      <c r="C768" s="187" t="s">
        <v>754</v>
      </c>
      <c r="D768" s="130">
        <v>250</v>
      </c>
      <c r="E768" s="20"/>
      <c r="F768" s="20"/>
      <c r="G768" s="20"/>
      <c r="H768" s="8"/>
      <c r="I768" s="8"/>
      <c r="J768" s="144">
        <f>100*(H768*(E768+F768+G768)+H769*(E769+F769+G769)+H770*(E770+F770+G770)+H771*(E771+F771+G771))/(D768*1000)</f>
        <v>27.627600000000001</v>
      </c>
    </row>
    <row r="769" spans="1:10">
      <c r="A769" s="191"/>
      <c r="B769" s="31" t="s">
        <v>255</v>
      </c>
      <c r="C769" s="187"/>
      <c r="D769" s="130"/>
      <c r="E769" s="20">
        <v>34</v>
      </c>
      <c r="F769" s="20">
        <v>49</v>
      </c>
      <c r="G769" s="20">
        <v>80</v>
      </c>
      <c r="H769" s="8">
        <v>231</v>
      </c>
      <c r="I769" s="8">
        <v>224</v>
      </c>
    </row>
    <row r="770" spans="1:10">
      <c r="A770" s="191"/>
      <c r="B770" s="31" t="s">
        <v>607</v>
      </c>
      <c r="C770" s="187"/>
      <c r="D770" s="130"/>
      <c r="E770" s="20">
        <v>38</v>
      </c>
      <c r="F770" s="20">
        <v>25</v>
      </c>
      <c r="G770" s="20">
        <v>28</v>
      </c>
      <c r="H770" s="8">
        <v>231</v>
      </c>
      <c r="I770" s="8">
        <v>224</v>
      </c>
    </row>
    <row r="771" spans="1:10">
      <c r="A771" s="191"/>
      <c r="B771" s="31" t="s">
        <v>755</v>
      </c>
      <c r="C771" s="16"/>
      <c r="D771" s="130"/>
      <c r="E771" s="20">
        <v>20</v>
      </c>
      <c r="F771" s="20">
        <v>20</v>
      </c>
      <c r="G771" s="20">
        <v>5</v>
      </c>
      <c r="H771" s="8">
        <v>231</v>
      </c>
      <c r="I771" s="8">
        <v>224</v>
      </c>
    </row>
    <row r="772" spans="1:10">
      <c r="A772"/>
      <c r="B772" s="56" t="s">
        <v>756</v>
      </c>
      <c r="C772" s="16"/>
      <c r="D772" s="130">
        <v>630</v>
      </c>
      <c r="E772" s="20"/>
      <c r="F772" s="20"/>
      <c r="G772" s="20"/>
      <c r="H772" s="8"/>
      <c r="I772" s="8"/>
      <c r="J772" s="144">
        <f>100*(H772*(E772+F772+G772)+H773*(E773+F773+G773)+H774*(E774+F774+G774)+H775*(E775+F775+G775)+H776*(G776+F776+E776)+H778*(G778+F778+E778)+H779*(G779+F779+E779)+H780*(G780+F780+E780))/(D772*1000)</f>
        <v>12.205238095238096</v>
      </c>
    </row>
    <row r="773" spans="1:10" ht="17.100000000000001" customHeight="1">
      <c r="A773" s="199" t="s">
        <v>356</v>
      </c>
      <c r="B773" s="48" t="s">
        <v>757</v>
      </c>
      <c r="C773" s="66" t="s">
        <v>758</v>
      </c>
      <c r="D773" s="130"/>
      <c r="E773" s="47">
        <v>2</v>
      </c>
      <c r="F773" s="47">
        <v>0</v>
      </c>
      <c r="G773" s="47">
        <v>0</v>
      </c>
      <c r="H773" s="8">
        <v>225</v>
      </c>
      <c r="I773" s="8">
        <v>221</v>
      </c>
    </row>
    <row r="774" spans="1:10">
      <c r="A774" s="199"/>
      <c r="B774" s="42" t="s">
        <v>759</v>
      </c>
      <c r="C774" s="49"/>
      <c r="D774" s="131"/>
      <c r="E774" s="47">
        <v>36</v>
      </c>
      <c r="F774" s="47">
        <v>19</v>
      </c>
      <c r="G774" s="47">
        <v>38</v>
      </c>
      <c r="H774" s="8">
        <v>225</v>
      </c>
      <c r="I774" s="8">
        <v>221</v>
      </c>
    </row>
    <row r="775" spans="1:10">
      <c r="A775" s="199"/>
      <c r="B775" s="48" t="s">
        <v>760</v>
      </c>
      <c r="C775" s="49"/>
      <c r="D775" s="130"/>
      <c r="E775" s="47">
        <v>29</v>
      </c>
      <c r="F775" s="47">
        <v>16</v>
      </c>
      <c r="G775" s="47">
        <v>24</v>
      </c>
      <c r="H775" s="8">
        <v>225</v>
      </c>
      <c r="I775" s="8">
        <v>221</v>
      </c>
    </row>
    <row r="776" spans="1:10">
      <c r="A776" s="199"/>
      <c r="B776" s="42" t="s">
        <v>761</v>
      </c>
      <c r="C776" s="16"/>
      <c r="D776" s="130"/>
      <c r="E776" s="20">
        <v>0</v>
      </c>
      <c r="F776" s="20">
        <v>2</v>
      </c>
      <c r="G776" s="20">
        <v>0</v>
      </c>
      <c r="H776" s="8">
        <v>225</v>
      </c>
      <c r="I776" s="8">
        <v>221</v>
      </c>
    </row>
    <row r="777" spans="1:10">
      <c r="A777" s="199"/>
      <c r="B777" s="48" t="s">
        <v>762</v>
      </c>
      <c r="C777" s="49"/>
      <c r="D777" s="130"/>
      <c r="E777" s="47">
        <v>8</v>
      </c>
      <c r="F777" s="47">
        <v>0</v>
      </c>
      <c r="G777" s="47">
        <v>0</v>
      </c>
      <c r="H777" s="8">
        <v>225</v>
      </c>
      <c r="I777" s="8">
        <v>221</v>
      </c>
    </row>
    <row r="778" spans="1:10">
      <c r="A778" s="199"/>
      <c r="B778" s="48" t="s">
        <v>763</v>
      </c>
      <c r="C778" s="49"/>
      <c r="D778" s="130"/>
      <c r="E778" s="47">
        <v>4</v>
      </c>
      <c r="F778" s="47">
        <v>7</v>
      </c>
      <c r="G778" s="47">
        <v>13</v>
      </c>
      <c r="H778" s="8">
        <v>232</v>
      </c>
      <c r="I778" s="8">
        <v>228</v>
      </c>
    </row>
    <row r="779" spans="1:10">
      <c r="A779" s="199"/>
      <c r="B779" s="48" t="s">
        <v>764</v>
      </c>
      <c r="C779" s="49"/>
      <c r="D779" s="130"/>
      <c r="E779" s="47">
        <v>17</v>
      </c>
      <c r="F779" s="47">
        <v>21</v>
      </c>
      <c r="G779" s="47">
        <v>23</v>
      </c>
      <c r="H779" s="8">
        <v>225</v>
      </c>
      <c r="I779" s="8">
        <v>221</v>
      </c>
    </row>
    <row r="780" spans="1:10">
      <c r="A780" s="199"/>
      <c r="B780" s="48" t="s">
        <v>765</v>
      </c>
      <c r="C780" s="49"/>
      <c r="D780" s="130"/>
      <c r="E780" s="47">
        <v>35</v>
      </c>
      <c r="F780" s="47">
        <v>28</v>
      </c>
      <c r="G780" s="47">
        <v>27</v>
      </c>
      <c r="H780" s="8">
        <v>225</v>
      </c>
      <c r="I780" s="8">
        <v>221</v>
      </c>
    </row>
    <row r="781" spans="1:10">
      <c r="A781" s="199"/>
      <c r="B781" s="42" t="s">
        <v>766</v>
      </c>
      <c r="C781" s="16"/>
      <c r="D781" s="130"/>
      <c r="E781" s="20"/>
      <c r="F781" s="20"/>
      <c r="G781" s="20"/>
      <c r="H781" s="8"/>
      <c r="I781" s="8"/>
    </row>
    <row r="782" spans="1:10">
      <c r="A782" s="199"/>
      <c r="B782" s="56" t="s">
        <v>734</v>
      </c>
      <c r="C782" s="16"/>
      <c r="D782" s="130">
        <v>630</v>
      </c>
      <c r="E782" s="20"/>
      <c r="F782" s="20"/>
      <c r="G782" s="20"/>
      <c r="H782" s="8"/>
      <c r="I782" s="8"/>
      <c r="J782" s="144">
        <f>100*(H782*(E782+F782+G782)+H783*(E783+F783+G783)+H784*(E784+F784+G784)+H785*(E785+F785+G785)+H786*(G786+F786+E786)+H787*(G787+F787+E787))/(D782*1000)</f>
        <v>6.5577777777777779</v>
      </c>
    </row>
    <row r="783" spans="1:10">
      <c r="A783" s="199"/>
      <c r="B783" s="42" t="s">
        <v>767</v>
      </c>
      <c r="C783" s="16"/>
      <c r="D783" s="130"/>
      <c r="E783" s="20"/>
      <c r="F783" s="20"/>
      <c r="G783" s="20"/>
      <c r="H783" s="8"/>
      <c r="I783" s="8"/>
    </row>
    <row r="784" spans="1:10">
      <c r="A784" s="199"/>
      <c r="B784" s="48" t="s">
        <v>768</v>
      </c>
      <c r="C784" s="49"/>
      <c r="D784" s="130"/>
      <c r="E784" s="47">
        <v>14</v>
      </c>
      <c r="F784" s="47">
        <v>24</v>
      </c>
      <c r="G784" s="47">
        <v>25</v>
      </c>
      <c r="H784" s="8">
        <v>227</v>
      </c>
      <c r="I784" s="8">
        <v>224</v>
      </c>
    </row>
    <row r="785" spans="1:10">
      <c r="A785" s="199"/>
      <c r="B785" s="48" t="s">
        <v>769</v>
      </c>
      <c r="C785" s="49"/>
      <c r="D785" s="130"/>
      <c r="E785" s="47">
        <v>7</v>
      </c>
      <c r="F785" s="47">
        <v>0</v>
      </c>
      <c r="G785" s="47">
        <v>0</v>
      </c>
      <c r="H785" s="8">
        <v>227</v>
      </c>
      <c r="I785" s="8">
        <v>224</v>
      </c>
    </row>
    <row r="786" spans="1:10">
      <c r="A786" s="199"/>
      <c r="B786" s="48" t="s">
        <v>770</v>
      </c>
      <c r="C786" s="49"/>
      <c r="D786" s="130"/>
      <c r="E786" s="47">
        <v>10</v>
      </c>
      <c r="F786" s="47">
        <v>14</v>
      </c>
      <c r="G786" s="47">
        <v>13</v>
      </c>
      <c r="H786" s="8">
        <v>227</v>
      </c>
      <c r="I786" s="8">
        <v>224</v>
      </c>
    </row>
    <row r="787" spans="1:10">
      <c r="A787" s="199"/>
      <c r="B787" s="48" t="s">
        <v>771</v>
      </c>
      <c r="C787" s="49"/>
      <c r="D787" s="130"/>
      <c r="E787" s="47">
        <v>16</v>
      </c>
      <c r="F787" s="47">
        <v>33</v>
      </c>
      <c r="G787" s="47">
        <v>26</v>
      </c>
      <c r="H787" s="8">
        <v>227</v>
      </c>
      <c r="I787" s="8">
        <v>224</v>
      </c>
    </row>
    <row r="788" spans="1:10">
      <c r="A788"/>
      <c r="B788" s="15" t="s">
        <v>772</v>
      </c>
      <c r="C788" s="16"/>
      <c r="D788" s="130">
        <v>400</v>
      </c>
      <c r="E788" s="20"/>
      <c r="F788" s="20"/>
      <c r="G788" s="20"/>
      <c r="H788" s="8"/>
      <c r="I788" s="8"/>
      <c r="J788" s="144">
        <f>100*(H788*(E788+F788+G788)+H789*(E789+F789+G789)+H790*(E790+F790+G790)+H791*(E791+F791+G791)+H792*(G792+F792+E792)+H793*(G793+F793+E793))/(D788*1000)</f>
        <v>12.161250000000001</v>
      </c>
    </row>
    <row r="789" spans="1:10" ht="15.75" customHeight="1">
      <c r="A789" s="184" t="s">
        <v>302</v>
      </c>
      <c r="B789" s="26" t="s">
        <v>773</v>
      </c>
      <c r="C789" s="187" t="s">
        <v>774</v>
      </c>
      <c r="D789" s="130"/>
      <c r="E789" s="71">
        <v>2</v>
      </c>
      <c r="F789" s="71">
        <v>2</v>
      </c>
      <c r="G789" s="71">
        <v>3</v>
      </c>
      <c r="H789" s="8">
        <v>235</v>
      </c>
      <c r="I789" s="8">
        <v>233</v>
      </c>
    </row>
    <row r="790" spans="1:10">
      <c r="A790" s="184"/>
      <c r="B790" s="31" t="s">
        <v>775</v>
      </c>
      <c r="C790" s="187"/>
      <c r="D790" s="130"/>
      <c r="E790" s="71">
        <v>29</v>
      </c>
      <c r="F790" s="71">
        <v>1</v>
      </c>
      <c r="G790" s="71">
        <v>10</v>
      </c>
      <c r="H790" s="8">
        <v>235</v>
      </c>
      <c r="I790" s="8">
        <v>233</v>
      </c>
    </row>
    <row r="791" spans="1:10">
      <c r="A791" s="184"/>
      <c r="B791" s="31" t="s">
        <v>776</v>
      </c>
      <c r="C791" s="187"/>
      <c r="D791" s="130"/>
      <c r="E791" s="72">
        <v>3</v>
      </c>
      <c r="F791" s="72">
        <v>1</v>
      </c>
      <c r="G791" s="72">
        <v>0</v>
      </c>
      <c r="H791" s="8">
        <v>235</v>
      </c>
      <c r="I791" s="8">
        <v>233</v>
      </c>
    </row>
    <row r="792" spans="1:10">
      <c r="A792" s="184"/>
      <c r="B792" s="31" t="s">
        <v>777</v>
      </c>
      <c r="C792" s="187"/>
      <c r="D792" s="130"/>
      <c r="E792" s="72">
        <v>0</v>
      </c>
      <c r="F792" s="72">
        <v>4</v>
      </c>
      <c r="G792" s="72">
        <v>7</v>
      </c>
      <c r="H792" s="8">
        <v>235</v>
      </c>
      <c r="I792" s="8">
        <v>233</v>
      </c>
    </row>
    <row r="793" spans="1:10">
      <c r="A793" s="184"/>
      <c r="B793" s="31" t="s">
        <v>778</v>
      </c>
      <c r="C793" s="16"/>
      <c r="D793" s="130"/>
      <c r="E793" s="73">
        <v>42</v>
      </c>
      <c r="F793" s="73">
        <v>37</v>
      </c>
      <c r="G793" s="73">
        <v>66</v>
      </c>
      <c r="H793" s="8">
        <v>235</v>
      </c>
      <c r="I793" s="8">
        <v>233</v>
      </c>
    </row>
    <row r="794" spans="1:10">
      <c r="A794"/>
      <c r="B794" s="56" t="s">
        <v>779</v>
      </c>
      <c r="C794" s="16"/>
      <c r="D794" s="130">
        <v>400</v>
      </c>
      <c r="E794" s="20"/>
      <c r="F794" s="20"/>
      <c r="G794" s="20"/>
      <c r="H794" s="8"/>
      <c r="I794" s="8"/>
      <c r="J794" s="144">
        <f>100*(H794*(E794+F794+G794)+H795*(E795+F795+G795)+H796*(E796+F796+G796)+H797*(E797+F797+G797)+H798*(G798+F798+E798)+H799*(G799+F799+E799)+H800*(G800+F800+E800)+H801*(G801+F801+E801))/(D794*1000)</f>
        <v>23.34</v>
      </c>
    </row>
    <row r="795" spans="1:10" ht="17.100000000000001" customHeight="1">
      <c r="A795" s="199" t="s">
        <v>356</v>
      </c>
      <c r="B795" s="42" t="s">
        <v>780</v>
      </c>
      <c r="C795" s="66" t="s">
        <v>781</v>
      </c>
      <c r="D795" s="131"/>
      <c r="E795" s="20">
        <v>10</v>
      </c>
      <c r="F795" s="20">
        <v>18</v>
      </c>
      <c r="G795" s="20">
        <v>17</v>
      </c>
      <c r="H795" s="8">
        <v>240</v>
      </c>
      <c r="I795" s="8">
        <v>238</v>
      </c>
    </row>
    <row r="796" spans="1:10">
      <c r="A796" s="199"/>
      <c r="B796" s="48" t="s">
        <v>782</v>
      </c>
      <c r="C796" s="49"/>
      <c r="D796" s="130"/>
      <c r="E796" s="47">
        <v>19</v>
      </c>
      <c r="F796" s="47">
        <v>26</v>
      </c>
      <c r="G796" s="47">
        <v>17</v>
      </c>
      <c r="H796" s="8">
        <v>240</v>
      </c>
      <c r="I796" s="8">
        <v>238</v>
      </c>
    </row>
    <row r="797" spans="1:10">
      <c r="A797" s="199"/>
      <c r="B797" s="48" t="s">
        <v>783</v>
      </c>
      <c r="C797" s="49"/>
      <c r="D797" s="130"/>
      <c r="E797" s="47">
        <v>24</v>
      </c>
      <c r="F797" s="47">
        <v>19</v>
      </c>
      <c r="G797" s="47">
        <v>18</v>
      </c>
      <c r="H797" s="8">
        <v>240</v>
      </c>
      <c r="I797" s="8">
        <v>238</v>
      </c>
    </row>
    <row r="798" spans="1:10">
      <c r="A798" s="199"/>
      <c r="B798" s="48" t="s">
        <v>784</v>
      </c>
      <c r="C798" s="49"/>
      <c r="D798" s="130"/>
      <c r="E798" s="47">
        <v>55</v>
      </c>
      <c r="F798" s="47">
        <v>45</v>
      </c>
      <c r="G798" s="47">
        <v>54</v>
      </c>
      <c r="H798" s="8">
        <v>240</v>
      </c>
      <c r="I798" s="8">
        <v>238</v>
      </c>
    </row>
    <row r="799" spans="1:10">
      <c r="A799" s="199"/>
      <c r="B799" s="48" t="s">
        <v>785</v>
      </c>
      <c r="C799" s="49"/>
      <c r="D799" s="130"/>
      <c r="E799" s="47">
        <v>1</v>
      </c>
      <c r="F799" s="47">
        <v>4</v>
      </c>
      <c r="G799" s="47">
        <v>10</v>
      </c>
      <c r="H799" s="8">
        <v>240</v>
      </c>
      <c r="I799" s="8">
        <v>238</v>
      </c>
    </row>
    <row r="800" spans="1:10">
      <c r="A800" s="199"/>
      <c r="B800" s="48" t="s">
        <v>786</v>
      </c>
      <c r="C800" s="49"/>
      <c r="D800" s="130"/>
      <c r="E800" s="47">
        <v>10</v>
      </c>
      <c r="F800" s="47">
        <v>23</v>
      </c>
      <c r="G800" s="47">
        <v>16</v>
      </c>
      <c r="H800" s="8">
        <v>240</v>
      </c>
      <c r="I800" s="8">
        <v>238</v>
      </c>
    </row>
    <row r="801" spans="1:10">
      <c r="A801" s="199"/>
      <c r="B801" s="48" t="s">
        <v>787</v>
      </c>
      <c r="C801" s="49"/>
      <c r="D801" s="130"/>
      <c r="E801" s="47">
        <v>0</v>
      </c>
      <c r="F801" s="47">
        <v>1</v>
      </c>
      <c r="G801" s="47">
        <v>2</v>
      </c>
      <c r="H801" s="8">
        <v>240</v>
      </c>
      <c r="I801" s="8">
        <v>238</v>
      </c>
    </row>
    <row r="802" spans="1:10">
      <c r="A802" s="199"/>
      <c r="B802" s="56" t="s">
        <v>788</v>
      </c>
      <c r="C802" s="16"/>
      <c r="D802" s="130">
        <v>400</v>
      </c>
      <c r="E802" s="20"/>
      <c r="F802" s="20"/>
      <c r="G802" s="20"/>
      <c r="H802" s="8"/>
      <c r="I802" s="8"/>
      <c r="J802" s="144">
        <f>100*(H802*(E802+F802+G802)+H803*(E803+F803+G803)+H804*(E804+F804+G804)+H805*(E805+F805+G805)+H806*(G806+F806+E806)+H807*(G807+F807+E807)+H808*(G808+F808+E808)+H809*(G809+F809+E809))/(D802*1000)</f>
        <v>37.366</v>
      </c>
    </row>
    <row r="803" spans="1:10">
      <c r="A803" s="199"/>
      <c r="B803" s="48" t="s">
        <v>789</v>
      </c>
      <c r="C803" s="49"/>
      <c r="D803" s="130"/>
      <c r="E803" s="47">
        <v>30</v>
      </c>
      <c r="F803" s="47">
        <v>33</v>
      </c>
      <c r="G803" s="47">
        <v>32</v>
      </c>
      <c r="H803" s="8">
        <v>238</v>
      </c>
      <c r="I803" s="8">
        <v>236</v>
      </c>
    </row>
    <row r="804" spans="1:10">
      <c r="A804" s="199"/>
      <c r="B804" s="48" t="s">
        <v>790</v>
      </c>
      <c r="C804" s="49"/>
      <c r="D804" s="130"/>
      <c r="E804" s="47">
        <v>36</v>
      </c>
      <c r="F804" s="47">
        <v>17</v>
      </c>
      <c r="G804" s="47">
        <v>19</v>
      </c>
      <c r="H804" s="8">
        <v>238</v>
      </c>
      <c r="I804" s="8">
        <v>236</v>
      </c>
    </row>
    <row r="805" spans="1:10">
      <c r="A805" s="199"/>
      <c r="B805" s="48" t="s">
        <v>791</v>
      </c>
      <c r="C805" s="49"/>
      <c r="D805" s="130"/>
      <c r="E805" s="47">
        <v>43</v>
      </c>
      <c r="F805" s="47">
        <v>29</v>
      </c>
      <c r="G805" s="47">
        <v>30</v>
      </c>
      <c r="H805" s="8">
        <v>238</v>
      </c>
      <c r="I805" s="8">
        <v>236</v>
      </c>
    </row>
    <row r="806" spans="1:10">
      <c r="A806" s="199"/>
      <c r="B806" s="48" t="s">
        <v>792</v>
      </c>
      <c r="C806" s="49"/>
      <c r="D806" s="130"/>
      <c r="E806" s="47">
        <v>20</v>
      </c>
      <c r="F806" s="47">
        <v>28</v>
      </c>
      <c r="G806" s="47">
        <v>14</v>
      </c>
      <c r="H806" s="8">
        <v>238</v>
      </c>
      <c r="I806" s="8">
        <v>236</v>
      </c>
    </row>
    <row r="807" spans="1:10">
      <c r="A807" s="199"/>
      <c r="B807" s="48" t="s">
        <v>793</v>
      </c>
      <c r="C807" s="49"/>
      <c r="D807" s="130"/>
      <c r="E807" s="47">
        <v>26</v>
      </c>
      <c r="F807" s="47">
        <v>31</v>
      </c>
      <c r="G807" s="47">
        <v>29</v>
      </c>
      <c r="H807" s="8">
        <v>238</v>
      </c>
      <c r="I807" s="8">
        <v>236</v>
      </c>
    </row>
    <row r="808" spans="1:10">
      <c r="A808" s="199"/>
      <c r="B808" s="48" t="s">
        <v>794</v>
      </c>
      <c r="C808" s="49"/>
      <c r="D808" s="130"/>
      <c r="E808" s="47">
        <v>42</v>
      </c>
      <c r="F808" s="47">
        <v>42</v>
      </c>
      <c r="G808" s="47">
        <v>40</v>
      </c>
      <c r="H808" s="8">
        <v>238</v>
      </c>
      <c r="I808" s="8">
        <v>236</v>
      </c>
    </row>
    <row r="809" spans="1:10">
      <c r="A809" s="199"/>
      <c r="B809" s="48" t="s">
        <v>795</v>
      </c>
      <c r="C809" s="49"/>
      <c r="D809" s="130"/>
      <c r="E809" s="47">
        <v>26</v>
      </c>
      <c r="F809" s="47">
        <v>25</v>
      </c>
      <c r="G809" s="47">
        <v>36</v>
      </c>
      <c r="H809" s="8">
        <v>238</v>
      </c>
      <c r="I809" s="8">
        <v>236</v>
      </c>
    </row>
    <row r="810" spans="1:10">
      <c r="A810" s="14"/>
      <c r="B810" s="74" t="s">
        <v>796</v>
      </c>
      <c r="C810" s="49"/>
      <c r="D810" s="130">
        <v>630</v>
      </c>
      <c r="E810" s="47"/>
      <c r="F810" s="47"/>
      <c r="G810" s="47"/>
      <c r="H810" s="8"/>
      <c r="I810" s="8"/>
      <c r="J810" s="144">
        <f>100*(H810*(E810+F810+G810)+H811*(E811+F811+G811)+H812*(E812+F812+G812)+H813*(E813+F813+G813)+H814*(G814+F814+E814)+H816*(G816+F816+E816)+H817*(G817+F817+E817)+H818*(G818+F818+E818)+H819*(G819+F819+E819)+H820*(G820+F820+E820)+H821*(G821+F821+E821)+H822*(G822+F822+E822))/(D810*1000)</f>
        <v>21.243809523809524</v>
      </c>
    </row>
    <row r="811" spans="1:10" ht="15.75" customHeight="1">
      <c r="A811" s="191" t="s">
        <v>797</v>
      </c>
      <c r="B811" s="75" t="s">
        <v>798</v>
      </c>
      <c r="C811" s="49"/>
      <c r="D811" s="130"/>
      <c r="E811" s="47"/>
      <c r="F811" s="47"/>
      <c r="G811" s="47"/>
      <c r="H811" s="8">
        <v>228</v>
      </c>
      <c r="I811" s="8">
        <v>226</v>
      </c>
    </row>
    <row r="812" spans="1:10" ht="15.75" customHeight="1">
      <c r="A812" s="191"/>
      <c r="B812" s="75" t="s">
        <v>63</v>
      </c>
      <c r="C812" s="49"/>
      <c r="D812" s="130"/>
      <c r="E812" s="47"/>
      <c r="F812" s="47"/>
      <c r="G812" s="47"/>
      <c r="H812" s="8">
        <v>228</v>
      </c>
      <c r="I812" s="8">
        <v>226</v>
      </c>
    </row>
    <row r="813" spans="1:10" ht="15" customHeight="1">
      <c r="A813" s="191"/>
      <c r="B813" s="26" t="s">
        <v>799</v>
      </c>
      <c r="C813" s="54"/>
      <c r="D813" s="135"/>
      <c r="E813" s="47">
        <v>21</v>
      </c>
      <c r="F813" s="47">
        <v>10</v>
      </c>
      <c r="G813" s="47">
        <v>15</v>
      </c>
      <c r="H813" s="8">
        <v>228</v>
      </c>
      <c r="I813" s="8">
        <v>226</v>
      </c>
    </row>
    <row r="814" spans="1:10" ht="15" customHeight="1">
      <c r="A814" s="191"/>
      <c r="B814" s="26" t="s">
        <v>800</v>
      </c>
      <c r="C814" s="54"/>
      <c r="D814" s="135"/>
      <c r="E814" s="47">
        <v>78</v>
      </c>
      <c r="F814" s="47">
        <v>37</v>
      </c>
      <c r="G814" s="47">
        <v>54</v>
      </c>
      <c r="H814" s="8">
        <v>228</v>
      </c>
      <c r="I814" s="8">
        <v>226</v>
      </c>
    </row>
    <row r="815" spans="1:10" ht="15" customHeight="1">
      <c r="A815" s="191"/>
      <c r="B815" s="26" t="s">
        <v>801</v>
      </c>
      <c r="C815" s="54"/>
      <c r="D815" s="135"/>
      <c r="E815" s="47">
        <v>46</v>
      </c>
      <c r="F815" s="47">
        <v>26</v>
      </c>
      <c r="G815" s="47">
        <v>28</v>
      </c>
      <c r="H815" s="8">
        <v>228</v>
      </c>
      <c r="I815" s="8">
        <v>226</v>
      </c>
    </row>
    <row r="816" spans="1:10">
      <c r="A816" s="191"/>
      <c r="B816" s="75" t="s">
        <v>802</v>
      </c>
      <c r="C816" s="49"/>
      <c r="D816" s="130"/>
      <c r="E816" s="47"/>
      <c r="F816" s="47"/>
      <c r="G816" s="47">
        <v>0</v>
      </c>
      <c r="H816" s="8">
        <v>228</v>
      </c>
      <c r="I816" s="8">
        <v>226</v>
      </c>
    </row>
    <row r="817" spans="1:10">
      <c r="A817" s="191"/>
      <c r="B817" s="75" t="s">
        <v>803</v>
      </c>
      <c r="C817" s="49"/>
      <c r="D817" s="130"/>
      <c r="E817" s="47">
        <v>0</v>
      </c>
      <c r="F817" s="47">
        <v>2</v>
      </c>
      <c r="G817" s="47">
        <v>0</v>
      </c>
      <c r="H817" s="8">
        <v>228</v>
      </c>
      <c r="I817" s="8">
        <v>226</v>
      </c>
    </row>
    <row r="818" spans="1:10" ht="15" customHeight="1">
      <c r="A818" s="191"/>
      <c r="B818" s="26" t="s">
        <v>804</v>
      </c>
      <c r="C818" s="54"/>
      <c r="D818" s="135"/>
      <c r="E818" s="47">
        <v>7</v>
      </c>
      <c r="F818" s="47">
        <v>10</v>
      </c>
      <c r="G818" s="47">
        <v>8</v>
      </c>
      <c r="H818" s="8">
        <v>228</v>
      </c>
      <c r="I818" s="8">
        <v>226</v>
      </c>
    </row>
    <row r="819" spans="1:10" ht="15" customHeight="1">
      <c r="A819" s="191"/>
      <c r="B819" s="75" t="s">
        <v>805</v>
      </c>
      <c r="C819" s="76" t="s">
        <v>806</v>
      </c>
      <c r="D819" s="137"/>
      <c r="E819" s="47">
        <v>50</v>
      </c>
      <c r="F819" s="47">
        <v>50</v>
      </c>
      <c r="G819" s="47">
        <v>49</v>
      </c>
      <c r="H819" s="8">
        <v>228</v>
      </c>
      <c r="I819" s="8">
        <v>226</v>
      </c>
    </row>
    <row r="820" spans="1:10" ht="15" customHeight="1">
      <c r="A820" s="191"/>
      <c r="B820" s="26" t="s">
        <v>807</v>
      </c>
      <c r="C820" s="54"/>
      <c r="D820" s="135"/>
      <c r="E820" s="47">
        <v>13</v>
      </c>
      <c r="F820" s="47">
        <v>5</v>
      </c>
      <c r="G820" s="47">
        <v>4</v>
      </c>
      <c r="H820" s="8">
        <v>228</v>
      </c>
      <c r="I820" s="8">
        <v>226</v>
      </c>
    </row>
    <row r="821" spans="1:10" ht="15" customHeight="1">
      <c r="A821" s="191"/>
      <c r="B821" s="26" t="s">
        <v>808</v>
      </c>
      <c r="C821" s="54"/>
      <c r="D821" s="135"/>
      <c r="E821" s="47">
        <v>50</v>
      </c>
      <c r="F821" s="47">
        <v>58</v>
      </c>
      <c r="G821" s="47">
        <v>30</v>
      </c>
      <c r="H821" s="8">
        <v>228</v>
      </c>
      <c r="I821" s="8">
        <v>226</v>
      </c>
    </row>
    <row r="822" spans="1:10" ht="15" customHeight="1">
      <c r="A822" s="191"/>
      <c r="B822" s="26" t="s">
        <v>809</v>
      </c>
      <c r="C822" s="54"/>
      <c r="D822" s="135"/>
      <c r="E822" s="47">
        <v>17</v>
      </c>
      <c r="F822" s="47">
        <v>0</v>
      </c>
      <c r="G822" s="47">
        <v>19</v>
      </c>
      <c r="H822" s="8">
        <v>228</v>
      </c>
      <c r="I822" s="8">
        <v>226</v>
      </c>
    </row>
    <row r="823" spans="1:10" ht="15.75" customHeight="1">
      <c r="A823" s="191"/>
      <c r="B823" s="56" t="s">
        <v>734</v>
      </c>
      <c r="C823" s="16"/>
      <c r="D823" s="130">
        <v>630</v>
      </c>
      <c r="E823" s="20"/>
      <c r="F823" s="20"/>
      <c r="G823" s="20"/>
      <c r="H823" s="8"/>
      <c r="I823" s="8"/>
      <c r="J823" s="144">
        <f>100*(H823*(E823+F823+G823)+H824*(E824+F824+G824)+H825*(E825+F825+G825)+H826*(E826+F826+G826))/(D823*1000)</f>
        <v>8.9285714285714288</v>
      </c>
    </row>
    <row r="824" spans="1:10" ht="15" customHeight="1">
      <c r="A824" s="191"/>
      <c r="B824" s="26" t="s">
        <v>810</v>
      </c>
      <c r="C824" s="54"/>
      <c r="D824" s="135"/>
      <c r="E824" s="47">
        <v>10</v>
      </c>
      <c r="F824" s="47">
        <v>62</v>
      </c>
      <c r="G824" s="47">
        <v>19</v>
      </c>
      <c r="H824" s="8">
        <v>225</v>
      </c>
      <c r="I824" s="8">
        <v>224</v>
      </c>
    </row>
    <row r="825" spans="1:10" ht="15" customHeight="1">
      <c r="A825" s="191"/>
      <c r="B825" s="26" t="s">
        <v>811</v>
      </c>
      <c r="C825" s="54"/>
      <c r="D825" s="135"/>
      <c r="E825" s="47">
        <v>16</v>
      </c>
      <c r="F825" s="47">
        <v>25</v>
      </c>
      <c r="G825" s="47">
        <v>34</v>
      </c>
      <c r="H825" s="8">
        <v>225</v>
      </c>
      <c r="I825" s="8">
        <v>224</v>
      </c>
    </row>
    <row r="826" spans="1:10" ht="15" customHeight="1">
      <c r="A826" s="191"/>
      <c r="B826" s="26" t="s">
        <v>812</v>
      </c>
      <c r="C826" s="54"/>
      <c r="D826" s="135"/>
      <c r="E826" s="47">
        <v>13</v>
      </c>
      <c r="F826" s="47">
        <v>56</v>
      </c>
      <c r="G826" s="47">
        <v>15</v>
      </c>
      <c r="H826" s="8">
        <v>225</v>
      </c>
      <c r="I826" s="8">
        <v>224</v>
      </c>
    </row>
    <row r="827" spans="1:10">
      <c r="A827" s="14"/>
      <c r="B827" s="56" t="s">
        <v>813</v>
      </c>
      <c r="C827" s="16"/>
      <c r="D827" s="130">
        <v>630</v>
      </c>
      <c r="E827" s="20"/>
      <c r="F827" s="20"/>
      <c r="G827" s="20"/>
      <c r="H827" s="8"/>
      <c r="I827" s="8"/>
      <c r="J827" s="144">
        <f>100*(H827*(E827+F827+G827)+H828*(E828+F828+G828)+H829*(E829+F829+G829)+H830*(E830+F830+G830)+H831*(G831+F831+E831)+H832*(G832+F832+E832)+H833*(G833+F833+E833)+H834*(G834+F834+E834)+H835*(G835+F835+E835))/(D827*1000)</f>
        <v>16.151587301587302</v>
      </c>
    </row>
    <row r="828" spans="1:10" ht="15.75" customHeight="1">
      <c r="A828" s="199" t="s">
        <v>356</v>
      </c>
      <c r="B828" s="42" t="s">
        <v>814</v>
      </c>
      <c r="C828" s="187" t="s">
        <v>815</v>
      </c>
      <c r="D828" s="131"/>
      <c r="E828" s="47">
        <v>0</v>
      </c>
      <c r="F828" s="47">
        <v>0</v>
      </c>
      <c r="G828" s="47">
        <v>0</v>
      </c>
      <c r="H828" s="8">
        <v>235</v>
      </c>
      <c r="I828" s="8">
        <v>234</v>
      </c>
    </row>
    <row r="829" spans="1:10">
      <c r="A829" s="199"/>
      <c r="B829" s="42" t="s">
        <v>816</v>
      </c>
      <c r="C829" s="187"/>
      <c r="D829" s="131"/>
      <c r="E829" s="47">
        <v>8</v>
      </c>
      <c r="F829" s="47">
        <v>11</v>
      </c>
      <c r="G829" s="47">
        <v>9</v>
      </c>
      <c r="H829" s="8">
        <v>235</v>
      </c>
      <c r="I829" s="8">
        <v>234</v>
      </c>
    </row>
    <row r="830" spans="1:10">
      <c r="A830" s="199"/>
      <c r="B830" s="77" t="s">
        <v>817</v>
      </c>
      <c r="C830" s="187"/>
      <c r="D830" s="133"/>
      <c r="E830" s="47">
        <v>56</v>
      </c>
      <c r="F830" s="47">
        <v>30</v>
      </c>
      <c r="G830" s="47">
        <v>38</v>
      </c>
      <c r="H830" s="8">
        <v>235</v>
      </c>
      <c r="I830" s="8">
        <v>234</v>
      </c>
    </row>
    <row r="831" spans="1:10">
      <c r="A831" s="199"/>
      <c r="B831" s="77" t="s">
        <v>818</v>
      </c>
      <c r="C831" s="49"/>
      <c r="D831" s="133"/>
      <c r="E831" s="47">
        <v>5</v>
      </c>
      <c r="F831" s="47">
        <v>0</v>
      </c>
      <c r="G831" s="47">
        <v>2</v>
      </c>
      <c r="H831" s="8">
        <v>235</v>
      </c>
      <c r="I831" s="8">
        <v>234</v>
      </c>
    </row>
    <row r="832" spans="1:10">
      <c r="A832" s="199"/>
      <c r="B832" s="48" t="s">
        <v>819</v>
      </c>
      <c r="C832" s="49"/>
      <c r="D832" s="130"/>
      <c r="E832" s="47"/>
      <c r="F832" s="47"/>
      <c r="G832" s="47"/>
      <c r="H832" s="8">
        <v>235</v>
      </c>
      <c r="I832" s="8">
        <v>234</v>
      </c>
    </row>
    <row r="833" spans="1:10">
      <c r="A833" s="199"/>
      <c r="B833" s="48" t="s">
        <v>820</v>
      </c>
      <c r="C833" s="49"/>
      <c r="D833" s="130"/>
      <c r="E833" s="47">
        <v>48</v>
      </c>
      <c r="F833" s="47">
        <v>10</v>
      </c>
      <c r="G833" s="47">
        <v>8</v>
      </c>
      <c r="H833" s="8">
        <v>235</v>
      </c>
      <c r="I833" s="8">
        <v>234</v>
      </c>
    </row>
    <row r="834" spans="1:10">
      <c r="A834" s="199"/>
      <c r="B834" s="77" t="s">
        <v>821</v>
      </c>
      <c r="C834" s="49"/>
      <c r="D834" s="133"/>
      <c r="E834" s="47">
        <v>33</v>
      </c>
      <c r="F834" s="47">
        <v>32</v>
      </c>
      <c r="G834" s="47">
        <v>26</v>
      </c>
      <c r="H834" s="8">
        <v>235</v>
      </c>
      <c r="I834" s="8">
        <v>234</v>
      </c>
    </row>
    <row r="835" spans="1:10">
      <c r="A835" s="199"/>
      <c r="B835" s="48" t="s">
        <v>822</v>
      </c>
      <c r="C835" s="49"/>
      <c r="D835" s="130"/>
      <c r="E835" s="47">
        <v>62</v>
      </c>
      <c r="F835" s="47">
        <v>23</v>
      </c>
      <c r="G835" s="47">
        <v>32</v>
      </c>
      <c r="H835" s="8">
        <v>235</v>
      </c>
      <c r="I835" s="8">
        <v>234</v>
      </c>
    </row>
    <row r="836" spans="1:10">
      <c r="A836" s="199"/>
      <c r="B836" s="56" t="s">
        <v>734</v>
      </c>
      <c r="C836" s="16"/>
      <c r="D836" s="130">
        <v>630</v>
      </c>
      <c r="E836" s="20"/>
      <c r="F836" s="20"/>
      <c r="G836" s="20"/>
      <c r="H836" s="8"/>
      <c r="I836" s="8"/>
      <c r="J836" s="144">
        <f>100*(H836*(E836+F836+G836)+H837*(E837+F837+G837)+H838*(E838+F838+G838)+H839*(E839+F839+G839)+H840*(G840+F840+E840)+H841*(G841+F841+E841)+H842*(G842+F842+E842)+H843*(G843+F843+E843)+H844*(G844+F844+E844))/(D836*1000)</f>
        <v>8.8031746031746039</v>
      </c>
    </row>
    <row r="837" spans="1:10">
      <c r="A837" s="199"/>
      <c r="B837" s="48" t="s">
        <v>823</v>
      </c>
      <c r="C837" s="49"/>
      <c r="D837" s="130"/>
      <c r="E837" s="47">
        <v>5</v>
      </c>
      <c r="F837" s="47">
        <v>3</v>
      </c>
      <c r="G837" s="47">
        <v>3</v>
      </c>
      <c r="H837" s="8">
        <v>235</v>
      </c>
      <c r="I837" s="8">
        <v>235</v>
      </c>
    </row>
    <row r="838" spans="1:10">
      <c r="A838" s="199"/>
      <c r="B838" s="48" t="s">
        <v>824</v>
      </c>
      <c r="C838" s="49"/>
      <c r="D838" s="130"/>
      <c r="E838" s="47">
        <v>3</v>
      </c>
      <c r="F838" s="47">
        <v>5</v>
      </c>
      <c r="G838" s="47">
        <v>2</v>
      </c>
      <c r="H838" s="8">
        <v>235</v>
      </c>
      <c r="I838" s="8">
        <v>235</v>
      </c>
    </row>
    <row r="839" spans="1:10">
      <c r="A839" s="199"/>
      <c r="B839" s="48" t="s">
        <v>824</v>
      </c>
      <c r="C839" s="49"/>
      <c r="D839" s="130"/>
      <c r="E839" s="47">
        <v>28</v>
      </c>
      <c r="F839" s="47">
        <v>49</v>
      </c>
      <c r="G839" s="47">
        <v>32</v>
      </c>
      <c r="H839" s="8">
        <v>235</v>
      </c>
      <c r="I839" s="8">
        <v>235</v>
      </c>
    </row>
    <row r="840" spans="1:10">
      <c r="A840" s="199"/>
      <c r="B840" s="48" t="s">
        <v>825</v>
      </c>
      <c r="C840" s="49"/>
      <c r="D840" s="130"/>
      <c r="E840" s="47">
        <v>20</v>
      </c>
      <c r="F840" s="47">
        <v>19</v>
      </c>
      <c r="G840" s="47">
        <v>22</v>
      </c>
      <c r="H840" s="8">
        <v>235</v>
      </c>
      <c r="I840" s="8">
        <v>235</v>
      </c>
    </row>
    <row r="841" spans="1:10">
      <c r="A841" s="199"/>
      <c r="B841" s="48" t="s">
        <v>826</v>
      </c>
      <c r="C841" s="49"/>
      <c r="D841" s="130"/>
      <c r="E841" s="47"/>
      <c r="F841" s="47"/>
      <c r="G841" s="47"/>
      <c r="H841" s="8"/>
      <c r="I841" s="8"/>
    </row>
    <row r="842" spans="1:10">
      <c r="A842" s="199"/>
      <c r="B842" s="48" t="s">
        <v>816</v>
      </c>
      <c r="C842" s="49"/>
      <c r="D842" s="130"/>
      <c r="E842" s="47">
        <v>8</v>
      </c>
      <c r="F842" s="47">
        <v>9</v>
      </c>
      <c r="G842" s="47">
        <v>15</v>
      </c>
      <c r="H842" s="8">
        <v>235</v>
      </c>
      <c r="I842" s="8">
        <v>235</v>
      </c>
    </row>
    <row r="843" spans="1:10">
      <c r="A843" s="199"/>
      <c r="B843" s="48" t="s">
        <v>827</v>
      </c>
      <c r="C843" s="49"/>
      <c r="D843" s="130"/>
      <c r="E843" s="47">
        <v>2</v>
      </c>
      <c r="F843" s="47">
        <v>1</v>
      </c>
      <c r="G843" s="47">
        <v>3</v>
      </c>
      <c r="H843" s="8">
        <v>235</v>
      </c>
      <c r="I843" s="8">
        <v>235</v>
      </c>
    </row>
    <row r="844" spans="1:10">
      <c r="A844" s="199"/>
      <c r="B844" s="48" t="s">
        <v>828</v>
      </c>
      <c r="C844" s="49"/>
      <c r="D844" s="130"/>
      <c r="E844" s="47">
        <v>2</v>
      </c>
      <c r="F844" s="47">
        <v>4</v>
      </c>
      <c r="G844" s="47">
        <v>1</v>
      </c>
      <c r="H844" s="8">
        <v>235</v>
      </c>
      <c r="I844" s="8">
        <v>235</v>
      </c>
    </row>
    <row r="845" spans="1:10">
      <c r="A845"/>
      <c r="B845" s="56" t="s">
        <v>829</v>
      </c>
      <c r="C845" s="49"/>
      <c r="D845" s="130">
        <v>250</v>
      </c>
      <c r="E845" s="47"/>
      <c r="F845" s="47"/>
      <c r="G845" s="47"/>
      <c r="H845" s="8"/>
      <c r="I845" s="8"/>
      <c r="J845" s="144">
        <f>100*(H845*(E845+F845+G845)+H846*(E846+F846+G846)+H847*(E847+F847+G847)+H848*(E848+F848+G848)+H849*(G849+F849+E849)+H850*(G850+F850+E850)+H851*(G851+F851+E851))/(D845*1000)</f>
        <v>18.523199999999999</v>
      </c>
    </row>
    <row r="846" spans="1:10" ht="15.75" customHeight="1">
      <c r="A846" s="204" t="s">
        <v>429</v>
      </c>
      <c r="B846" s="42" t="s">
        <v>830</v>
      </c>
      <c r="C846" s="187" t="s">
        <v>831</v>
      </c>
      <c r="D846" s="130"/>
      <c r="E846" s="47">
        <v>20</v>
      </c>
      <c r="F846" s="47">
        <v>9</v>
      </c>
      <c r="G846" s="47">
        <v>22</v>
      </c>
      <c r="H846" s="8">
        <v>227</v>
      </c>
      <c r="I846" s="8">
        <v>225</v>
      </c>
    </row>
    <row r="847" spans="1:10">
      <c r="A847" s="204"/>
      <c r="B847" s="48" t="s">
        <v>832</v>
      </c>
      <c r="C847" s="187"/>
      <c r="D847" s="130"/>
      <c r="E847" s="47">
        <v>20</v>
      </c>
      <c r="F847" s="47">
        <v>11</v>
      </c>
      <c r="G847" s="47">
        <v>31</v>
      </c>
      <c r="H847" s="8">
        <v>227</v>
      </c>
      <c r="I847" s="8">
        <v>225</v>
      </c>
    </row>
    <row r="848" spans="1:10">
      <c r="A848" s="204"/>
      <c r="B848" s="42" t="s">
        <v>833</v>
      </c>
      <c r="C848" s="187"/>
      <c r="D848" s="130"/>
      <c r="E848" s="47">
        <v>0</v>
      </c>
      <c r="F848" s="47">
        <v>0</v>
      </c>
      <c r="G848" s="47">
        <v>0</v>
      </c>
      <c r="H848" s="8">
        <v>227</v>
      </c>
      <c r="I848" s="8">
        <v>225</v>
      </c>
    </row>
    <row r="849" spans="1:10">
      <c r="A849" s="204"/>
      <c r="B849" s="48" t="s">
        <v>834</v>
      </c>
      <c r="C849" s="49"/>
      <c r="D849" s="130"/>
      <c r="E849" s="47">
        <v>12</v>
      </c>
      <c r="F849" s="47">
        <v>40</v>
      </c>
      <c r="G849" s="47">
        <v>19</v>
      </c>
      <c r="H849" s="8">
        <v>227</v>
      </c>
      <c r="I849" s="8">
        <v>225</v>
      </c>
    </row>
    <row r="850" spans="1:10">
      <c r="A850" s="204"/>
      <c r="B850" s="48" t="s">
        <v>835</v>
      </c>
      <c r="C850" s="49"/>
      <c r="D850" s="130"/>
      <c r="E850" s="47">
        <v>5</v>
      </c>
      <c r="F850" s="47">
        <v>4</v>
      </c>
      <c r="G850" s="47">
        <v>11</v>
      </c>
      <c r="H850" s="8">
        <v>227</v>
      </c>
      <c r="I850" s="8">
        <v>225</v>
      </c>
    </row>
    <row r="851" spans="1:10">
      <c r="A851" s="204"/>
      <c r="B851" s="56" t="s">
        <v>734</v>
      </c>
      <c r="C851" s="49"/>
      <c r="D851" s="130">
        <v>250</v>
      </c>
      <c r="E851" s="47"/>
      <c r="F851" s="47"/>
      <c r="G851" s="47"/>
      <c r="H851" s="8"/>
      <c r="I851" s="8"/>
      <c r="J851" s="144">
        <f>100*(H851*(E851+F851+G851)+H852*(E852+F852+G852)+H853*(E853+F853+G853)+H854*(E854+F854+G854)+H855*(G855+F855+E855)+H856*(G856+F856+E856))/(D851*1000)</f>
        <v>19.436</v>
      </c>
    </row>
    <row r="852" spans="1:10">
      <c r="A852" s="204"/>
      <c r="B852" s="48" t="s">
        <v>836</v>
      </c>
      <c r="C852" s="49"/>
      <c r="D852" s="130"/>
      <c r="E852" s="47">
        <v>6</v>
      </c>
      <c r="F852" s="47">
        <v>10</v>
      </c>
      <c r="G852" s="47">
        <v>7</v>
      </c>
      <c r="H852" s="8">
        <v>226</v>
      </c>
      <c r="I852" s="8">
        <v>225</v>
      </c>
    </row>
    <row r="853" spans="1:10">
      <c r="A853" s="204"/>
      <c r="B853" s="48" t="s">
        <v>837</v>
      </c>
      <c r="C853" s="49"/>
      <c r="D853" s="130"/>
      <c r="E853" s="47">
        <v>13</v>
      </c>
      <c r="F853" s="47">
        <v>11</v>
      </c>
      <c r="G853" s="47">
        <v>2</v>
      </c>
      <c r="H853" s="8">
        <v>226</v>
      </c>
      <c r="I853" s="8">
        <v>225</v>
      </c>
    </row>
    <row r="854" spans="1:10" ht="15.75" customHeight="1">
      <c r="A854" s="204"/>
      <c r="B854" s="42" t="s">
        <v>838</v>
      </c>
      <c r="C854" s="49"/>
      <c r="D854" s="131"/>
      <c r="E854" s="47">
        <v>41</v>
      </c>
      <c r="F854" s="47">
        <v>37</v>
      </c>
      <c r="G854" s="47">
        <v>38</v>
      </c>
      <c r="H854" s="8">
        <v>226</v>
      </c>
      <c r="I854" s="8">
        <v>225</v>
      </c>
    </row>
    <row r="855" spans="1:10">
      <c r="A855" s="204"/>
      <c r="B855" s="48" t="s">
        <v>839</v>
      </c>
      <c r="C855" s="49"/>
      <c r="D855" s="130"/>
      <c r="E855" s="47">
        <v>21</v>
      </c>
      <c r="F855" s="47">
        <v>12</v>
      </c>
      <c r="G855" s="47">
        <v>17</v>
      </c>
      <c r="H855" s="8">
        <v>226</v>
      </c>
      <c r="I855" s="8">
        <v>225</v>
      </c>
    </row>
    <row r="856" spans="1:10">
      <c r="A856"/>
      <c r="B856" s="56" t="s">
        <v>840</v>
      </c>
      <c r="C856" s="49"/>
      <c r="D856" s="130">
        <v>630</v>
      </c>
      <c r="E856" s="47"/>
      <c r="F856" s="47"/>
      <c r="G856" s="47"/>
      <c r="H856" s="8"/>
      <c r="I856" s="8"/>
      <c r="J856" s="144">
        <f>100*(H856*(E856+F856+G856)+H857*(E857+F857+G857)+H858*(E858+F858+G858)+H859*(E859+F859+G859)+H860*(G860+F860+E860)+H862*(G862+F862+E862)+H863*(G863+F863+E863)+H864*(G864+F864+E864)+H865*(G865+F865+E865)+H866*(G866+F866+E866)+H867*(G867+F867+E867)+H868*(G868+F868+E868)+H870*(G870+F870+E870)+H871*(G871+F871+E871)+H872*(G872+F872+E872)+H873*(G873+F873+E873))/(D856*1000)</f>
        <v>33.110793650793653</v>
      </c>
    </row>
    <row r="857" spans="1:10" ht="15.75" customHeight="1">
      <c r="A857" s="191" t="s">
        <v>479</v>
      </c>
      <c r="B857" s="42" t="s">
        <v>841</v>
      </c>
      <c r="C857" s="187" t="s">
        <v>842</v>
      </c>
      <c r="D857" s="131"/>
      <c r="E857" s="47">
        <v>45</v>
      </c>
      <c r="F857" s="47">
        <v>29</v>
      </c>
      <c r="G857" s="47">
        <v>23</v>
      </c>
      <c r="H857" s="8">
        <v>226</v>
      </c>
      <c r="I857" s="8">
        <v>224</v>
      </c>
    </row>
    <row r="858" spans="1:10">
      <c r="A858" s="191"/>
      <c r="B858" s="42" t="s">
        <v>843</v>
      </c>
      <c r="C858" s="187"/>
      <c r="D858" s="130"/>
      <c r="E858" s="47">
        <v>7</v>
      </c>
      <c r="F858" s="47">
        <v>7</v>
      </c>
      <c r="G858" s="47">
        <v>28</v>
      </c>
      <c r="H858" s="8">
        <v>226</v>
      </c>
      <c r="I858" s="8">
        <v>224</v>
      </c>
    </row>
    <row r="859" spans="1:10">
      <c r="A859" s="191"/>
      <c r="B859" s="42" t="s">
        <v>844</v>
      </c>
      <c r="C859" s="187"/>
      <c r="D859" s="130"/>
      <c r="E859" s="47">
        <v>0</v>
      </c>
      <c r="F859" s="47">
        <v>18</v>
      </c>
      <c r="G859" s="47">
        <v>5</v>
      </c>
      <c r="H859" s="8">
        <v>226</v>
      </c>
      <c r="I859" s="8">
        <v>224</v>
      </c>
    </row>
    <row r="860" spans="1:10">
      <c r="A860" s="191"/>
      <c r="B860" s="42" t="s">
        <v>845</v>
      </c>
      <c r="C860" s="187"/>
      <c r="D860" s="130"/>
      <c r="E860" s="47">
        <v>0</v>
      </c>
      <c r="F860" s="47">
        <v>1</v>
      </c>
      <c r="G860" s="47">
        <v>15</v>
      </c>
      <c r="H860" s="8">
        <v>226</v>
      </c>
      <c r="I860" s="8">
        <v>224</v>
      </c>
    </row>
    <row r="861" spans="1:10">
      <c r="A861" s="191"/>
      <c r="B861" s="42" t="s">
        <v>846</v>
      </c>
      <c r="C861" s="49"/>
      <c r="D861" s="130"/>
      <c r="E861" s="47">
        <v>26</v>
      </c>
      <c r="F861" s="47">
        <v>26</v>
      </c>
      <c r="G861" s="47">
        <v>34</v>
      </c>
      <c r="H861" s="8">
        <v>226</v>
      </c>
      <c r="I861" s="8">
        <v>224</v>
      </c>
    </row>
    <row r="862" spans="1:10">
      <c r="A862" s="191"/>
      <c r="B862" s="42" t="s">
        <v>847</v>
      </c>
      <c r="C862" s="49"/>
      <c r="D862" s="130"/>
      <c r="E862" s="47">
        <v>85</v>
      </c>
      <c r="F862" s="47">
        <v>143</v>
      </c>
      <c r="G862" s="47">
        <v>132</v>
      </c>
      <c r="H862" s="8">
        <v>226</v>
      </c>
      <c r="I862" s="8">
        <v>224</v>
      </c>
    </row>
    <row r="863" spans="1:10">
      <c r="A863" s="191"/>
      <c r="B863" s="42" t="s">
        <v>848</v>
      </c>
      <c r="C863" s="49"/>
      <c r="D863" s="130"/>
      <c r="E863" s="47">
        <v>2</v>
      </c>
      <c r="F863" s="47">
        <v>3</v>
      </c>
      <c r="G863" s="47">
        <v>0</v>
      </c>
      <c r="H863" s="8">
        <v>226</v>
      </c>
      <c r="I863" s="8">
        <v>224</v>
      </c>
    </row>
    <row r="864" spans="1:10">
      <c r="A864" s="191"/>
      <c r="B864" s="42" t="s">
        <v>849</v>
      </c>
      <c r="C864" s="49"/>
      <c r="D864" s="130"/>
      <c r="E864" s="47">
        <v>24</v>
      </c>
      <c r="F864" s="47">
        <v>3</v>
      </c>
      <c r="G864" s="47">
        <v>2</v>
      </c>
      <c r="H864" s="8">
        <v>226</v>
      </c>
      <c r="I864" s="8">
        <v>224</v>
      </c>
    </row>
    <row r="865" spans="1:10">
      <c r="A865" s="191"/>
      <c r="B865" s="42" t="s">
        <v>850</v>
      </c>
      <c r="C865" s="49"/>
      <c r="D865" s="130"/>
      <c r="E865" s="47">
        <v>0</v>
      </c>
      <c r="F865" s="47">
        <v>12</v>
      </c>
      <c r="G865" s="47">
        <v>6</v>
      </c>
      <c r="H865" s="8">
        <v>226</v>
      </c>
      <c r="I865" s="8">
        <v>224</v>
      </c>
    </row>
    <row r="866" spans="1:10">
      <c r="A866" s="191"/>
      <c r="B866" s="42" t="s">
        <v>851</v>
      </c>
      <c r="C866" s="49"/>
      <c r="D866" s="130"/>
      <c r="E866" s="47">
        <v>35</v>
      </c>
      <c r="F866" s="47">
        <v>1</v>
      </c>
      <c r="G866" s="47">
        <v>0</v>
      </c>
      <c r="H866" s="8">
        <v>226</v>
      </c>
      <c r="I866" s="8">
        <v>224</v>
      </c>
    </row>
    <row r="867" spans="1:10">
      <c r="A867" s="191"/>
      <c r="B867" s="42" t="s">
        <v>852</v>
      </c>
      <c r="C867" s="49"/>
      <c r="D867" s="130"/>
      <c r="E867" s="47">
        <v>44</v>
      </c>
      <c r="F867" s="47">
        <v>8</v>
      </c>
      <c r="G867" s="47">
        <v>30</v>
      </c>
      <c r="H867" s="8">
        <v>226</v>
      </c>
      <c r="I867" s="8">
        <v>219</v>
      </c>
    </row>
    <row r="868" spans="1:10">
      <c r="A868" s="191"/>
      <c r="B868" s="42" t="s">
        <v>853</v>
      </c>
      <c r="C868" s="49"/>
      <c r="D868" s="130"/>
      <c r="E868" s="47">
        <v>7</v>
      </c>
      <c r="F868" s="47">
        <v>5</v>
      </c>
      <c r="G868" s="47">
        <v>3</v>
      </c>
      <c r="H868" s="8">
        <v>226</v>
      </c>
      <c r="I868" s="8">
        <v>219</v>
      </c>
    </row>
    <row r="869" spans="1:10">
      <c r="A869" s="191"/>
      <c r="B869" s="42" t="s">
        <v>854</v>
      </c>
      <c r="C869" s="49"/>
      <c r="D869" s="130"/>
      <c r="E869" s="47">
        <v>30</v>
      </c>
      <c r="F869" s="47">
        <v>30</v>
      </c>
      <c r="G869" s="47">
        <v>25</v>
      </c>
      <c r="H869" s="8">
        <v>226</v>
      </c>
      <c r="I869" s="8">
        <v>219</v>
      </c>
    </row>
    <row r="870" spans="1:10">
      <c r="A870" s="191"/>
      <c r="B870" s="42" t="s">
        <v>855</v>
      </c>
      <c r="C870" s="49"/>
      <c r="D870" s="130"/>
      <c r="E870" s="47">
        <v>25</v>
      </c>
      <c r="F870" s="47">
        <v>18</v>
      </c>
      <c r="G870" s="47">
        <v>23</v>
      </c>
      <c r="H870" s="8">
        <v>226</v>
      </c>
      <c r="I870" s="8">
        <v>219</v>
      </c>
    </row>
    <row r="871" spans="1:10">
      <c r="A871" s="191"/>
      <c r="B871" s="42" t="s">
        <v>856</v>
      </c>
      <c r="C871" s="49"/>
      <c r="D871" s="130"/>
      <c r="E871" s="47">
        <v>2</v>
      </c>
      <c r="F871" s="47">
        <v>17</v>
      </c>
      <c r="G871" s="47">
        <v>4</v>
      </c>
      <c r="H871" s="8">
        <v>226</v>
      </c>
      <c r="I871" s="8">
        <v>219</v>
      </c>
    </row>
    <row r="872" spans="1:10">
      <c r="A872" s="191"/>
      <c r="B872" s="42" t="s">
        <v>857</v>
      </c>
      <c r="C872" s="49"/>
      <c r="D872" s="130"/>
      <c r="E872" s="47">
        <v>22</v>
      </c>
      <c r="F872" s="47">
        <v>2</v>
      </c>
      <c r="G872" s="47">
        <v>20</v>
      </c>
      <c r="H872" s="8">
        <v>226</v>
      </c>
      <c r="I872" s="8">
        <v>219</v>
      </c>
    </row>
    <row r="873" spans="1:10">
      <c r="A873" s="191"/>
      <c r="B873" s="42" t="s">
        <v>858</v>
      </c>
      <c r="C873" s="49"/>
      <c r="D873" s="130"/>
      <c r="E873" s="47">
        <v>35</v>
      </c>
      <c r="F873" s="47">
        <v>19</v>
      </c>
      <c r="G873" s="47">
        <v>13</v>
      </c>
      <c r="H873" s="8">
        <v>226</v>
      </c>
      <c r="I873" s="8">
        <v>219</v>
      </c>
    </row>
    <row r="874" spans="1:10">
      <c r="A874"/>
      <c r="B874" s="78" t="s">
        <v>859</v>
      </c>
      <c r="C874" s="49"/>
      <c r="D874" s="130">
        <v>400</v>
      </c>
      <c r="E874" s="47"/>
      <c r="F874" s="47"/>
      <c r="G874" s="47"/>
      <c r="H874" s="8"/>
      <c r="I874" s="8"/>
      <c r="J874" s="144">
        <f>100*(H874*(E874+F874+G874)+H875*(E875+F875+G875)+H876*(E876+F876+G876))/(D874*1000)</f>
        <v>1.9804999999999999</v>
      </c>
    </row>
    <row r="875" spans="1:10" ht="17.100000000000001" customHeight="1">
      <c r="A875" s="204" t="s">
        <v>429</v>
      </c>
      <c r="B875" s="26" t="s">
        <v>63</v>
      </c>
      <c r="C875" s="66" t="s">
        <v>860</v>
      </c>
      <c r="D875" s="130"/>
      <c r="E875" s="47">
        <v>0</v>
      </c>
      <c r="F875" s="47">
        <v>0</v>
      </c>
      <c r="G875" s="47">
        <v>0</v>
      </c>
      <c r="H875" s="8">
        <v>233</v>
      </c>
      <c r="I875" s="8">
        <v>231</v>
      </c>
    </row>
    <row r="876" spans="1:10">
      <c r="A876" s="204"/>
      <c r="B876" s="26" t="s">
        <v>861</v>
      </c>
      <c r="C876" s="16"/>
      <c r="D876" s="131"/>
      <c r="E876" s="47">
        <v>16</v>
      </c>
      <c r="F876" s="47">
        <v>15</v>
      </c>
      <c r="G876" s="47">
        <v>3</v>
      </c>
      <c r="H876" s="8">
        <v>233</v>
      </c>
      <c r="I876" s="8">
        <v>231</v>
      </c>
    </row>
    <row r="877" spans="1:10">
      <c r="A877" s="204"/>
      <c r="B877" s="78" t="s">
        <v>92</v>
      </c>
      <c r="C877" s="49"/>
      <c r="D877" s="130">
        <v>400</v>
      </c>
      <c r="E877" s="47"/>
      <c r="F877" s="47"/>
      <c r="G877" s="47"/>
      <c r="H877" s="8"/>
      <c r="I877" s="8"/>
      <c r="J877" s="144">
        <f>100*(H877*(E877+F877+G877)+H878*(E878+F878+G878)+H879*(E879+F879+G879)+H880*(E880+F880+G880)+H881*(G881+F881+E881))/(D877*1000)</f>
        <v>18.136500000000002</v>
      </c>
    </row>
    <row r="878" spans="1:10">
      <c r="A878" s="204"/>
      <c r="B878" s="34" t="s">
        <v>862</v>
      </c>
      <c r="C878" s="16"/>
      <c r="D878" s="130"/>
      <c r="E878" s="47">
        <v>21</v>
      </c>
      <c r="F878" s="47">
        <v>8</v>
      </c>
      <c r="G878" s="47">
        <v>23</v>
      </c>
      <c r="H878" s="8">
        <v>226</v>
      </c>
      <c r="I878" s="8">
        <v>225</v>
      </c>
    </row>
    <row r="879" spans="1:10">
      <c r="A879" s="204"/>
      <c r="B879" s="34" t="s">
        <v>863</v>
      </c>
      <c r="C879" s="16"/>
      <c r="D879" s="130"/>
      <c r="E879" s="47">
        <v>18</v>
      </c>
      <c r="F879" s="47">
        <v>5</v>
      </c>
      <c r="G879" s="47">
        <v>10</v>
      </c>
      <c r="H879" s="8">
        <v>226</v>
      </c>
      <c r="I879" s="8">
        <v>225</v>
      </c>
    </row>
    <row r="880" spans="1:10">
      <c r="A880" s="204"/>
      <c r="B880" s="31" t="s">
        <v>864</v>
      </c>
      <c r="C880" s="16"/>
      <c r="D880" s="132"/>
      <c r="E880" s="47">
        <v>71</v>
      </c>
      <c r="F880" s="47">
        <v>96</v>
      </c>
      <c r="G880" s="47">
        <v>69</v>
      </c>
      <c r="H880" s="8">
        <v>226</v>
      </c>
      <c r="I880" s="8">
        <v>225</v>
      </c>
    </row>
    <row r="881" spans="1:10">
      <c r="A881" s="204"/>
      <c r="B881" s="56" t="s">
        <v>865</v>
      </c>
      <c r="C881" s="49"/>
      <c r="D881" s="130">
        <v>630</v>
      </c>
      <c r="E881" s="47"/>
      <c r="F881" s="47"/>
      <c r="G881" s="47"/>
      <c r="H881" s="8"/>
      <c r="I881" s="8"/>
      <c r="J881" s="144">
        <f>100*(H881*(E881+F881+G881)+H882*(E882+F882+G882)+H883*(E883+F883+G883)+H884*(E884+F884+G884)+H885*(G885+F885+E885)+H887*(G887+F887+E887)+H888*(G888+F888+E888)+H889*(G889+F889+E889)+H890*(G890+F890+E890)+H891*(G891+F891+E891)+H892*(G892+F892+E892))/(D881*1000)</f>
        <v>12.500634920634921</v>
      </c>
    </row>
    <row r="882" spans="1:10" ht="15.75" customHeight="1">
      <c r="A882" s="204"/>
      <c r="B882" s="77" t="s">
        <v>300</v>
      </c>
      <c r="C882" s="187" t="s">
        <v>866</v>
      </c>
      <c r="D882" s="133"/>
      <c r="E882" s="47">
        <v>0</v>
      </c>
      <c r="F882" s="47">
        <v>0</v>
      </c>
      <c r="G882" s="47">
        <v>0</v>
      </c>
      <c r="H882" s="8">
        <v>233</v>
      </c>
      <c r="I882" s="8">
        <v>229</v>
      </c>
    </row>
    <row r="883" spans="1:10">
      <c r="A883" s="204"/>
      <c r="B883" s="42" t="s">
        <v>867</v>
      </c>
      <c r="C883" s="187"/>
      <c r="D883" s="130"/>
      <c r="E883" s="47">
        <v>4</v>
      </c>
      <c r="F883" s="47">
        <v>0</v>
      </c>
      <c r="G883" s="47">
        <v>0</v>
      </c>
      <c r="H883" s="8">
        <v>233</v>
      </c>
      <c r="I883" s="8">
        <v>229</v>
      </c>
    </row>
    <row r="884" spans="1:10">
      <c r="A884" s="204"/>
      <c r="B884" s="48" t="s">
        <v>868</v>
      </c>
      <c r="C884" s="187"/>
      <c r="D884" s="130"/>
      <c r="E884" s="47">
        <v>30</v>
      </c>
      <c r="F884" s="47">
        <v>6</v>
      </c>
      <c r="G884" s="47">
        <v>37</v>
      </c>
      <c r="H884" s="8">
        <v>233</v>
      </c>
      <c r="I884" s="8">
        <v>229</v>
      </c>
    </row>
    <row r="885" spans="1:10">
      <c r="A885" s="204"/>
      <c r="B885" s="42" t="s">
        <v>869</v>
      </c>
      <c r="C885" s="187"/>
      <c r="D885" s="130"/>
      <c r="E885" s="47">
        <v>4</v>
      </c>
      <c r="F885" s="47">
        <v>2</v>
      </c>
      <c r="G885" s="47">
        <v>0</v>
      </c>
      <c r="H885" s="8">
        <v>233</v>
      </c>
      <c r="I885" s="8">
        <v>229</v>
      </c>
    </row>
    <row r="886" spans="1:10">
      <c r="A886" s="204"/>
      <c r="B886" s="42" t="s">
        <v>870</v>
      </c>
      <c r="C886" s="187"/>
      <c r="D886" s="130"/>
      <c r="E886" s="47">
        <v>29</v>
      </c>
      <c r="F886" s="47">
        <v>39</v>
      </c>
      <c r="G886" s="47">
        <v>96</v>
      </c>
      <c r="H886" s="8">
        <v>233</v>
      </c>
      <c r="I886" s="8">
        <v>229</v>
      </c>
    </row>
    <row r="887" spans="1:10">
      <c r="A887" s="204"/>
      <c r="B887" s="77" t="s">
        <v>300</v>
      </c>
      <c r="C887" s="187"/>
      <c r="D887" s="133"/>
      <c r="E887" s="47">
        <v>0</v>
      </c>
      <c r="F887" s="47">
        <v>0</v>
      </c>
      <c r="G887" s="47">
        <v>0</v>
      </c>
      <c r="H887" s="8">
        <v>233</v>
      </c>
      <c r="I887" s="8">
        <v>229</v>
      </c>
    </row>
    <row r="888" spans="1:10">
      <c r="A888" s="204"/>
      <c r="B888" s="42" t="s">
        <v>871</v>
      </c>
      <c r="C888" s="187"/>
      <c r="D888" s="131"/>
      <c r="E888" s="47">
        <v>45</v>
      </c>
      <c r="F888" s="47">
        <v>48</v>
      </c>
      <c r="G888" s="47">
        <v>52</v>
      </c>
      <c r="H888" s="8">
        <v>233</v>
      </c>
      <c r="I888" s="8">
        <v>229</v>
      </c>
    </row>
    <row r="889" spans="1:10">
      <c r="A889" s="204"/>
      <c r="B889" s="42" t="s">
        <v>872</v>
      </c>
      <c r="C889" s="49"/>
      <c r="D889" s="130"/>
      <c r="E889" s="47">
        <v>19</v>
      </c>
      <c r="F889" s="47">
        <v>10</v>
      </c>
      <c r="G889" s="47">
        <v>18</v>
      </c>
      <c r="H889" s="8">
        <v>233</v>
      </c>
      <c r="I889" s="8">
        <v>229</v>
      </c>
    </row>
    <row r="890" spans="1:10">
      <c r="A890" s="204"/>
      <c r="B890" s="48" t="s">
        <v>873</v>
      </c>
      <c r="C890" s="49"/>
      <c r="D890" s="130"/>
      <c r="E890" s="47">
        <v>11</v>
      </c>
      <c r="F890" s="47">
        <v>12</v>
      </c>
      <c r="G890" s="47">
        <v>15</v>
      </c>
      <c r="H890" s="8">
        <v>233</v>
      </c>
      <c r="I890" s="8">
        <v>229</v>
      </c>
    </row>
    <row r="891" spans="1:10">
      <c r="A891" s="204"/>
      <c r="B891" s="77" t="s">
        <v>874</v>
      </c>
      <c r="C891" s="49"/>
      <c r="D891" s="133"/>
      <c r="E891" s="47">
        <v>7</v>
      </c>
      <c r="F891" s="47">
        <v>2</v>
      </c>
      <c r="G891" s="47">
        <v>1</v>
      </c>
      <c r="H891" s="8">
        <v>233</v>
      </c>
      <c r="I891" s="8">
        <v>229</v>
      </c>
    </row>
    <row r="892" spans="1:10">
      <c r="A892" s="204"/>
      <c r="B892" s="48" t="s">
        <v>437</v>
      </c>
      <c r="C892" s="49"/>
      <c r="D892" s="130"/>
      <c r="E892" s="47">
        <v>11</v>
      </c>
      <c r="F892" s="47">
        <v>2</v>
      </c>
      <c r="G892" s="47">
        <v>2</v>
      </c>
      <c r="H892" s="8">
        <v>233</v>
      </c>
      <c r="I892" s="8">
        <v>229</v>
      </c>
    </row>
    <row r="893" spans="1:10">
      <c r="A893" s="204"/>
      <c r="B893" s="56" t="s">
        <v>92</v>
      </c>
      <c r="C893" s="49"/>
      <c r="D893" s="130">
        <v>400</v>
      </c>
      <c r="E893" s="47"/>
      <c r="F893" s="47"/>
      <c r="G893" s="47"/>
      <c r="H893" s="8"/>
      <c r="I893" s="8"/>
      <c r="J893" s="144">
        <f>100*(H893*(E893+F893+G893)+H894*(E894+F894+G894)+H895*(E895+F895+G895)+H896*(E896+F896+G896)+H897*(G897+F897+E897)+H898*(G898+F898+E898)+H899*(G899+F899+E899)+H900*(G900+F900+E900)+H901*(G901+F901+E901))/(D893*1000)</f>
        <v>40.247999999999998</v>
      </c>
    </row>
    <row r="894" spans="1:10">
      <c r="A894" s="204"/>
      <c r="B894" s="48" t="s">
        <v>875</v>
      </c>
      <c r="C894" s="49"/>
      <c r="D894" s="130"/>
      <c r="E894" s="47">
        <v>19</v>
      </c>
      <c r="F894" s="47">
        <v>25</v>
      </c>
      <c r="G894" s="47">
        <v>24</v>
      </c>
      <c r="H894" s="8">
        <v>234</v>
      </c>
      <c r="I894" s="8">
        <v>230</v>
      </c>
    </row>
    <row r="895" spans="1:10">
      <c r="A895" s="204"/>
      <c r="B895" s="77" t="s">
        <v>876</v>
      </c>
      <c r="C895" s="49"/>
      <c r="D895" s="133"/>
      <c r="E895" s="47">
        <v>24</v>
      </c>
      <c r="F895" s="47">
        <v>62</v>
      </c>
      <c r="G895" s="47">
        <v>55</v>
      </c>
      <c r="H895" s="8">
        <v>234</v>
      </c>
      <c r="I895" s="8">
        <v>230</v>
      </c>
    </row>
    <row r="896" spans="1:10">
      <c r="A896" s="204"/>
      <c r="B896" s="48" t="s">
        <v>877</v>
      </c>
      <c r="C896" s="49"/>
      <c r="D896" s="130"/>
      <c r="E896" s="47">
        <v>47</v>
      </c>
      <c r="F896" s="47">
        <v>49</v>
      </c>
      <c r="G896" s="47">
        <v>20</v>
      </c>
      <c r="H896" s="8">
        <v>234</v>
      </c>
      <c r="I896" s="8">
        <v>230</v>
      </c>
    </row>
    <row r="897" spans="1:10">
      <c r="A897" s="204"/>
      <c r="B897" s="48" t="s">
        <v>878</v>
      </c>
      <c r="C897" s="49"/>
      <c r="D897" s="130"/>
      <c r="E897" s="47">
        <v>45</v>
      </c>
      <c r="F897" s="47">
        <v>29</v>
      </c>
      <c r="G897" s="47">
        <v>49</v>
      </c>
      <c r="H897" s="8">
        <v>234</v>
      </c>
      <c r="I897" s="8">
        <v>230</v>
      </c>
    </row>
    <row r="898" spans="1:10">
      <c r="A898" s="204"/>
      <c r="B898" s="48" t="s">
        <v>879</v>
      </c>
      <c r="C898" s="49"/>
      <c r="D898" s="130"/>
      <c r="E898" s="47">
        <v>11</v>
      </c>
      <c r="F898" s="47">
        <v>5</v>
      </c>
      <c r="G898" s="47">
        <v>3</v>
      </c>
      <c r="H898" s="8">
        <v>234</v>
      </c>
      <c r="I898" s="8">
        <v>230</v>
      </c>
    </row>
    <row r="899" spans="1:10">
      <c r="A899" s="204"/>
      <c r="B899" s="77" t="s">
        <v>880</v>
      </c>
      <c r="C899" s="49"/>
      <c r="D899" s="133"/>
      <c r="E899" s="47">
        <v>59</v>
      </c>
      <c r="F899" s="47">
        <v>52</v>
      </c>
      <c r="G899" s="47">
        <v>85</v>
      </c>
      <c r="H899" s="8">
        <v>234</v>
      </c>
      <c r="I899" s="8">
        <v>230</v>
      </c>
    </row>
    <row r="900" spans="1:10">
      <c r="A900" s="204"/>
      <c r="B900" s="48" t="s">
        <v>881</v>
      </c>
      <c r="C900" s="49"/>
      <c r="D900" s="130"/>
      <c r="E900" s="47">
        <v>2</v>
      </c>
      <c r="F900" s="47">
        <v>13</v>
      </c>
      <c r="G900" s="47">
        <v>10</v>
      </c>
      <c r="H900" s="8">
        <v>234</v>
      </c>
      <c r="I900" s="8">
        <v>230</v>
      </c>
    </row>
    <row r="901" spans="1:10">
      <c r="A901" s="204"/>
      <c r="B901" s="31" t="s">
        <v>882</v>
      </c>
      <c r="C901" s="16"/>
      <c r="D901" s="130"/>
      <c r="E901" s="20">
        <v>0</v>
      </c>
      <c r="F901" s="20">
        <v>0</v>
      </c>
      <c r="G901" s="20">
        <v>0</v>
      </c>
      <c r="H901" s="8">
        <v>234</v>
      </c>
      <c r="I901" s="8">
        <v>230</v>
      </c>
    </row>
    <row r="902" spans="1:10">
      <c r="A902" s="14"/>
      <c r="B902" s="15" t="s">
        <v>883</v>
      </c>
      <c r="C902" s="16"/>
      <c r="D902" s="130">
        <v>320</v>
      </c>
      <c r="E902" s="20"/>
      <c r="F902" s="20"/>
      <c r="G902" s="20"/>
      <c r="H902" s="8"/>
      <c r="I902" s="8"/>
      <c r="J902" s="144">
        <f>100*(H902*(E902+F902+G902)+H903*(E903+F903+G903)+H904*(E904+F904+G904)+H905*(E905+F905+G905)+H906*(G906+F906+E906)+H907*(G907+F907+E907)+H908*(G908+F908+E908)+H909*(G909+F909+E909))/(D902*1000)</f>
        <v>15.225</v>
      </c>
    </row>
    <row r="903" spans="1:10" ht="15.75" customHeight="1">
      <c r="A903" s="199" t="s">
        <v>356</v>
      </c>
      <c r="B903" s="31" t="s">
        <v>884</v>
      </c>
      <c r="C903" s="187" t="s">
        <v>885</v>
      </c>
      <c r="D903" s="130"/>
      <c r="E903" s="20">
        <v>17</v>
      </c>
      <c r="F903" s="20">
        <v>11</v>
      </c>
      <c r="G903" s="20">
        <v>13</v>
      </c>
      <c r="H903" s="8">
        <v>232</v>
      </c>
      <c r="I903" s="8">
        <v>227</v>
      </c>
    </row>
    <row r="904" spans="1:10">
      <c r="A904" s="199"/>
      <c r="B904" s="34" t="s">
        <v>886</v>
      </c>
      <c r="C904" s="187"/>
      <c r="D904" s="133"/>
      <c r="E904" s="20">
        <v>15</v>
      </c>
      <c r="F904" s="20">
        <v>46</v>
      </c>
      <c r="G904" s="20">
        <v>29</v>
      </c>
      <c r="H904" s="8">
        <v>232</v>
      </c>
      <c r="I904" s="8">
        <v>227</v>
      </c>
    </row>
    <row r="905" spans="1:10">
      <c r="A905" s="199"/>
      <c r="B905" s="26" t="s">
        <v>887</v>
      </c>
      <c r="C905" s="187"/>
      <c r="D905" s="130"/>
      <c r="E905" s="20">
        <v>0</v>
      </c>
      <c r="F905" s="20">
        <v>0</v>
      </c>
      <c r="G905" s="20">
        <v>0</v>
      </c>
      <c r="H905" s="8">
        <v>232</v>
      </c>
      <c r="I905" s="8">
        <v>227</v>
      </c>
    </row>
    <row r="906" spans="1:10">
      <c r="A906" s="199"/>
      <c r="B906" s="34" t="s">
        <v>888</v>
      </c>
      <c r="C906" s="187"/>
      <c r="D906" s="133"/>
      <c r="E906" s="20">
        <v>3</v>
      </c>
      <c r="F906" s="20">
        <v>9</v>
      </c>
      <c r="G906" s="20">
        <v>38</v>
      </c>
      <c r="H906" s="8">
        <v>232</v>
      </c>
      <c r="I906" s="8">
        <v>227</v>
      </c>
    </row>
    <row r="907" spans="1:10">
      <c r="A907" s="199"/>
      <c r="B907" s="26" t="s">
        <v>889</v>
      </c>
      <c r="C907" s="16"/>
      <c r="D907" s="130"/>
      <c r="E907" s="20">
        <v>1</v>
      </c>
      <c r="F907" s="20">
        <v>1</v>
      </c>
      <c r="G907" s="20">
        <v>0</v>
      </c>
      <c r="H907" s="8">
        <v>232</v>
      </c>
      <c r="I907" s="8">
        <v>227</v>
      </c>
    </row>
    <row r="908" spans="1:10">
      <c r="A908" s="199"/>
      <c r="B908" s="31" t="s">
        <v>890</v>
      </c>
      <c r="C908" s="16"/>
      <c r="D908" s="130"/>
      <c r="E908" s="20">
        <v>13</v>
      </c>
      <c r="F908" s="20">
        <v>4</v>
      </c>
      <c r="G908" s="20">
        <v>10</v>
      </c>
      <c r="H908" s="8">
        <v>232</v>
      </c>
      <c r="I908" s="8">
        <v>227</v>
      </c>
    </row>
    <row r="909" spans="1:10">
      <c r="A909" s="199"/>
      <c r="B909" s="15" t="s">
        <v>92</v>
      </c>
      <c r="C909" s="16"/>
      <c r="D909" s="130">
        <v>400</v>
      </c>
      <c r="E909" s="20"/>
      <c r="F909" s="20"/>
      <c r="G909" s="20"/>
      <c r="H909" s="8"/>
      <c r="I909" s="8"/>
      <c r="J909" s="144">
        <f>100*(H909*(E909+F909+G909)+H910*(E910+F910+G910)+H911*(E911+F911+G911)+H912*(E912+F912+G912)+H913*(G913+F913+E913)+H914*(G914+F914+E914)+H915*(G915+F915+E915))/(D909*1000)</f>
        <v>13.9725</v>
      </c>
    </row>
    <row r="910" spans="1:10">
      <c r="A910" s="199"/>
      <c r="B910" s="31" t="s">
        <v>891</v>
      </c>
      <c r="C910" s="16"/>
      <c r="D910" s="133"/>
      <c r="E910" s="20">
        <v>58</v>
      </c>
      <c r="F910" s="20">
        <v>54</v>
      </c>
      <c r="G910" s="20">
        <v>66</v>
      </c>
      <c r="H910" s="8">
        <v>230</v>
      </c>
      <c r="I910" s="8">
        <v>224</v>
      </c>
    </row>
    <row r="911" spans="1:10">
      <c r="A911" s="199"/>
      <c r="B911" s="31" t="s">
        <v>892</v>
      </c>
      <c r="C911" s="16"/>
      <c r="D911" s="133"/>
      <c r="E911" s="20"/>
      <c r="F911" s="20"/>
      <c r="G911" s="20"/>
      <c r="H911" s="8">
        <v>230</v>
      </c>
      <c r="I911" s="8">
        <v>224</v>
      </c>
    </row>
    <row r="912" spans="1:10">
      <c r="A912" s="199"/>
      <c r="B912" s="31" t="s">
        <v>884</v>
      </c>
      <c r="C912" s="16"/>
      <c r="D912" s="130"/>
      <c r="E912" s="20">
        <v>33</v>
      </c>
      <c r="F912" s="20">
        <v>4</v>
      </c>
      <c r="G912" s="20">
        <v>23</v>
      </c>
      <c r="H912" s="8">
        <v>230</v>
      </c>
      <c r="I912" s="8">
        <v>224</v>
      </c>
    </row>
    <row r="913" spans="1:10">
      <c r="A913" s="199"/>
      <c r="B913" s="31" t="s">
        <v>893</v>
      </c>
      <c r="C913" s="16"/>
      <c r="D913" s="130"/>
      <c r="E913" s="20">
        <v>2</v>
      </c>
      <c r="F913" s="20">
        <v>0</v>
      </c>
      <c r="G913" s="20">
        <v>3</v>
      </c>
      <c r="H913" s="8">
        <v>230</v>
      </c>
      <c r="I913" s="8">
        <v>224</v>
      </c>
    </row>
    <row r="914" spans="1:10">
      <c r="A914" s="199"/>
      <c r="B914" s="31" t="s">
        <v>894</v>
      </c>
      <c r="C914" s="16"/>
      <c r="D914" s="130"/>
      <c r="E914" s="20">
        <v>0</v>
      </c>
      <c r="F914" s="20">
        <v>0</v>
      </c>
      <c r="G914" s="20">
        <v>0</v>
      </c>
      <c r="H914" s="8">
        <v>230</v>
      </c>
      <c r="I914" s="8">
        <v>224</v>
      </c>
    </row>
    <row r="915" spans="1:10">
      <c r="A915"/>
      <c r="B915" s="15" t="s">
        <v>895</v>
      </c>
      <c r="C915" s="16"/>
      <c r="D915" s="130">
        <v>400</v>
      </c>
      <c r="E915" s="20"/>
      <c r="F915" s="20"/>
      <c r="G915" s="20"/>
      <c r="H915" s="8"/>
      <c r="I915" s="8"/>
      <c r="J915" s="144">
        <f>100*(H915*(E915+F915+G915)+H916*(E916+F916+G916)+H917*(E917+F917+G917)+H918*(E918+F918+G918)+H919*(G919+F919+E919)+H921*(G921+F921+E921)+H922*(G922+F922+E922)+H923*(G923+F923+E923)+H924*(G924+F924+E924)+H925*(G925+F925+E925)+H926*(G926+F926+E926))/(D915*1000)</f>
        <v>23.285250000000001</v>
      </c>
    </row>
    <row r="916" spans="1:10" ht="15.75" customHeight="1">
      <c r="A916" s="184" t="s">
        <v>479</v>
      </c>
      <c r="B916" s="26" t="s">
        <v>896</v>
      </c>
      <c r="C916" s="187" t="s">
        <v>897</v>
      </c>
      <c r="D916" s="130"/>
      <c r="E916" s="20">
        <v>0</v>
      </c>
      <c r="F916" s="20">
        <v>9</v>
      </c>
      <c r="G916" s="20">
        <v>0</v>
      </c>
      <c r="H916" s="8">
        <v>237</v>
      </c>
      <c r="I916" s="8">
        <v>233</v>
      </c>
    </row>
    <row r="917" spans="1:10">
      <c r="A917" s="184"/>
      <c r="B917" s="26" t="s">
        <v>898</v>
      </c>
      <c r="C917" s="187"/>
      <c r="D917" s="130"/>
      <c r="E917" s="20">
        <v>8</v>
      </c>
      <c r="F917" s="20">
        <v>9</v>
      </c>
      <c r="G917" s="20">
        <v>2</v>
      </c>
      <c r="H917" s="8">
        <v>237</v>
      </c>
      <c r="I917" s="8">
        <v>233</v>
      </c>
    </row>
    <row r="918" spans="1:10">
      <c r="A918" s="184"/>
      <c r="B918" s="26" t="s">
        <v>899</v>
      </c>
      <c r="C918" s="187"/>
      <c r="D918" s="130"/>
      <c r="E918" s="20"/>
      <c r="F918" s="20"/>
      <c r="G918" s="20"/>
      <c r="H918" s="8">
        <v>237</v>
      </c>
      <c r="I918" s="8">
        <v>233</v>
      </c>
    </row>
    <row r="919" spans="1:10">
      <c r="A919" s="184"/>
      <c r="B919" s="26" t="s">
        <v>900</v>
      </c>
      <c r="C919" s="187"/>
      <c r="D919" s="130"/>
      <c r="E919" s="20">
        <v>6</v>
      </c>
      <c r="F919" s="20">
        <v>17</v>
      </c>
      <c r="G919" s="20">
        <v>33</v>
      </c>
      <c r="H919" s="8">
        <v>237</v>
      </c>
      <c r="I919" s="8">
        <v>233</v>
      </c>
    </row>
    <row r="920" spans="1:10">
      <c r="A920" s="184"/>
      <c r="B920" s="31" t="s">
        <v>901</v>
      </c>
      <c r="C920" s="187"/>
      <c r="D920" s="130"/>
      <c r="E920" s="20">
        <v>14</v>
      </c>
      <c r="F920" s="20">
        <v>6</v>
      </c>
      <c r="G920" s="20">
        <v>5</v>
      </c>
      <c r="H920" s="8">
        <v>237</v>
      </c>
      <c r="I920" s="8">
        <v>233</v>
      </c>
    </row>
    <row r="921" spans="1:10">
      <c r="A921" s="184"/>
      <c r="B921" s="31" t="s">
        <v>902</v>
      </c>
      <c r="C921" s="187"/>
      <c r="D921" s="130"/>
      <c r="E921" s="20">
        <v>0</v>
      </c>
      <c r="F921" s="20">
        <v>0</v>
      </c>
      <c r="G921" s="20">
        <v>0</v>
      </c>
      <c r="H921" s="8">
        <v>237</v>
      </c>
      <c r="I921" s="8">
        <v>233</v>
      </c>
    </row>
    <row r="922" spans="1:10">
      <c r="A922" s="184"/>
      <c r="B922" s="31" t="s">
        <v>903</v>
      </c>
      <c r="C922" s="16"/>
      <c r="D922" s="130"/>
      <c r="E922" s="20">
        <v>11</v>
      </c>
      <c r="F922" s="20">
        <v>1</v>
      </c>
      <c r="G922" s="20">
        <v>15</v>
      </c>
      <c r="H922" s="8">
        <v>237</v>
      </c>
      <c r="I922" s="8">
        <v>233</v>
      </c>
    </row>
    <row r="923" spans="1:10">
      <c r="A923" s="184"/>
      <c r="B923" s="31" t="s">
        <v>904</v>
      </c>
      <c r="C923" s="16"/>
      <c r="D923" s="130"/>
      <c r="E923" s="20">
        <v>42</v>
      </c>
      <c r="F923" s="20">
        <v>28</v>
      </c>
      <c r="G923" s="20">
        <v>37</v>
      </c>
      <c r="H923" s="8">
        <v>237</v>
      </c>
      <c r="I923" s="8">
        <v>233</v>
      </c>
    </row>
    <row r="924" spans="1:10">
      <c r="A924" s="184"/>
      <c r="B924" s="31" t="s">
        <v>905</v>
      </c>
      <c r="C924" s="16"/>
      <c r="D924" s="130"/>
      <c r="E924" s="20">
        <v>8</v>
      </c>
      <c r="F924" s="20">
        <v>8</v>
      </c>
      <c r="G924" s="20">
        <v>8</v>
      </c>
      <c r="H924" s="8">
        <v>237</v>
      </c>
      <c r="I924" s="8">
        <v>233</v>
      </c>
    </row>
    <row r="925" spans="1:10">
      <c r="A925" s="184"/>
      <c r="B925" s="31" t="s">
        <v>906</v>
      </c>
      <c r="C925" s="16"/>
      <c r="D925" s="130"/>
      <c r="E925" s="20">
        <v>32</v>
      </c>
      <c r="F925" s="20">
        <v>28</v>
      </c>
      <c r="G925" s="20">
        <v>30</v>
      </c>
      <c r="H925" s="8">
        <v>237</v>
      </c>
      <c r="I925" s="8">
        <v>233</v>
      </c>
    </row>
    <row r="926" spans="1:10">
      <c r="A926" s="184"/>
      <c r="B926" s="26" t="s">
        <v>907</v>
      </c>
      <c r="C926" s="16"/>
      <c r="D926" s="130"/>
      <c r="E926" s="20">
        <v>6</v>
      </c>
      <c r="F926" s="20">
        <v>26</v>
      </c>
      <c r="G926" s="20">
        <v>29</v>
      </c>
      <c r="H926" s="8">
        <v>237</v>
      </c>
      <c r="I926" s="8">
        <v>233</v>
      </c>
    </row>
    <row r="927" spans="1:10">
      <c r="A927" s="184"/>
      <c r="B927" s="15" t="s">
        <v>92</v>
      </c>
      <c r="C927" s="16"/>
      <c r="D927" s="130">
        <v>400</v>
      </c>
      <c r="E927" s="20"/>
      <c r="F927" s="20"/>
      <c r="G927" s="20"/>
      <c r="H927" s="8"/>
      <c r="I927" s="8"/>
      <c r="J927" s="144">
        <f>100*(H927*(E927+F927+G927)+H928*(E928+F928+G928)+H929*(E929+F929+G929)+H930*(E930+F930+G930)+H931*(G931+F931+E931)+H933*(G933+F933+E933)+H934*(G934+F934+E934)+H935*(G935+F935+E935)+H936*(G936+F936+E936)+H937*(G937+F937+E937)+H938*(G938+F938+E938))/(D927*1000)</f>
        <v>39.202249999999999</v>
      </c>
    </row>
    <row r="928" spans="1:10">
      <c r="A928" s="184"/>
      <c r="B928" s="26" t="s">
        <v>908</v>
      </c>
      <c r="C928" s="16"/>
      <c r="D928" s="130"/>
      <c r="E928" s="20"/>
      <c r="F928" s="20"/>
      <c r="G928" s="20"/>
      <c r="H928" s="8">
        <v>233</v>
      </c>
      <c r="I928" s="8">
        <v>228</v>
      </c>
    </row>
    <row r="929" spans="1:10">
      <c r="A929" s="184"/>
      <c r="B929" s="31" t="s">
        <v>909</v>
      </c>
      <c r="C929" s="16"/>
      <c r="D929" s="130"/>
      <c r="E929" s="20">
        <v>41</v>
      </c>
      <c r="F929" s="20">
        <v>88</v>
      </c>
      <c r="G929" s="20">
        <v>65</v>
      </c>
      <c r="H929" s="8">
        <v>233</v>
      </c>
      <c r="I929" s="8">
        <v>228</v>
      </c>
    </row>
    <row r="930" spans="1:10">
      <c r="A930" s="184"/>
      <c r="B930" s="31" t="s">
        <v>910</v>
      </c>
      <c r="C930" s="16"/>
      <c r="D930" s="130"/>
      <c r="E930" s="20">
        <v>4</v>
      </c>
      <c r="F930" s="20">
        <v>2</v>
      </c>
      <c r="G930" s="20">
        <v>2</v>
      </c>
      <c r="H930" s="8">
        <v>233</v>
      </c>
      <c r="I930" s="8">
        <v>228</v>
      </c>
    </row>
    <row r="931" spans="1:10">
      <c r="A931" s="184"/>
      <c r="B931" s="31" t="s">
        <v>911</v>
      </c>
      <c r="C931" s="16"/>
      <c r="D931" s="130"/>
      <c r="E931" s="20">
        <v>33</v>
      </c>
      <c r="F931" s="20">
        <v>48</v>
      </c>
      <c r="G931" s="20">
        <v>50</v>
      </c>
      <c r="H931" s="8">
        <v>233</v>
      </c>
      <c r="I931" s="8">
        <v>228</v>
      </c>
    </row>
    <row r="932" spans="1:10">
      <c r="A932" s="184"/>
      <c r="B932" s="31" t="s">
        <v>912</v>
      </c>
      <c r="C932" s="16"/>
      <c r="D932" s="130"/>
      <c r="E932" s="20">
        <v>1</v>
      </c>
      <c r="F932" s="20">
        <v>2</v>
      </c>
      <c r="G932" s="20">
        <v>2</v>
      </c>
      <c r="H932" s="8">
        <v>234</v>
      </c>
      <c r="I932" s="8">
        <v>229</v>
      </c>
    </row>
    <row r="933" spans="1:10">
      <c r="A933" s="184"/>
      <c r="B933" s="31" t="s">
        <v>913</v>
      </c>
      <c r="C933" s="16"/>
      <c r="D933" s="130"/>
      <c r="E933" s="20">
        <v>35</v>
      </c>
      <c r="F933" s="20">
        <v>34</v>
      </c>
      <c r="G933" s="20">
        <v>20</v>
      </c>
      <c r="H933" s="8">
        <v>233</v>
      </c>
      <c r="I933" s="8">
        <v>228</v>
      </c>
    </row>
    <row r="934" spans="1:10">
      <c r="A934" s="184"/>
      <c r="B934" s="31" t="s">
        <v>914</v>
      </c>
      <c r="C934" s="16"/>
      <c r="D934" s="130"/>
      <c r="E934" s="20">
        <v>24</v>
      </c>
      <c r="F934" s="20">
        <v>11</v>
      </c>
      <c r="G934" s="20">
        <v>39</v>
      </c>
      <c r="H934" s="8">
        <v>233</v>
      </c>
      <c r="I934" s="8">
        <v>228</v>
      </c>
    </row>
    <row r="935" spans="1:10">
      <c r="A935" s="184"/>
      <c r="B935" s="31" t="s">
        <v>915</v>
      </c>
      <c r="C935" s="16"/>
      <c r="D935" s="130"/>
      <c r="E935" s="20">
        <v>17</v>
      </c>
      <c r="F935" s="20">
        <v>15</v>
      </c>
      <c r="G935" s="20">
        <v>17</v>
      </c>
      <c r="H935" s="8">
        <v>233</v>
      </c>
      <c r="I935" s="8">
        <v>228</v>
      </c>
    </row>
    <row r="936" spans="1:10">
      <c r="A936" s="184"/>
      <c r="B936" s="31" t="s">
        <v>916</v>
      </c>
      <c r="C936" s="16"/>
      <c r="D936" s="130"/>
      <c r="E936" s="20">
        <v>33</v>
      </c>
      <c r="F936" s="20">
        <v>62</v>
      </c>
      <c r="G936" s="20">
        <v>33</v>
      </c>
      <c r="H936" s="8">
        <v>233</v>
      </c>
      <c r="I936" s="8">
        <v>228</v>
      </c>
    </row>
    <row r="937" spans="1:10">
      <c r="A937" s="184"/>
      <c r="B937" s="31" t="s">
        <v>917</v>
      </c>
      <c r="C937" s="16"/>
      <c r="D937" s="130"/>
      <c r="E937" s="20"/>
      <c r="F937" s="20"/>
      <c r="G937" s="20"/>
      <c r="H937" s="8"/>
      <c r="I937" s="8"/>
    </row>
    <row r="938" spans="1:10">
      <c r="A938" s="184"/>
      <c r="B938" s="31" t="s">
        <v>918</v>
      </c>
      <c r="C938" s="16"/>
      <c r="D938" s="130"/>
      <c r="E938" s="20"/>
      <c r="F938" s="20"/>
      <c r="G938" s="20"/>
      <c r="H938" s="8"/>
      <c r="I938" s="8"/>
    </row>
    <row r="939" spans="1:10">
      <c r="A939" s="184"/>
      <c r="B939" s="31" t="s">
        <v>919</v>
      </c>
      <c r="C939" s="16"/>
      <c r="D939" s="130"/>
      <c r="E939" s="20"/>
      <c r="F939" s="20"/>
      <c r="G939" s="20"/>
      <c r="H939" s="8"/>
      <c r="I939" s="8"/>
    </row>
    <row r="940" spans="1:10">
      <c r="A940" s="14"/>
      <c r="B940" s="15" t="s">
        <v>920</v>
      </c>
      <c r="C940" s="16"/>
      <c r="D940" s="130">
        <v>250</v>
      </c>
      <c r="E940" s="20"/>
      <c r="F940" s="20"/>
      <c r="G940" s="20"/>
      <c r="H940" s="8"/>
      <c r="I940" s="8"/>
      <c r="J940" s="144">
        <f>100*(H940*(E940+F940+G940)+H941*(E941+F941+G941)+H942*(E942+F942+G942)+H943*(E943+F943+G943)+H944*(G944+F944+E944)+H945*(G945+F945+E945))/(D940*1000)</f>
        <v>25.85</v>
      </c>
    </row>
    <row r="941" spans="1:10" ht="17.100000000000001" customHeight="1">
      <c r="A941" s="191" t="s">
        <v>921</v>
      </c>
      <c r="B941" s="26" t="s">
        <v>271</v>
      </c>
      <c r="C941" s="32" t="s">
        <v>922</v>
      </c>
      <c r="D941" s="130"/>
      <c r="E941" s="20">
        <v>0</v>
      </c>
      <c r="F941" s="20">
        <v>0</v>
      </c>
      <c r="G941" s="20">
        <v>1</v>
      </c>
      <c r="H941" s="8">
        <v>235</v>
      </c>
      <c r="I941" s="8">
        <v>230</v>
      </c>
    </row>
    <row r="942" spans="1:10">
      <c r="A942" s="191"/>
      <c r="B942" s="31" t="s">
        <v>923</v>
      </c>
      <c r="C942" s="16"/>
      <c r="D942" s="130"/>
      <c r="E942" s="20">
        <v>26</v>
      </c>
      <c r="F942" s="20">
        <v>32</v>
      </c>
      <c r="G942" s="20">
        <v>20</v>
      </c>
      <c r="H942" s="8">
        <v>235</v>
      </c>
      <c r="I942" s="8">
        <v>230</v>
      </c>
    </row>
    <row r="943" spans="1:10">
      <c r="A943" s="191"/>
      <c r="B943" s="31" t="s">
        <v>569</v>
      </c>
      <c r="C943" s="16"/>
      <c r="D943" s="130"/>
      <c r="E943" s="20">
        <v>41</v>
      </c>
      <c r="F943" s="20">
        <v>29</v>
      </c>
      <c r="G943" s="20">
        <v>23</v>
      </c>
      <c r="H943" s="8">
        <v>235</v>
      </c>
      <c r="I943" s="8">
        <v>230</v>
      </c>
    </row>
    <row r="944" spans="1:10">
      <c r="A944" s="191"/>
      <c r="B944" s="31" t="s">
        <v>570</v>
      </c>
      <c r="C944" s="16"/>
      <c r="D944" s="130"/>
      <c r="E944" s="20">
        <v>48</v>
      </c>
      <c r="F944" s="20">
        <v>22</v>
      </c>
      <c r="G944" s="20">
        <v>33</v>
      </c>
      <c r="H944" s="8">
        <v>235</v>
      </c>
      <c r="I944" s="8">
        <v>230</v>
      </c>
    </row>
    <row r="945" spans="1:10">
      <c r="A945" s="14"/>
      <c r="B945" s="15" t="s">
        <v>924</v>
      </c>
      <c r="C945" s="16"/>
      <c r="D945" s="130">
        <v>250</v>
      </c>
      <c r="E945" s="20"/>
      <c r="F945" s="20"/>
      <c r="G945" s="20"/>
      <c r="H945" s="8"/>
      <c r="I945" s="8"/>
      <c r="J945" s="144">
        <f>100*(H945*(E945+F945+G945)+H946*(E946+F946+G946)+H947*(E947+F947+G947)+H948*(E948+F948+G948)+H949*(G949+F949+E949)+H951*(G951+F951+E951)+H952*(G952+F952+E952))/(D945*1000)</f>
        <v>32.619599999999998</v>
      </c>
    </row>
    <row r="946" spans="1:10" ht="17.100000000000001" customHeight="1">
      <c r="A946" s="210" t="s">
        <v>334</v>
      </c>
      <c r="B946" s="31" t="s">
        <v>925</v>
      </c>
      <c r="C946" s="32" t="s">
        <v>926</v>
      </c>
      <c r="D946" s="130"/>
      <c r="E946" s="20">
        <v>9</v>
      </c>
      <c r="F946" s="20">
        <v>7</v>
      </c>
      <c r="G946" s="20">
        <v>19</v>
      </c>
      <c r="H946" s="8">
        <v>221</v>
      </c>
      <c r="I946" s="8">
        <v>219</v>
      </c>
    </row>
    <row r="947" spans="1:10">
      <c r="A947" s="210"/>
      <c r="B947" s="31" t="s">
        <v>927</v>
      </c>
      <c r="C947" s="16"/>
      <c r="D947" s="130"/>
      <c r="E947" s="20">
        <v>34</v>
      </c>
      <c r="F947" s="20">
        <v>14</v>
      </c>
      <c r="G947" s="20">
        <v>37</v>
      </c>
      <c r="H947" s="8">
        <v>221</v>
      </c>
      <c r="I947" s="8">
        <v>219</v>
      </c>
    </row>
    <row r="948" spans="1:10">
      <c r="A948" s="210"/>
      <c r="B948" s="31" t="s">
        <v>928</v>
      </c>
      <c r="C948" s="16"/>
      <c r="D948" s="130"/>
      <c r="E948" s="20">
        <v>10</v>
      </c>
      <c r="F948" s="20">
        <v>10</v>
      </c>
      <c r="G948" s="20">
        <v>24</v>
      </c>
      <c r="H948" s="8">
        <v>221</v>
      </c>
      <c r="I948" s="8">
        <v>219</v>
      </c>
    </row>
    <row r="949" spans="1:10">
      <c r="A949" s="210"/>
      <c r="B949" s="31" t="s">
        <v>929</v>
      </c>
      <c r="C949" s="16"/>
      <c r="D949" s="130"/>
      <c r="E949" s="20">
        <v>37</v>
      </c>
      <c r="F949" s="20">
        <v>23</v>
      </c>
      <c r="G949" s="20">
        <v>34</v>
      </c>
      <c r="H949" s="8">
        <v>221</v>
      </c>
      <c r="I949" s="8">
        <v>219</v>
      </c>
    </row>
    <row r="950" spans="1:10">
      <c r="A950" s="210"/>
      <c r="B950" s="26" t="s">
        <v>930</v>
      </c>
      <c r="C950" s="16"/>
      <c r="D950" s="130"/>
      <c r="E950" s="20">
        <v>8</v>
      </c>
      <c r="F950" s="20">
        <v>9</v>
      </c>
      <c r="G950" s="20">
        <v>28</v>
      </c>
      <c r="H950" s="8">
        <v>221</v>
      </c>
      <c r="I950" s="8">
        <v>219</v>
      </c>
    </row>
    <row r="951" spans="1:10">
      <c r="A951" s="210"/>
      <c r="B951" s="31" t="s">
        <v>931</v>
      </c>
      <c r="C951" s="16"/>
      <c r="D951" s="130"/>
      <c r="E951" s="20">
        <v>29</v>
      </c>
      <c r="F951" s="20">
        <v>9</v>
      </c>
      <c r="G951" s="20">
        <v>35</v>
      </c>
      <c r="H951" s="8">
        <v>221</v>
      </c>
      <c r="I951" s="8">
        <v>219</v>
      </c>
    </row>
    <row r="952" spans="1:10">
      <c r="A952" s="210"/>
      <c r="B952" s="31" t="s">
        <v>932</v>
      </c>
      <c r="C952" s="16"/>
      <c r="D952" s="130"/>
      <c r="E952" s="20">
        <v>13</v>
      </c>
      <c r="F952" s="20">
        <v>17</v>
      </c>
      <c r="G952" s="20">
        <v>8</v>
      </c>
      <c r="H952" s="8">
        <v>221</v>
      </c>
      <c r="I952" s="8">
        <v>219</v>
      </c>
    </row>
    <row r="953" spans="1:10">
      <c r="A953" s="210"/>
      <c r="B953" s="15" t="s">
        <v>92</v>
      </c>
      <c r="C953" s="16"/>
      <c r="D953" s="130">
        <v>250</v>
      </c>
      <c r="E953" s="20"/>
      <c r="F953" s="20"/>
      <c r="G953" s="20"/>
      <c r="H953" s="8"/>
      <c r="I953" s="8"/>
      <c r="J953" s="144">
        <f>100*(H953*(E953+F953+G953)+H954*(E954+F954+G954)+H955*(E955+F955+G955)+H956*(E956+F956+G956))/(D953*1000)</f>
        <v>4.2876000000000003</v>
      </c>
    </row>
    <row r="954" spans="1:10">
      <c r="A954" s="210"/>
      <c r="B954" s="31" t="s">
        <v>933</v>
      </c>
      <c r="C954" s="16"/>
      <c r="D954" s="130"/>
      <c r="E954" s="20">
        <v>6</v>
      </c>
      <c r="F954" s="20">
        <v>2</v>
      </c>
      <c r="G954" s="20">
        <v>4</v>
      </c>
      <c r="H954" s="8">
        <v>218</v>
      </c>
      <c r="I954" s="8">
        <v>216</v>
      </c>
    </row>
    <row r="955" spans="1:10">
      <c r="A955" s="210"/>
      <c r="B955" s="31" t="s">
        <v>934</v>
      </c>
      <c r="C955" s="16"/>
      <c r="D955" s="130"/>
      <c r="E955" s="20">
        <v>1</v>
      </c>
      <c r="F955" s="20">
        <v>2</v>
      </c>
      <c r="G955" s="20">
        <v>1</v>
      </c>
      <c r="H955" s="8">
        <v>219</v>
      </c>
      <c r="I955" s="8">
        <v>217</v>
      </c>
    </row>
    <row r="956" spans="1:10">
      <c r="A956" s="210"/>
      <c r="B956" s="31" t="s">
        <v>935</v>
      </c>
      <c r="C956" s="16"/>
      <c r="D956" s="130"/>
      <c r="E956" s="20">
        <v>13</v>
      </c>
      <c r="F956" s="20">
        <v>6</v>
      </c>
      <c r="G956" s="20">
        <v>14</v>
      </c>
      <c r="H956" s="8">
        <v>219</v>
      </c>
      <c r="I956" s="8">
        <v>217</v>
      </c>
    </row>
    <row r="957" spans="1:10">
      <c r="A957" s="210"/>
      <c r="B957" s="15" t="s">
        <v>936</v>
      </c>
      <c r="C957" s="16"/>
      <c r="D957" s="130">
        <v>400</v>
      </c>
      <c r="E957" s="20"/>
      <c r="F957" s="20"/>
      <c r="G957" s="20"/>
      <c r="H957" s="8"/>
      <c r="I957" s="8"/>
      <c r="J957" s="144">
        <f>100*(H957*(E957+F957+G957)+H958*(E958+F958+G958)+H959*(E959+F959+G959)+H960*(E960+F960+G960)+H961*(G961+F961+E961)+H963*(G963+F963+E963)+H964*(G964+F964+E964)+H965*(G965+F965+E965)+H966*(G966+F966+E966)+H967*(G967+F967+E967)+H968*(G968+F968+E968))/(D957*1000)</f>
        <v>19.670999999999999</v>
      </c>
    </row>
    <row r="958" spans="1:10" ht="15.75" customHeight="1">
      <c r="A958" s="210"/>
      <c r="B958" s="31" t="s">
        <v>937</v>
      </c>
      <c r="C958" s="187" t="s">
        <v>938</v>
      </c>
      <c r="D958" s="130"/>
      <c r="E958" s="20">
        <v>16</v>
      </c>
      <c r="F958" s="20">
        <v>33</v>
      </c>
      <c r="G958" s="20">
        <v>21</v>
      </c>
      <c r="H958" s="8">
        <v>237</v>
      </c>
      <c r="I958" s="8">
        <v>229</v>
      </c>
    </row>
    <row r="959" spans="1:10">
      <c r="A959" s="210"/>
      <c r="B959" s="26" t="s">
        <v>939</v>
      </c>
      <c r="C959" s="187"/>
      <c r="D959" s="130"/>
      <c r="E959" s="20">
        <v>0</v>
      </c>
      <c r="F959" s="20">
        <v>0</v>
      </c>
      <c r="G959" s="20">
        <v>0</v>
      </c>
      <c r="H959" s="8">
        <v>237</v>
      </c>
      <c r="I959" s="8">
        <v>229</v>
      </c>
    </row>
    <row r="960" spans="1:10">
      <c r="A960" s="210"/>
      <c r="B960" s="26" t="s">
        <v>940</v>
      </c>
      <c r="C960" s="187"/>
      <c r="D960" s="130"/>
      <c r="E960" s="20">
        <v>1</v>
      </c>
      <c r="F960" s="20">
        <v>1</v>
      </c>
      <c r="G960" s="20">
        <v>1</v>
      </c>
      <c r="H960" s="8">
        <v>237</v>
      </c>
      <c r="I960" s="8">
        <v>229</v>
      </c>
    </row>
    <row r="961" spans="1:10">
      <c r="A961" s="210"/>
      <c r="B961" s="26" t="s">
        <v>941</v>
      </c>
      <c r="C961" s="187"/>
      <c r="D961" s="130"/>
      <c r="E961" s="20">
        <v>50</v>
      </c>
      <c r="F961" s="20">
        <v>50</v>
      </c>
      <c r="G961" s="20">
        <v>48</v>
      </c>
      <c r="H961" s="8">
        <v>237</v>
      </c>
      <c r="I961" s="8">
        <v>229</v>
      </c>
    </row>
    <row r="962" spans="1:10">
      <c r="A962" s="210"/>
      <c r="B962" s="31" t="s">
        <v>942</v>
      </c>
      <c r="C962" s="187"/>
      <c r="D962" s="130"/>
      <c r="E962" s="20">
        <v>12</v>
      </c>
      <c r="F962" s="20">
        <v>10</v>
      </c>
      <c r="G962" s="20">
        <v>33</v>
      </c>
      <c r="H962" s="8">
        <v>237</v>
      </c>
      <c r="I962" s="8">
        <v>229</v>
      </c>
    </row>
    <row r="963" spans="1:10">
      <c r="A963" s="210"/>
      <c r="B963" s="26" t="s">
        <v>943</v>
      </c>
      <c r="C963" s="16"/>
      <c r="D963" s="130"/>
      <c r="E963" s="20">
        <v>8</v>
      </c>
      <c r="F963" s="20">
        <v>16</v>
      </c>
      <c r="G963" s="20">
        <v>12</v>
      </c>
      <c r="H963" s="8">
        <v>237</v>
      </c>
      <c r="I963" s="8">
        <v>229</v>
      </c>
    </row>
    <row r="964" spans="1:10">
      <c r="A964" s="210"/>
      <c r="B964" s="31" t="s">
        <v>944</v>
      </c>
      <c r="C964" s="16"/>
      <c r="D964" s="130"/>
      <c r="E964" s="20">
        <v>11</v>
      </c>
      <c r="F964" s="20">
        <v>9</v>
      </c>
      <c r="G964" s="20">
        <v>12</v>
      </c>
      <c r="H964" s="8">
        <v>237</v>
      </c>
      <c r="I964" s="8">
        <v>229</v>
      </c>
    </row>
    <row r="965" spans="1:10">
      <c r="A965" s="210"/>
      <c r="B965" s="31" t="s">
        <v>945</v>
      </c>
      <c r="C965" s="16"/>
      <c r="D965" s="130"/>
      <c r="E965" s="20">
        <v>0</v>
      </c>
      <c r="F965" s="20">
        <v>0</v>
      </c>
      <c r="G965" s="20">
        <v>0</v>
      </c>
      <c r="H965" s="8">
        <v>237</v>
      </c>
      <c r="I965" s="8">
        <v>229</v>
      </c>
    </row>
    <row r="966" spans="1:10">
      <c r="A966" s="210"/>
      <c r="B966" s="31" t="s">
        <v>946</v>
      </c>
      <c r="C966" s="16"/>
      <c r="D966" s="130"/>
      <c r="E966" s="20">
        <v>3</v>
      </c>
      <c r="F966" s="20">
        <v>1</v>
      </c>
      <c r="G966" s="20">
        <v>14</v>
      </c>
      <c r="H966" s="8">
        <v>237</v>
      </c>
      <c r="I966" s="8">
        <v>229</v>
      </c>
    </row>
    <row r="967" spans="1:10">
      <c r="A967" s="210"/>
      <c r="B967" s="31" t="s">
        <v>947</v>
      </c>
      <c r="C967" s="16"/>
      <c r="D967" s="130"/>
      <c r="E967" s="20">
        <v>15</v>
      </c>
      <c r="F967" s="20">
        <v>10</v>
      </c>
      <c r="G967" s="20">
        <v>0</v>
      </c>
      <c r="H967" s="8">
        <v>237</v>
      </c>
      <c r="I967" s="8">
        <v>229</v>
      </c>
    </row>
    <row r="968" spans="1:10">
      <c r="A968" s="210"/>
      <c r="B968" s="79" t="s">
        <v>948</v>
      </c>
      <c r="C968" s="16"/>
      <c r="D968" s="130">
        <v>400</v>
      </c>
      <c r="E968" s="20"/>
      <c r="F968" s="20"/>
      <c r="G968" s="20"/>
      <c r="H968" s="8"/>
      <c r="I968" s="8"/>
      <c r="J968" s="144">
        <f>100*(H968*(E968+F968+G968)+H969*(E969+F969+G969)+H970*(E970+F970+G970)+H971*(E971+F971+G971)+H972*(G972+F972+E972)+H974*(G974+F974+E974)+H975*(G975+F975+E975)+H976*(G976+F976+E976)+H977*(G977+F977+E977)+H978*(G978+F978+E978)+H979*(G979+F979+E979))/(D968*1000)</f>
        <v>35.909999999999997</v>
      </c>
    </row>
    <row r="969" spans="1:10" ht="15" customHeight="1">
      <c r="A969" s="210"/>
      <c r="B969" s="80" t="s">
        <v>949</v>
      </c>
      <c r="C969" s="81" t="s">
        <v>950</v>
      </c>
      <c r="D969" s="138"/>
      <c r="E969" s="20">
        <v>20</v>
      </c>
      <c r="F969" s="20">
        <v>15</v>
      </c>
      <c r="G969" s="20">
        <v>39</v>
      </c>
      <c r="H969" s="8">
        <v>228</v>
      </c>
      <c r="I969" s="8">
        <v>213</v>
      </c>
    </row>
    <row r="970" spans="1:10" ht="15" customHeight="1">
      <c r="A970" s="210"/>
      <c r="B970" s="80" t="s">
        <v>951</v>
      </c>
      <c r="C970" s="82"/>
      <c r="D970" s="138"/>
      <c r="E970" s="20">
        <v>5</v>
      </c>
      <c r="F970" s="20">
        <v>2</v>
      </c>
      <c r="G970" s="20">
        <v>2</v>
      </c>
      <c r="H970" s="8">
        <v>228</v>
      </c>
      <c r="I970" s="8">
        <v>213</v>
      </c>
    </row>
    <row r="971" spans="1:10">
      <c r="A971" s="210"/>
      <c r="B971" s="83" t="s">
        <v>848</v>
      </c>
      <c r="C971" s="16"/>
      <c r="D971" s="130"/>
      <c r="E971" s="20">
        <v>7</v>
      </c>
      <c r="F971" s="20">
        <v>3</v>
      </c>
      <c r="G971" s="20">
        <v>13</v>
      </c>
      <c r="H971" s="8">
        <v>228</v>
      </c>
      <c r="I971" s="8">
        <v>213</v>
      </c>
    </row>
    <row r="972" spans="1:10" ht="15" customHeight="1">
      <c r="A972" s="210"/>
      <c r="B972" s="80" t="s">
        <v>952</v>
      </c>
      <c r="C972" s="82"/>
      <c r="D972" s="138"/>
      <c r="E972" s="20">
        <v>58</v>
      </c>
      <c r="F972" s="20">
        <v>54</v>
      </c>
      <c r="G972" s="20">
        <v>76</v>
      </c>
      <c r="H972" s="8">
        <v>228</v>
      </c>
      <c r="I972" s="8">
        <v>213</v>
      </c>
    </row>
    <row r="973" spans="1:10">
      <c r="A973" s="210"/>
      <c r="B973" s="80" t="s">
        <v>953</v>
      </c>
      <c r="C973" s="16"/>
      <c r="D973" s="130"/>
      <c r="E973" s="20">
        <v>64</v>
      </c>
      <c r="F973" s="20">
        <v>21</v>
      </c>
      <c r="G973" s="20">
        <v>23</v>
      </c>
      <c r="H973" s="8">
        <v>228</v>
      </c>
      <c r="I973" s="8">
        <v>213</v>
      </c>
    </row>
    <row r="974" spans="1:10">
      <c r="A974" s="210"/>
      <c r="B974" s="83" t="s">
        <v>954</v>
      </c>
      <c r="C974" s="82"/>
      <c r="D974" s="139"/>
      <c r="E974" s="20">
        <v>71</v>
      </c>
      <c r="F974" s="20">
        <v>38</v>
      </c>
      <c r="G974" s="20">
        <v>64</v>
      </c>
      <c r="H974" s="8">
        <v>228</v>
      </c>
      <c r="I974" s="8">
        <v>213</v>
      </c>
    </row>
    <row r="975" spans="1:10">
      <c r="A975" s="210"/>
      <c r="B975" s="80" t="s">
        <v>955</v>
      </c>
      <c r="C975" s="82"/>
      <c r="D975" s="138"/>
      <c r="E975" s="20">
        <v>2</v>
      </c>
      <c r="F975" s="20">
        <v>3</v>
      </c>
      <c r="G975" s="20">
        <v>1</v>
      </c>
      <c r="H975" s="8">
        <v>228</v>
      </c>
      <c r="I975" s="8">
        <v>213</v>
      </c>
    </row>
    <row r="976" spans="1:10">
      <c r="A976" s="210"/>
      <c r="B976" s="80" t="s">
        <v>956</v>
      </c>
      <c r="C976" s="16"/>
      <c r="D976" s="130"/>
      <c r="E976" s="20"/>
      <c r="F976" s="20"/>
      <c r="G976" s="20"/>
      <c r="H976" s="8">
        <v>228</v>
      </c>
      <c r="I976" s="8">
        <v>213</v>
      </c>
    </row>
    <row r="977" spans="1:10">
      <c r="A977" s="210"/>
      <c r="B977" s="83" t="s">
        <v>957</v>
      </c>
      <c r="C977" s="16"/>
      <c r="D977" s="130"/>
      <c r="E977" s="20">
        <v>38</v>
      </c>
      <c r="F977" s="20">
        <v>36</v>
      </c>
      <c r="G977" s="20">
        <v>34</v>
      </c>
      <c r="H977" s="8">
        <v>228</v>
      </c>
      <c r="I977" s="8">
        <v>213</v>
      </c>
    </row>
    <row r="978" spans="1:10" ht="15" customHeight="1">
      <c r="A978" s="210"/>
      <c r="B978" s="80" t="s">
        <v>958</v>
      </c>
      <c r="C978" s="82"/>
      <c r="D978" s="138"/>
      <c r="E978" s="20">
        <v>24</v>
      </c>
      <c r="F978" s="20">
        <v>7</v>
      </c>
      <c r="G978" s="20">
        <v>18</v>
      </c>
      <c r="H978" s="8">
        <v>228</v>
      </c>
      <c r="I978" s="8">
        <v>213</v>
      </c>
    </row>
    <row r="979" spans="1:10" ht="15.75" customHeight="1">
      <c r="A979" s="210"/>
      <c r="B979" s="79" t="s">
        <v>92</v>
      </c>
      <c r="C979" s="16"/>
      <c r="D979" s="130">
        <v>400</v>
      </c>
      <c r="E979" s="20"/>
      <c r="F979" s="20"/>
      <c r="G979" s="20"/>
      <c r="H979" s="8"/>
      <c r="I979" s="8"/>
      <c r="J979" s="144">
        <f>100*(H979*(E979+F979+G979)+H980*(E980+F980+G980)+H981*(E981+F981+G981)+H982*(E982+F982+G982)+H983*(G983+F983+E983)+H985*(G985+F985+E985)+H986*(G986+F986+E986)+H987*(G987+F987+E987))/(D979*1000)</f>
        <v>29.183250000000001</v>
      </c>
    </row>
    <row r="980" spans="1:10" ht="15" customHeight="1">
      <c r="A980" s="210"/>
      <c r="B980" s="80" t="s">
        <v>959</v>
      </c>
      <c r="C980" s="82"/>
      <c r="D980" s="138"/>
      <c r="E980" s="20">
        <v>34</v>
      </c>
      <c r="F980" s="20">
        <v>50</v>
      </c>
      <c r="G980" s="20">
        <v>22</v>
      </c>
      <c r="H980" s="8">
        <v>233</v>
      </c>
      <c r="I980" s="8">
        <v>220</v>
      </c>
    </row>
    <row r="981" spans="1:10" ht="15" customHeight="1">
      <c r="A981" s="210"/>
      <c r="B981" s="80" t="s">
        <v>918</v>
      </c>
      <c r="C981" s="82"/>
      <c r="D981" s="138"/>
      <c r="E981" s="20"/>
      <c r="F981" s="20"/>
      <c r="G981" s="20"/>
      <c r="H981" s="8">
        <v>233</v>
      </c>
      <c r="I981" s="8">
        <v>220</v>
      </c>
    </row>
    <row r="982" spans="1:10" ht="18.75" customHeight="1">
      <c r="A982" s="210"/>
      <c r="B982" s="80" t="s">
        <v>569</v>
      </c>
      <c r="C982" s="82"/>
      <c r="D982" s="138"/>
      <c r="E982" s="20">
        <v>8</v>
      </c>
      <c r="F982" s="20">
        <v>50</v>
      </c>
      <c r="G982" s="20">
        <v>26</v>
      </c>
      <c r="H982" s="8">
        <v>233</v>
      </c>
      <c r="I982" s="8">
        <v>220</v>
      </c>
    </row>
    <row r="983" spans="1:10" ht="15" customHeight="1">
      <c r="A983" s="210"/>
      <c r="B983" s="80" t="s">
        <v>960</v>
      </c>
      <c r="C983" s="82"/>
      <c r="D983" s="138"/>
      <c r="E983" s="20">
        <v>43</v>
      </c>
      <c r="F983" s="20">
        <v>89</v>
      </c>
      <c r="G983" s="20">
        <v>75</v>
      </c>
      <c r="H983" s="8">
        <v>233</v>
      </c>
      <c r="I983" s="8">
        <v>220</v>
      </c>
    </row>
    <row r="984" spans="1:10" ht="15" customHeight="1">
      <c r="A984" s="210"/>
      <c r="B984" s="80" t="s">
        <v>961</v>
      </c>
      <c r="C984" s="82"/>
      <c r="D984" s="138"/>
      <c r="E984" s="20">
        <v>2</v>
      </c>
      <c r="F984" s="20">
        <v>1</v>
      </c>
      <c r="G984" s="20">
        <v>4</v>
      </c>
      <c r="H984" s="8">
        <v>233</v>
      </c>
      <c r="I984" s="8">
        <v>220</v>
      </c>
    </row>
    <row r="985" spans="1:10" ht="15" customHeight="1">
      <c r="A985" s="210"/>
      <c r="B985" s="80" t="s">
        <v>962</v>
      </c>
      <c r="C985" s="82"/>
      <c r="D985" s="138"/>
      <c r="E985" s="20">
        <v>0</v>
      </c>
      <c r="F985" s="20">
        <v>0</v>
      </c>
      <c r="G985" s="20">
        <v>0</v>
      </c>
      <c r="H985" s="8">
        <v>233</v>
      </c>
      <c r="I985" s="8">
        <v>220</v>
      </c>
    </row>
    <row r="986" spans="1:10" ht="15.75" customHeight="1">
      <c r="A986" s="210"/>
      <c r="B986" s="80" t="s">
        <v>963</v>
      </c>
      <c r="C986" s="82"/>
      <c r="D986" s="138"/>
      <c r="E986" s="20"/>
      <c r="F986" s="20"/>
      <c r="G986" s="20"/>
      <c r="H986" s="8">
        <v>233</v>
      </c>
      <c r="I986" s="8">
        <v>220</v>
      </c>
    </row>
    <row r="987" spans="1:10" ht="15" customHeight="1">
      <c r="A987" s="210"/>
      <c r="B987" s="80" t="s">
        <v>964</v>
      </c>
      <c r="C987" s="82"/>
      <c r="D987" s="138"/>
      <c r="E987" s="20">
        <v>26</v>
      </c>
      <c r="F987" s="20">
        <v>38</v>
      </c>
      <c r="G987" s="20">
        <v>40</v>
      </c>
      <c r="H987" s="8">
        <v>233</v>
      </c>
      <c r="I987" s="8">
        <v>220</v>
      </c>
    </row>
    <row r="988" spans="1:10">
      <c r="A988" s="210"/>
      <c r="B988" s="15" t="s">
        <v>965</v>
      </c>
      <c r="C988" s="16"/>
      <c r="D988" s="130">
        <v>630</v>
      </c>
      <c r="E988" s="20"/>
      <c r="F988" s="20"/>
      <c r="G988" s="20"/>
      <c r="H988" s="8"/>
      <c r="I988" s="8"/>
      <c r="J988" s="144">
        <f>100*(H988*(E988+F988+G988)+H989*(E989+F989+G989)+H990*(E990+F990+G990)+H991*(E991+F991+G991)+H992*(G992+F992+E992)+H993*(G993+F993+E993))/(D988*1000)</f>
        <v>2.798888888888889</v>
      </c>
    </row>
    <row r="989" spans="1:10" ht="15.75">
      <c r="A989" s="210"/>
      <c r="B989" s="26" t="s">
        <v>966</v>
      </c>
      <c r="C989" s="84" t="s">
        <v>967</v>
      </c>
      <c r="D989" s="131"/>
      <c r="E989" s="20">
        <v>4</v>
      </c>
      <c r="F989" s="20">
        <v>3</v>
      </c>
      <c r="G989" s="20">
        <v>4</v>
      </c>
      <c r="H989" s="8">
        <v>229</v>
      </c>
      <c r="I989" s="8">
        <v>227</v>
      </c>
    </row>
    <row r="990" spans="1:10">
      <c r="A990" s="210"/>
      <c r="B990" s="26" t="s">
        <v>968</v>
      </c>
      <c r="C990" s="16"/>
      <c r="D990" s="130"/>
      <c r="E990" s="20">
        <v>6</v>
      </c>
      <c r="F990" s="20">
        <v>3</v>
      </c>
      <c r="G990" s="20">
        <v>3</v>
      </c>
      <c r="H990" s="8">
        <v>229</v>
      </c>
      <c r="I990" s="8">
        <v>227</v>
      </c>
    </row>
    <row r="991" spans="1:10">
      <c r="A991" s="210"/>
      <c r="B991" s="26" t="s">
        <v>969</v>
      </c>
      <c r="C991" s="16"/>
      <c r="D991" s="130"/>
      <c r="E991" s="20">
        <v>1</v>
      </c>
      <c r="F991" s="20">
        <v>0</v>
      </c>
      <c r="G991" s="20">
        <v>0</v>
      </c>
      <c r="H991" s="8">
        <v>229</v>
      </c>
      <c r="I991" s="8">
        <v>227</v>
      </c>
    </row>
    <row r="992" spans="1:10">
      <c r="A992" s="210"/>
      <c r="B992" s="26" t="s">
        <v>970</v>
      </c>
      <c r="C992" s="16"/>
      <c r="D992" s="130"/>
      <c r="E992" s="20">
        <v>19</v>
      </c>
      <c r="F992" s="20">
        <v>16</v>
      </c>
      <c r="G992" s="20">
        <v>14</v>
      </c>
      <c r="H992" s="8">
        <v>229</v>
      </c>
      <c r="I992" s="8">
        <v>227</v>
      </c>
    </row>
    <row r="993" spans="1:10">
      <c r="A993" s="210"/>
      <c r="B993" s="31" t="s">
        <v>971</v>
      </c>
      <c r="C993" s="16"/>
      <c r="D993" s="130"/>
      <c r="E993" s="20">
        <v>1</v>
      </c>
      <c r="F993" s="20">
        <v>2</v>
      </c>
      <c r="G993" s="20">
        <v>1</v>
      </c>
      <c r="H993" s="8">
        <v>229</v>
      </c>
      <c r="I993" s="8">
        <v>227</v>
      </c>
    </row>
    <row r="994" spans="1:10">
      <c r="A994"/>
      <c r="B994" s="15" t="s">
        <v>972</v>
      </c>
      <c r="C994" s="16"/>
      <c r="D994" s="130">
        <v>400</v>
      </c>
      <c r="E994" s="20"/>
      <c r="F994" s="20"/>
      <c r="G994" s="20"/>
      <c r="H994" s="8"/>
      <c r="I994" s="8"/>
      <c r="J994" s="144">
        <f>100*(H994*(E994+F994+G994)+H995*(E995+F995+G995)+H996*(E996+F996+G996)+H997*(E997+F997+G997)+H998*(G998+F998+E998)+H999*(G999+F999+E999)+H1000*(G1000+F1000+E1000))/(D994*1000)</f>
        <v>32.802</v>
      </c>
    </row>
    <row r="995" spans="1:10" ht="17.100000000000001" customHeight="1">
      <c r="A995" s="184" t="s">
        <v>302</v>
      </c>
      <c r="B995" s="26" t="s">
        <v>923</v>
      </c>
      <c r="C995" s="32" t="s">
        <v>973</v>
      </c>
      <c r="D995" s="130"/>
      <c r="E995" s="20">
        <v>19</v>
      </c>
      <c r="F995" s="20">
        <v>30</v>
      </c>
      <c r="G995" s="20">
        <v>27</v>
      </c>
      <c r="H995" s="8">
        <v>231</v>
      </c>
      <c r="I995" s="8">
        <v>229</v>
      </c>
    </row>
    <row r="996" spans="1:10">
      <c r="A996" s="184"/>
      <c r="B996" s="31" t="s">
        <v>569</v>
      </c>
      <c r="C996" s="16"/>
      <c r="D996" s="130"/>
      <c r="E996" s="20">
        <v>60</v>
      </c>
      <c r="F996" s="20">
        <v>48</v>
      </c>
      <c r="G996" s="20">
        <v>51</v>
      </c>
      <c r="H996" s="8">
        <v>231</v>
      </c>
      <c r="I996" s="8">
        <v>229</v>
      </c>
    </row>
    <row r="997" spans="1:10">
      <c r="A997" s="184"/>
      <c r="B997" s="31" t="s">
        <v>570</v>
      </c>
      <c r="C997" s="16"/>
      <c r="D997" s="130"/>
      <c r="E997" s="20">
        <v>53</v>
      </c>
      <c r="F997" s="20">
        <v>45</v>
      </c>
      <c r="G997" s="20">
        <v>51</v>
      </c>
      <c r="H997" s="8">
        <v>231</v>
      </c>
      <c r="I997" s="8">
        <v>229</v>
      </c>
    </row>
    <row r="998" spans="1:10">
      <c r="A998" s="184"/>
      <c r="B998" s="31" t="s">
        <v>39</v>
      </c>
      <c r="C998" s="16"/>
      <c r="D998" s="130"/>
      <c r="E998" s="20">
        <v>12</v>
      </c>
      <c r="F998" s="20">
        <v>16</v>
      </c>
      <c r="G998" s="20">
        <v>29</v>
      </c>
      <c r="H998" s="8">
        <v>231</v>
      </c>
      <c r="I998" s="8">
        <v>229</v>
      </c>
    </row>
    <row r="999" spans="1:10">
      <c r="A999" s="184"/>
      <c r="B999" s="31" t="s">
        <v>974</v>
      </c>
      <c r="C999" s="16"/>
      <c r="D999" s="130"/>
      <c r="E999" s="20">
        <v>32</v>
      </c>
      <c r="F999" s="20">
        <v>51</v>
      </c>
      <c r="G999" s="20">
        <v>42</v>
      </c>
      <c r="H999" s="8">
        <v>231</v>
      </c>
      <c r="I999" s="8">
        <v>229</v>
      </c>
    </row>
    <row r="1000" spans="1:10">
      <c r="A1000" s="184"/>
      <c r="B1000" s="31" t="s">
        <v>975</v>
      </c>
      <c r="C1000" s="16"/>
      <c r="D1000" s="130"/>
      <c r="E1000" s="20">
        <v>0</v>
      </c>
      <c r="F1000" s="20">
        <v>0</v>
      </c>
      <c r="G1000" s="20">
        <v>2</v>
      </c>
      <c r="H1000" s="8">
        <v>231</v>
      </c>
      <c r="I1000" s="8">
        <v>229</v>
      </c>
    </row>
    <row r="1001" spans="1:10" ht="15.75">
      <c r="A1001"/>
      <c r="B1001" s="50" t="s">
        <v>976</v>
      </c>
      <c r="C1001" s="32" t="s">
        <v>977</v>
      </c>
      <c r="D1001" s="130">
        <v>160</v>
      </c>
      <c r="E1001" s="20"/>
      <c r="F1001" s="20"/>
      <c r="G1001" s="20"/>
      <c r="H1001" s="8"/>
      <c r="I1001" s="8"/>
      <c r="J1001" s="144">
        <f>100*(H1001*(E1001+F1001+G1001)+H1002*(E1002+F1002+G1002))/(D1001*1000)</f>
        <v>14.34</v>
      </c>
    </row>
    <row r="1002" spans="1:10" ht="15.75" customHeight="1">
      <c r="A1002" s="191" t="s">
        <v>978</v>
      </c>
      <c r="B1002" s="31" t="s">
        <v>979</v>
      </c>
      <c r="C1002" s="16"/>
      <c r="D1002" s="130"/>
      <c r="E1002" s="20">
        <v>25</v>
      </c>
      <c r="F1002" s="20">
        <v>31</v>
      </c>
      <c r="G1002" s="20">
        <v>40</v>
      </c>
      <c r="H1002" s="8">
        <v>239</v>
      </c>
      <c r="I1002" s="8">
        <v>235</v>
      </c>
    </row>
    <row r="1003" spans="1:10">
      <c r="A1003" s="191"/>
      <c r="B1003" s="50" t="s">
        <v>980</v>
      </c>
      <c r="C1003" s="16"/>
      <c r="D1003" s="130">
        <v>400</v>
      </c>
      <c r="E1003" s="20"/>
      <c r="F1003" s="20"/>
      <c r="G1003" s="20"/>
      <c r="H1003" s="8"/>
      <c r="I1003" s="8"/>
      <c r="J1003" s="144">
        <f>100*(H1003*(E1003+F1003+G1003)+H1004*(E1004+F1004+G1004)+H1005*(E1005+F1005+G1005)+H1006*(E1006+F1006+G1006)+H1007*(G1007+F1007+E1007)+H1008*(G1008+F1008+E1008)+H1009*(G1009+F1009+E1009))/(D1003*1000)</f>
        <v>35.9375</v>
      </c>
    </row>
    <row r="1004" spans="1:10" ht="15" customHeight="1">
      <c r="A1004" s="191"/>
      <c r="B1004" s="31" t="s">
        <v>974</v>
      </c>
      <c r="C1004" s="187" t="s">
        <v>981</v>
      </c>
      <c r="D1004" s="140"/>
      <c r="E1004" s="20">
        <v>49</v>
      </c>
      <c r="F1004" s="20">
        <v>26</v>
      </c>
      <c r="G1004" s="20">
        <v>42</v>
      </c>
      <c r="H1004" s="8">
        <v>230</v>
      </c>
      <c r="I1004" s="8">
        <v>222</v>
      </c>
    </row>
    <row r="1005" spans="1:10" ht="15" customHeight="1">
      <c r="A1005" s="191"/>
      <c r="B1005" s="31" t="s">
        <v>570</v>
      </c>
      <c r="C1005" s="187"/>
      <c r="D1005" s="130"/>
      <c r="E1005" s="20">
        <v>32</v>
      </c>
      <c r="F1005" s="20">
        <v>35</v>
      </c>
      <c r="G1005" s="20">
        <v>31</v>
      </c>
      <c r="H1005" s="8">
        <v>230</v>
      </c>
      <c r="I1005" s="8">
        <v>222</v>
      </c>
    </row>
    <row r="1006" spans="1:10" ht="15" customHeight="1">
      <c r="A1006" s="191"/>
      <c r="B1006" s="31" t="s">
        <v>39</v>
      </c>
      <c r="C1006" s="187"/>
      <c r="D1006" s="140"/>
      <c r="E1006" s="20">
        <v>36</v>
      </c>
      <c r="F1006" s="20">
        <v>46</v>
      </c>
      <c r="G1006" s="20">
        <v>54</v>
      </c>
      <c r="H1006" s="8">
        <v>230</v>
      </c>
      <c r="I1006" s="8">
        <v>222</v>
      </c>
    </row>
    <row r="1007" spans="1:10">
      <c r="A1007" s="191"/>
      <c r="B1007" s="50" t="s">
        <v>982</v>
      </c>
      <c r="C1007" s="16"/>
      <c r="D1007" s="130"/>
      <c r="E1007" s="20"/>
      <c r="F1007" s="20"/>
      <c r="G1007" s="20"/>
      <c r="H1007" s="8"/>
      <c r="I1007" s="8"/>
    </row>
    <row r="1008" spans="1:10" ht="15" customHeight="1">
      <c r="A1008" s="191"/>
      <c r="B1008" s="31" t="s">
        <v>569</v>
      </c>
      <c r="C1008" s="49"/>
      <c r="D1008" s="130"/>
      <c r="E1008" s="20">
        <v>48</v>
      </c>
      <c r="F1008" s="20">
        <v>19</v>
      </c>
      <c r="G1008" s="20">
        <v>50</v>
      </c>
      <c r="H1008" s="8">
        <v>230</v>
      </c>
      <c r="I1008" s="8">
        <v>222</v>
      </c>
    </row>
    <row r="1009" spans="1:10" ht="15" customHeight="1">
      <c r="A1009" s="191"/>
      <c r="B1009" s="26" t="s">
        <v>923</v>
      </c>
      <c r="C1009" s="49"/>
      <c r="D1009" s="131"/>
      <c r="E1009" s="20">
        <v>59</v>
      </c>
      <c r="F1009" s="20">
        <v>58</v>
      </c>
      <c r="G1009" s="20">
        <v>40</v>
      </c>
      <c r="H1009" s="8">
        <v>230</v>
      </c>
      <c r="I1009" s="8">
        <v>222</v>
      </c>
    </row>
    <row r="1010" spans="1:10">
      <c r="A1010" s="14"/>
      <c r="B1010" s="15" t="s">
        <v>983</v>
      </c>
      <c r="C1010" s="16"/>
      <c r="D1010" s="130">
        <v>250</v>
      </c>
      <c r="E1010" s="20"/>
      <c r="F1010" s="20"/>
      <c r="G1010" s="20"/>
      <c r="H1010" s="8"/>
      <c r="I1010" s="8"/>
      <c r="J1010" s="144">
        <f>100*(H1010*(E1010+F1010+G1010)+H1011*(E1011+F1011+G1011)+H1012*(E1012+F1012+G1012)+H1013*(E1013+F1013+G1013)+H1014*(G1014+F1014+E1014)+H1015*(G1015+F1015+E1015)+H1016*(G1016+F1016+E1016))/(D1010*1000)</f>
        <v>27.542000000000002</v>
      </c>
    </row>
    <row r="1011" spans="1:10" ht="15.75" customHeight="1">
      <c r="A1011" s="199" t="s">
        <v>356</v>
      </c>
      <c r="B1011" s="26" t="s">
        <v>984</v>
      </c>
      <c r="C1011" s="187" t="s">
        <v>985</v>
      </c>
      <c r="D1011" s="130"/>
      <c r="E1011" s="20">
        <v>13</v>
      </c>
      <c r="F1011" s="20">
        <v>7</v>
      </c>
      <c r="G1011" s="20">
        <v>3</v>
      </c>
      <c r="H1011" s="8">
        <v>235</v>
      </c>
      <c r="I1011" s="8">
        <v>232</v>
      </c>
    </row>
    <row r="1012" spans="1:10">
      <c r="A1012" s="199"/>
      <c r="B1012" s="26" t="s">
        <v>986</v>
      </c>
      <c r="C1012" s="187"/>
      <c r="D1012" s="130"/>
      <c r="E1012" s="20">
        <v>1</v>
      </c>
      <c r="F1012" s="20">
        <v>4</v>
      </c>
      <c r="G1012" s="20">
        <v>2</v>
      </c>
      <c r="H1012" s="8">
        <v>235</v>
      </c>
      <c r="I1012" s="8">
        <v>232</v>
      </c>
    </row>
    <row r="1013" spans="1:10">
      <c r="A1013" s="199"/>
      <c r="B1013" s="26" t="s">
        <v>987</v>
      </c>
      <c r="C1013" s="187"/>
      <c r="D1013" s="130"/>
      <c r="E1013" s="20"/>
      <c r="F1013" s="20"/>
      <c r="G1013" s="20"/>
      <c r="H1013" s="8">
        <v>235</v>
      </c>
      <c r="I1013" s="8">
        <v>232</v>
      </c>
    </row>
    <row r="1014" spans="1:10">
      <c r="A1014" s="199"/>
      <c r="B1014" s="26" t="s">
        <v>988</v>
      </c>
      <c r="C1014" s="16"/>
      <c r="D1014" s="130"/>
      <c r="E1014" s="20">
        <v>11</v>
      </c>
      <c r="F1014" s="20">
        <v>12</v>
      </c>
      <c r="G1014" s="20">
        <v>11</v>
      </c>
      <c r="H1014" s="8">
        <v>235</v>
      </c>
      <c r="I1014" s="8">
        <v>232</v>
      </c>
    </row>
    <row r="1015" spans="1:10">
      <c r="A1015" s="199"/>
      <c r="B1015" s="31" t="s">
        <v>989</v>
      </c>
      <c r="C1015" s="16"/>
      <c r="D1015" s="130"/>
      <c r="E1015" s="20">
        <v>71</v>
      </c>
      <c r="F1015" s="20">
        <v>89</v>
      </c>
      <c r="G1015" s="20">
        <v>51</v>
      </c>
      <c r="H1015" s="8">
        <v>235</v>
      </c>
      <c r="I1015" s="8">
        <v>232</v>
      </c>
    </row>
    <row r="1016" spans="1:10">
      <c r="A1016" s="199"/>
      <c r="B1016" s="31" t="s">
        <v>990</v>
      </c>
      <c r="C1016" s="16"/>
      <c r="D1016" s="130"/>
      <c r="E1016" s="20">
        <v>7</v>
      </c>
      <c r="F1016" s="20">
        <v>6</v>
      </c>
      <c r="G1016" s="20">
        <v>5</v>
      </c>
      <c r="H1016" s="8">
        <v>235</v>
      </c>
      <c r="I1016" s="8">
        <v>232</v>
      </c>
    </row>
    <row r="1017" spans="1:10">
      <c r="A1017" s="199"/>
      <c r="B1017" s="15" t="s">
        <v>92</v>
      </c>
      <c r="C1017" s="16"/>
      <c r="D1017" s="130">
        <v>250</v>
      </c>
      <c r="E1017" s="20"/>
      <c r="F1017" s="20"/>
      <c r="G1017" s="20"/>
      <c r="H1017" s="8"/>
      <c r="I1017" s="8"/>
      <c r="J1017" s="144">
        <f>100*(H1017*(E1017+F1017+G1017)+H1018*(E1018+F1018+G1018)+H1019*(E1019+F1019+G1019)+H1020*(E1020+F1020+G1020)+H1021*(G1021+F1021+E1021)+H1022*(G1022+F1022+E1022)+H1023*(G1023+F1023+E1023))/(D1017*1000)</f>
        <v>25.833600000000001</v>
      </c>
    </row>
    <row r="1018" spans="1:10">
      <c r="A1018" s="199"/>
      <c r="B1018" s="31" t="s">
        <v>991</v>
      </c>
      <c r="C1018" s="16"/>
      <c r="D1018" s="130"/>
      <c r="E1018" s="20">
        <v>0</v>
      </c>
      <c r="F1018" s="20">
        <v>2</v>
      </c>
      <c r="G1018" s="20">
        <v>1</v>
      </c>
      <c r="H1018" s="8">
        <v>234</v>
      </c>
      <c r="I1018" s="8">
        <v>232</v>
      </c>
    </row>
    <row r="1019" spans="1:10">
      <c r="A1019" s="199"/>
      <c r="B1019" s="31" t="s">
        <v>992</v>
      </c>
      <c r="C1019" s="16"/>
      <c r="D1019" s="130"/>
      <c r="E1019" s="20"/>
      <c r="F1019" s="20"/>
      <c r="G1019" s="20"/>
      <c r="H1019" s="8">
        <v>234</v>
      </c>
      <c r="I1019" s="8">
        <v>232</v>
      </c>
    </row>
    <row r="1020" spans="1:10">
      <c r="A1020" s="199"/>
      <c r="B1020" s="31" t="s">
        <v>993</v>
      </c>
      <c r="C1020" s="16"/>
      <c r="D1020" s="130"/>
      <c r="E1020" s="20">
        <v>2</v>
      </c>
      <c r="F1020" s="20">
        <v>1</v>
      </c>
      <c r="G1020" s="20">
        <v>2</v>
      </c>
      <c r="H1020" s="8">
        <v>234</v>
      </c>
      <c r="I1020" s="8">
        <v>232</v>
      </c>
    </row>
    <row r="1021" spans="1:10">
      <c r="A1021" s="199"/>
      <c r="B1021" s="31" t="s">
        <v>994</v>
      </c>
      <c r="C1021" s="16"/>
      <c r="D1021" s="130"/>
      <c r="E1021" s="20">
        <v>10</v>
      </c>
      <c r="F1021" s="20">
        <v>33</v>
      </c>
      <c r="G1021" s="20">
        <v>32</v>
      </c>
      <c r="H1021" s="8">
        <v>234</v>
      </c>
      <c r="I1021" s="8">
        <v>232</v>
      </c>
    </row>
    <row r="1022" spans="1:10">
      <c r="A1022" s="199"/>
      <c r="B1022" s="31" t="s">
        <v>995</v>
      </c>
      <c r="C1022" s="16"/>
      <c r="D1022" s="130"/>
      <c r="E1022" s="20">
        <v>98</v>
      </c>
      <c r="F1022" s="20">
        <v>48</v>
      </c>
      <c r="G1022" s="20">
        <v>28</v>
      </c>
      <c r="H1022" s="8">
        <v>234</v>
      </c>
      <c r="I1022" s="8">
        <v>232</v>
      </c>
    </row>
    <row r="1023" spans="1:10">
      <c r="A1023" s="199"/>
      <c r="B1023" s="31" t="s">
        <v>996</v>
      </c>
      <c r="C1023" s="16"/>
      <c r="D1023" s="130"/>
      <c r="E1023" s="20">
        <v>2</v>
      </c>
      <c r="F1023" s="20">
        <v>4</v>
      </c>
      <c r="G1023" s="20">
        <v>13</v>
      </c>
      <c r="H1023" s="8">
        <v>234</v>
      </c>
      <c r="I1023" s="8">
        <v>232</v>
      </c>
    </row>
    <row r="1024" spans="1:10" ht="15.75" customHeight="1">
      <c r="A1024" s="210" t="s">
        <v>334</v>
      </c>
      <c r="B1024" s="56" t="s">
        <v>997</v>
      </c>
      <c r="C1024" s="16"/>
      <c r="D1024" s="130">
        <v>630</v>
      </c>
      <c r="E1024" s="20"/>
      <c r="F1024" s="20"/>
      <c r="G1024" s="20"/>
      <c r="H1024" s="8"/>
      <c r="I1024" s="8"/>
      <c r="J1024" s="144">
        <f>100*(H1024*(E1024+F1024+G1024)+H1025*(E1025+F1025+G1025)+H1026*(E1026+F1026+G1026)+H1027*(E1027+F1027+G1027)+H1028*(G1028+F1028+E1028)+H1029*(G1029+F1029+E1029)+H1030*(G1030+F1030+E1030))/(D1024*1000)</f>
        <v>7.4042857142857139</v>
      </c>
    </row>
    <row r="1025" spans="1:10" ht="15" customHeight="1">
      <c r="A1025" s="210"/>
      <c r="B1025" s="48" t="s">
        <v>998</v>
      </c>
      <c r="C1025" s="66" t="s">
        <v>999</v>
      </c>
      <c r="D1025" s="130"/>
      <c r="E1025" s="20">
        <v>19</v>
      </c>
      <c r="F1025" s="20">
        <v>23</v>
      </c>
      <c r="G1025" s="20">
        <v>25</v>
      </c>
      <c r="H1025" s="8">
        <v>213</v>
      </c>
      <c r="I1025" s="8">
        <v>210</v>
      </c>
    </row>
    <row r="1026" spans="1:10">
      <c r="A1026" s="210"/>
      <c r="B1026" s="42" t="s">
        <v>1000</v>
      </c>
      <c r="C1026" s="49"/>
      <c r="D1026" s="131"/>
      <c r="E1026" s="20">
        <v>0</v>
      </c>
      <c r="F1026" s="20">
        <v>2</v>
      </c>
      <c r="G1026" s="20">
        <v>0</v>
      </c>
      <c r="H1026" s="8">
        <v>213</v>
      </c>
      <c r="I1026" s="8">
        <v>210</v>
      </c>
    </row>
    <row r="1027" spans="1:10">
      <c r="A1027" s="210"/>
      <c r="B1027" s="48" t="s">
        <v>1001</v>
      </c>
      <c r="C1027" s="49"/>
      <c r="D1027" s="130"/>
      <c r="E1027" s="20">
        <v>3</v>
      </c>
      <c r="F1027" s="20">
        <v>3</v>
      </c>
      <c r="G1027" s="20">
        <v>3</v>
      </c>
      <c r="H1027" s="8">
        <v>213</v>
      </c>
      <c r="I1027" s="8">
        <v>210</v>
      </c>
    </row>
    <row r="1028" spans="1:10" ht="15" customHeight="1">
      <c r="A1028" s="210"/>
      <c r="B1028" s="48" t="s">
        <v>1002</v>
      </c>
      <c r="C1028" s="49"/>
      <c r="D1028" s="130"/>
      <c r="E1028" s="20">
        <v>12</v>
      </c>
      <c r="F1028" s="20">
        <v>10</v>
      </c>
      <c r="G1028" s="20">
        <v>10</v>
      </c>
      <c r="H1028" s="8">
        <v>213</v>
      </c>
      <c r="I1028" s="8">
        <v>210</v>
      </c>
    </row>
    <row r="1029" spans="1:10" ht="15" customHeight="1">
      <c r="A1029" s="210"/>
      <c r="B1029" s="48" t="s">
        <v>1003</v>
      </c>
      <c r="C1029" s="49"/>
      <c r="D1029" s="130"/>
      <c r="E1029" s="20">
        <v>56</v>
      </c>
      <c r="F1029" s="20">
        <v>23</v>
      </c>
      <c r="G1029" s="20">
        <v>30</v>
      </c>
      <c r="H1029" s="8">
        <v>213</v>
      </c>
      <c r="I1029" s="8">
        <v>210</v>
      </c>
    </row>
    <row r="1030" spans="1:10">
      <c r="A1030" s="210"/>
      <c r="B1030" s="56" t="s">
        <v>92</v>
      </c>
      <c r="C1030" s="16"/>
      <c r="D1030" s="130">
        <v>630</v>
      </c>
      <c r="E1030" s="20"/>
      <c r="F1030" s="20"/>
      <c r="G1030" s="20"/>
      <c r="H1030" s="8"/>
      <c r="I1030" s="8"/>
      <c r="J1030" s="144">
        <f>100*(H1030*(E1030+F1030+G1030)+H1031*(E1031+F1031+G1031)+H1032*(E1032+F1032+G1032)+H1033*(E1033+F1033+G1033)+H1034*(G1034+F1034+E1034)+H1035*(G1035+F1035+E1035)+H1036*(G1036+F1036+E1036))/(D1030*1000)</f>
        <v>10.8</v>
      </c>
    </row>
    <row r="1031" spans="1:10">
      <c r="A1031" s="210"/>
      <c r="B1031" s="48" t="s">
        <v>1004</v>
      </c>
      <c r="C1031" s="49"/>
      <c r="D1031" s="130"/>
      <c r="E1031" s="20">
        <v>39</v>
      </c>
      <c r="F1031" s="20">
        <v>44</v>
      </c>
      <c r="G1031" s="20">
        <v>37</v>
      </c>
      <c r="H1031" s="8">
        <v>216</v>
      </c>
      <c r="I1031" s="8">
        <v>213</v>
      </c>
    </row>
    <row r="1032" spans="1:10" ht="15" customHeight="1">
      <c r="A1032" s="210"/>
      <c r="B1032" s="42" t="s">
        <v>1005</v>
      </c>
      <c r="C1032" s="49"/>
      <c r="D1032" s="131"/>
      <c r="E1032" s="20"/>
      <c r="F1032" s="20"/>
      <c r="G1032" s="20"/>
      <c r="H1032" s="8">
        <v>216</v>
      </c>
      <c r="I1032" s="8">
        <v>213</v>
      </c>
    </row>
    <row r="1033" spans="1:10" ht="15" customHeight="1">
      <c r="A1033" s="210"/>
      <c r="B1033" s="48" t="s">
        <v>1006</v>
      </c>
      <c r="C1033" s="49"/>
      <c r="D1033" s="130"/>
      <c r="E1033" s="20"/>
      <c r="F1033" s="20"/>
      <c r="G1033" s="20"/>
      <c r="H1033" s="8">
        <v>216</v>
      </c>
      <c r="I1033" s="8">
        <v>213</v>
      </c>
    </row>
    <row r="1034" spans="1:10">
      <c r="A1034" s="210"/>
      <c r="B1034" s="48" t="s">
        <v>1007</v>
      </c>
      <c r="C1034" s="49"/>
      <c r="D1034" s="130"/>
      <c r="E1034" s="20">
        <v>14</v>
      </c>
      <c r="F1034" s="20">
        <v>17</v>
      </c>
      <c r="G1034" s="20">
        <v>17</v>
      </c>
      <c r="H1034" s="8">
        <v>216</v>
      </c>
      <c r="I1034" s="8">
        <v>213</v>
      </c>
    </row>
    <row r="1035" spans="1:10">
      <c r="A1035" s="210"/>
      <c r="B1035" s="48" t="s">
        <v>1008</v>
      </c>
      <c r="C1035" s="49"/>
      <c r="D1035" s="130"/>
      <c r="E1035" s="20">
        <v>44</v>
      </c>
      <c r="F1035" s="20">
        <v>51</v>
      </c>
      <c r="G1035" s="20">
        <v>52</v>
      </c>
      <c r="H1035" s="8">
        <v>216</v>
      </c>
      <c r="I1035" s="8">
        <v>213</v>
      </c>
    </row>
    <row r="1036" spans="1:10">
      <c r="A1036"/>
      <c r="B1036" s="56" t="s">
        <v>1009</v>
      </c>
      <c r="C1036" s="16"/>
      <c r="D1036" s="130">
        <v>400</v>
      </c>
      <c r="E1036" s="20"/>
      <c r="F1036" s="20"/>
      <c r="G1036" s="20"/>
      <c r="H1036" s="8"/>
      <c r="I1036" s="8"/>
      <c r="J1036" s="144">
        <f>100*(H1036*(E1036+F1036+G1036)+H1037*(E1037+F1037+G1037)+H1038*(E1038+F1038+G1038)+H1039*(E1039+F1039+G1039)+H1040*(G1040+F1040+E1040)+H1042*(G1042+F1042+E1042)+H1043*(G1043+F1043+E1043)+H1044*(G1044+F1044+E1044)+H1045*(G1045+F1045+E1045)+H1046*(G1046+F1046+E1046)+H1047*(G1047+F1047+E1047)+H1050*(G1050+F1050+E1050)+H1051*(G1051+F1051+E1051)+H1052*(G1052+F1052+E1052))/(D1036*1000)</f>
        <v>15.833</v>
      </c>
    </row>
    <row r="1037" spans="1:10" ht="15.75" customHeight="1">
      <c r="A1037" s="191" t="s">
        <v>479</v>
      </c>
      <c r="B1037" s="48" t="s">
        <v>1010</v>
      </c>
      <c r="C1037" s="187" t="s">
        <v>1011</v>
      </c>
      <c r="D1037" s="130"/>
      <c r="E1037" s="47">
        <v>7</v>
      </c>
      <c r="F1037" s="47">
        <v>4</v>
      </c>
      <c r="G1037" s="47">
        <v>11</v>
      </c>
      <c r="H1037" s="8">
        <v>223</v>
      </c>
      <c r="I1037" s="8">
        <v>222</v>
      </c>
    </row>
    <row r="1038" spans="1:10">
      <c r="A1038" s="191"/>
      <c r="B1038" s="77" t="s">
        <v>1012</v>
      </c>
      <c r="C1038" s="187"/>
      <c r="D1038" s="133"/>
      <c r="E1038" s="47">
        <v>3</v>
      </c>
      <c r="F1038" s="47">
        <v>10</v>
      </c>
      <c r="G1038" s="47">
        <v>7</v>
      </c>
      <c r="H1038" s="8">
        <v>223</v>
      </c>
      <c r="I1038" s="8">
        <v>222</v>
      </c>
    </row>
    <row r="1039" spans="1:10">
      <c r="A1039" s="191"/>
      <c r="B1039" s="48" t="s">
        <v>1013</v>
      </c>
      <c r="C1039" s="187"/>
      <c r="D1039" s="130"/>
      <c r="E1039" s="47">
        <v>11</v>
      </c>
      <c r="F1039" s="47">
        <v>9</v>
      </c>
      <c r="G1039" s="47">
        <v>10</v>
      </c>
      <c r="H1039" s="8">
        <v>223</v>
      </c>
      <c r="I1039" s="8">
        <v>222</v>
      </c>
    </row>
    <row r="1040" spans="1:10">
      <c r="A1040" s="191"/>
      <c r="B1040" s="48" t="s">
        <v>1014</v>
      </c>
      <c r="C1040" s="49"/>
      <c r="D1040" s="130"/>
      <c r="E1040" s="47">
        <v>4</v>
      </c>
      <c r="F1040" s="47">
        <v>1</v>
      </c>
      <c r="G1040" s="47">
        <v>6</v>
      </c>
      <c r="H1040" s="8">
        <v>223</v>
      </c>
      <c r="I1040" s="8">
        <v>222</v>
      </c>
    </row>
    <row r="1041" spans="1:10">
      <c r="A1041" s="191"/>
      <c r="B1041" s="48" t="s">
        <v>1015</v>
      </c>
      <c r="C1041" s="49"/>
      <c r="D1041" s="130"/>
      <c r="E1041" s="47">
        <v>46</v>
      </c>
      <c r="F1041" s="47">
        <v>20</v>
      </c>
      <c r="G1041" s="47">
        <v>10</v>
      </c>
      <c r="H1041" s="8">
        <v>223</v>
      </c>
      <c r="I1041" s="8">
        <v>222</v>
      </c>
    </row>
    <row r="1042" spans="1:10">
      <c r="A1042" s="191"/>
      <c r="B1042" s="77" t="s">
        <v>1016</v>
      </c>
      <c r="C1042" s="49"/>
      <c r="D1042" s="133"/>
      <c r="E1042" s="47">
        <v>3</v>
      </c>
      <c r="F1042" s="47">
        <v>4</v>
      </c>
      <c r="G1042" s="47">
        <v>3</v>
      </c>
      <c r="H1042" s="8">
        <v>223</v>
      </c>
      <c r="I1042" s="8">
        <v>222</v>
      </c>
    </row>
    <row r="1043" spans="1:10">
      <c r="A1043" s="191"/>
      <c r="B1043" s="48" t="s">
        <v>1017</v>
      </c>
      <c r="C1043" s="49"/>
      <c r="D1043" s="130"/>
      <c r="E1043" s="47">
        <v>1</v>
      </c>
      <c r="F1043" s="47">
        <v>5</v>
      </c>
      <c r="G1043" s="47">
        <v>1</v>
      </c>
      <c r="H1043" s="8">
        <v>223</v>
      </c>
      <c r="I1043" s="8">
        <v>222</v>
      </c>
    </row>
    <row r="1044" spans="1:10">
      <c r="A1044" s="191"/>
      <c r="B1044" s="48" t="s">
        <v>1018</v>
      </c>
      <c r="C1044" s="49"/>
      <c r="D1044" s="130"/>
      <c r="E1044" s="47">
        <v>4</v>
      </c>
      <c r="F1044" s="47">
        <v>11</v>
      </c>
      <c r="G1044" s="47">
        <v>10</v>
      </c>
      <c r="H1044" s="8">
        <v>223</v>
      </c>
      <c r="I1044" s="8">
        <v>222</v>
      </c>
    </row>
    <row r="1045" spans="1:10">
      <c r="A1045" s="191"/>
      <c r="B1045" s="48" t="s">
        <v>1019</v>
      </c>
      <c r="C1045" s="49"/>
      <c r="D1045" s="130"/>
      <c r="E1045" s="47">
        <v>0</v>
      </c>
      <c r="F1045" s="47">
        <v>0</v>
      </c>
      <c r="G1045" s="47">
        <v>0</v>
      </c>
      <c r="H1045" s="8">
        <v>223</v>
      </c>
      <c r="I1045" s="8">
        <v>222</v>
      </c>
    </row>
    <row r="1046" spans="1:10">
      <c r="A1046" s="191"/>
      <c r="B1046" s="48" t="s">
        <v>1020</v>
      </c>
      <c r="C1046" s="49"/>
      <c r="D1046" s="130"/>
      <c r="E1046" s="47">
        <v>6</v>
      </c>
      <c r="F1046" s="47">
        <v>9</v>
      </c>
      <c r="G1046" s="47">
        <v>5</v>
      </c>
      <c r="H1046" s="8">
        <v>223</v>
      </c>
      <c r="I1046" s="8">
        <v>222</v>
      </c>
    </row>
    <row r="1047" spans="1:10">
      <c r="A1047" s="191"/>
      <c r="B1047" s="48" t="s">
        <v>1021</v>
      </c>
      <c r="C1047" s="49"/>
      <c r="D1047" s="130"/>
      <c r="E1047" s="47">
        <v>0</v>
      </c>
      <c r="F1047" s="47">
        <v>0</v>
      </c>
      <c r="G1047" s="47">
        <v>0</v>
      </c>
      <c r="H1047" s="8">
        <v>223</v>
      </c>
      <c r="I1047" s="8">
        <v>222</v>
      </c>
    </row>
    <row r="1048" spans="1:10">
      <c r="A1048" s="191"/>
      <c r="B1048" s="48" t="s">
        <v>1022</v>
      </c>
      <c r="C1048" s="49"/>
      <c r="D1048" s="130"/>
      <c r="E1048" s="47">
        <v>0</v>
      </c>
      <c r="F1048" s="47">
        <v>0</v>
      </c>
      <c r="G1048" s="47">
        <v>0</v>
      </c>
      <c r="H1048" s="8">
        <v>223</v>
      </c>
      <c r="I1048" s="8">
        <v>222</v>
      </c>
    </row>
    <row r="1049" spans="1:10">
      <c r="A1049" s="191"/>
      <c r="B1049" s="48" t="s">
        <v>1023</v>
      </c>
      <c r="C1049" s="49"/>
      <c r="D1049" s="130"/>
      <c r="E1049" s="47">
        <v>0</v>
      </c>
      <c r="F1049" s="47">
        <v>0</v>
      </c>
      <c r="G1049" s="47">
        <v>0</v>
      </c>
      <c r="H1049" s="8">
        <v>223</v>
      </c>
      <c r="I1049" s="8">
        <v>222</v>
      </c>
    </row>
    <row r="1050" spans="1:10">
      <c r="A1050" s="191"/>
      <c r="B1050" s="48" t="s">
        <v>1024</v>
      </c>
      <c r="C1050" s="49"/>
      <c r="D1050" s="130"/>
      <c r="E1050" s="47">
        <v>42</v>
      </c>
      <c r="F1050" s="47">
        <v>25</v>
      </c>
      <c r="G1050" s="47">
        <v>28</v>
      </c>
      <c r="H1050" s="8">
        <v>223</v>
      </c>
      <c r="I1050" s="8">
        <v>222</v>
      </c>
    </row>
    <row r="1051" spans="1:10">
      <c r="A1051" s="191"/>
      <c r="B1051" s="48" t="s">
        <v>1025</v>
      </c>
      <c r="C1051" s="49"/>
      <c r="D1051" s="130"/>
      <c r="E1051" s="47">
        <v>7</v>
      </c>
      <c r="F1051" s="47">
        <v>11</v>
      </c>
      <c r="G1051" s="47">
        <v>6</v>
      </c>
      <c r="H1051" s="8">
        <v>223</v>
      </c>
      <c r="I1051" s="8">
        <v>222</v>
      </c>
    </row>
    <row r="1052" spans="1:10">
      <c r="A1052" s="191"/>
      <c r="B1052" s="42" t="s">
        <v>1026</v>
      </c>
      <c r="C1052" s="49"/>
      <c r="D1052" s="131"/>
      <c r="E1052" s="47">
        <v>0</v>
      </c>
      <c r="F1052" s="47">
        <v>7</v>
      </c>
      <c r="G1052" s="47">
        <v>13</v>
      </c>
      <c r="H1052" s="8">
        <v>223</v>
      </c>
      <c r="I1052" s="8">
        <v>222</v>
      </c>
    </row>
    <row r="1053" spans="1:10">
      <c r="A1053" s="191"/>
      <c r="B1053" s="56" t="s">
        <v>92</v>
      </c>
      <c r="C1053" s="16"/>
      <c r="D1053" s="130">
        <v>400</v>
      </c>
      <c r="E1053" s="20"/>
      <c r="F1053" s="20"/>
      <c r="G1053" s="20"/>
      <c r="H1053" s="8"/>
      <c r="I1053" s="8"/>
      <c r="J1053" s="144">
        <f>100*(H1053*(E1053+F1053+G1053)+H1054*(E1054+F1054+G1054)+H1055*(E1055+F1055+G1055)+H1056*(E1056+F1056+G1056)+H1057*(G1057+F1057+E1057)+H1059*(G1059+F1059+E1059)+H1060*(G1060+F1060+E1060)+H1061*(G1061+F1061+E1061)+H1062*(G1062+F1062+E1062)+H1063*(G1063+F1063+E1063))/(D1053*1000)</f>
        <v>13.287750000000001</v>
      </c>
    </row>
    <row r="1054" spans="1:10">
      <c r="A1054" s="191"/>
      <c r="B1054" s="48" t="s">
        <v>1027</v>
      </c>
      <c r="C1054" s="49"/>
      <c r="D1054" s="130"/>
      <c r="E1054" s="47">
        <v>1</v>
      </c>
      <c r="F1054" s="47">
        <v>8</v>
      </c>
      <c r="G1054" s="47">
        <v>8</v>
      </c>
      <c r="H1054" s="8">
        <v>227</v>
      </c>
      <c r="I1054" s="8">
        <v>226</v>
      </c>
    </row>
    <row r="1055" spans="1:10">
      <c r="A1055" s="191"/>
      <c r="B1055" s="42" t="s">
        <v>1028</v>
      </c>
      <c r="C1055" s="49"/>
      <c r="D1055" s="141"/>
      <c r="E1055" s="47">
        <v>4</v>
      </c>
      <c r="F1055" s="47">
        <v>2</v>
      </c>
      <c r="G1055" s="47">
        <v>1</v>
      </c>
      <c r="H1055" s="8">
        <v>227</v>
      </c>
      <c r="I1055" s="8">
        <v>226</v>
      </c>
    </row>
    <row r="1056" spans="1:10">
      <c r="A1056" s="191"/>
      <c r="B1056" s="42" t="s">
        <v>1029</v>
      </c>
      <c r="C1056" s="49"/>
      <c r="D1056" s="132"/>
      <c r="E1056" s="47">
        <v>22</v>
      </c>
      <c r="F1056" s="47">
        <v>47</v>
      </c>
      <c r="G1056" s="47">
        <v>22</v>
      </c>
      <c r="H1056" s="8">
        <v>227</v>
      </c>
      <c r="I1056" s="8">
        <v>226</v>
      </c>
    </row>
    <row r="1057" spans="1:10">
      <c r="A1057" s="191"/>
      <c r="B1057" s="42" t="s">
        <v>1030</v>
      </c>
      <c r="C1057" s="49"/>
      <c r="D1057" s="132"/>
      <c r="E1057" s="47">
        <v>10</v>
      </c>
      <c r="F1057" s="47">
        <v>8</v>
      </c>
      <c r="G1057" s="47">
        <v>23</v>
      </c>
      <c r="H1057" s="8">
        <v>227</v>
      </c>
      <c r="I1057" s="8">
        <v>226</v>
      </c>
    </row>
    <row r="1058" spans="1:10">
      <c r="A1058" s="191"/>
      <c r="B1058" s="48" t="s">
        <v>1031</v>
      </c>
      <c r="C1058" s="49"/>
      <c r="D1058" s="130"/>
      <c r="E1058" s="47">
        <v>16</v>
      </c>
      <c r="F1058" s="47">
        <v>12</v>
      </c>
      <c r="G1058" s="47">
        <v>21</v>
      </c>
      <c r="H1058" s="8">
        <v>227</v>
      </c>
      <c r="I1058" s="8">
        <v>226</v>
      </c>
    </row>
    <row r="1059" spans="1:10">
      <c r="A1059" s="191"/>
      <c r="B1059" s="48" t="s">
        <v>1032</v>
      </c>
      <c r="C1059" s="49"/>
      <c r="D1059" s="130"/>
      <c r="E1059" s="47">
        <v>13</v>
      </c>
      <c r="F1059" s="47">
        <v>25</v>
      </c>
      <c r="G1059" s="47">
        <v>29</v>
      </c>
      <c r="H1059" s="8">
        <v>227</v>
      </c>
      <c r="I1059" s="8">
        <v>226</v>
      </c>
    </row>
    <row r="1060" spans="1:10">
      <c r="A1060" s="191"/>
      <c r="B1060" s="31" t="s">
        <v>1033</v>
      </c>
      <c r="C1060" s="16"/>
      <c r="D1060" s="130"/>
      <c r="E1060" s="20"/>
      <c r="F1060" s="20"/>
      <c r="G1060" s="20"/>
      <c r="H1060" s="8">
        <v>228</v>
      </c>
      <c r="I1060" s="8">
        <v>227</v>
      </c>
    </row>
    <row r="1061" spans="1:10">
      <c r="A1061" s="191"/>
      <c r="B1061" s="31" t="s">
        <v>1034</v>
      </c>
      <c r="C1061" s="16"/>
      <c r="D1061" s="130"/>
      <c r="E1061" s="20"/>
      <c r="F1061" s="20"/>
      <c r="G1061" s="20"/>
      <c r="H1061" s="8">
        <v>229</v>
      </c>
      <c r="I1061" s="8">
        <v>228</v>
      </c>
    </row>
    <row r="1062" spans="1:10">
      <c r="A1062" s="191"/>
      <c r="B1062" s="48" t="s">
        <v>1022</v>
      </c>
      <c r="C1062" s="16"/>
      <c r="D1062" s="130"/>
      <c r="E1062" s="20">
        <v>0</v>
      </c>
      <c r="F1062" s="20">
        <v>0</v>
      </c>
      <c r="G1062" s="20">
        <v>11</v>
      </c>
      <c r="H1062" s="8">
        <v>230</v>
      </c>
      <c r="I1062" s="8">
        <v>229</v>
      </c>
    </row>
    <row r="1063" spans="1:10">
      <c r="A1063" s="191"/>
      <c r="B1063" s="31" t="s">
        <v>1035</v>
      </c>
      <c r="C1063" s="16"/>
      <c r="D1063" s="130"/>
      <c r="E1063" s="20">
        <v>0</v>
      </c>
      <c r="F1063" s="20">
        <v>0</v>
      </c>
      <c r="G1063" s="20">
        <v>0</v>
      </c>
      <c r="H1063" s="8">
        <v>231</v>
      </c>
      <c r="I1063" s="8">
        <v>230</v>
      </c>
    </row>
    <row r="1064" spans="1:10">
      <c r="A1064" s="14"/>
      <c r="B1064" s="15" t="s">
        <v>1036</v>
      </c>
      <c r="C1064" s="16"/>
      <c r="D1064" s="130">
        <v>250</v>
      </c>
      <c r="E1064" s="20"/>
      <c r="F1064" s="20"/>
      <c r="G1064" s="20"/>
      <c r="H1064" s="8"/>
      <c r="I1064" s="8"/>
      <c r="J1064" s="144">
        <f>100*(H1064*(E1064+F1064+G1064)+H1065*(E1065+F1065+G1065)+H1066*(E1066+F1066+G1066)+H1067*(E1067+F1067+G1067)+H1068*(G1068+F1068+E1068))/(D1064*1000)</f>
        <v>15.8592</v>
      </c>
    </row>
    <row r="1065" spans="1:10" ht="15.75" customHeight="1">
      <c r="A1065" s="199" t="s">
        <v>356</v>
      </c>
      <c r="B1065" s="31" t="s">
        <v>1037</v>
      </c>
      <c r="C1065" s="187" t="s">
        <v>1038</v>
      </c>
      <c r="D1065" s="130"/>
      <c r="E1065" s="20"/>
      <c r="F1065" s="20"/>
      <c r="G1065" s="20"/>
      <c r="H1065" s="8">
        <v>236</v>
      </c>
      <c r="I1065" s="8">
        <v>234</v>
      </c>
    </row>
    <row r="1066" spans="1:10">
      <c r="A1066" s="199"/>
      <c r="B1066" s="31" t="s">
        <v>255</v>
      </c>
      <c r="C1066" s="187"/>
      <c r="D1066" s="130"/>
      <c r="E1066" s="20">
        <v>40</v>
      </c>
      <c r="F1066" s="20">
        <v>36</v>
      </c>
      <c r="G1066" s="20">
        <v>56</v>
      </c>
      <c r="H1066" s="8">
        <v>236</v>
      </c>
      <c r="I1066" s="8">
        <v>234</v>
      </c>
    </row>
    <row r="1067" spans="1:10">
      <c r="A1067" s="199"/>
      <c r="B1067" s="31" t="s">
        <v>1039</v>
      </c>
      <c r="C1067" s="187"/>
      <c r="D1067" s="130"/>
      <c r="E1067" s="20">
        <v>1</v>
      </c>
      <c r="F1067" s="20">
        <v>5</v>
      </c>
      <c r="G1067" s="20">
        <v>3</v>
      </c>
      <c r="H1067" s="8">
        <v>236</v>
      </c>
      <c r="I1067" s="8">
        <v>234</v>
      </c>
    </row>
    <row r="1068" spans="1:10">
      <c r="A1068" s="199"/>
      <c r="B1068" s="31" t="s">
        <v>1040</v>
      </c>
      <c r="C1068" s="187"/>
      <c r="D1068" s="130"/>
      <c r="E1068" s="20">
        <v>11</v>
      </c>
      <c r="F1068" s="20">
        <v>9</v>
      </c>
      <c r="G1068" s="20">
        <v>7</v>
      </c>
      <c r="H1068" s="8">
        <v>236</v>
      </c>
      <c r="I1068" s="8">
        <v>234</v>
      </c>
    </row>
    <row r="1069" spans="1:10" ht="15.75" customHeight="1">
      <c r="A1069" s="202" t="s">
        <v>797</v>
      </c>
      <c r="B1069" s="15" t="s">
        <v>1041</v>
      </c>
      <c r="C1069" s="187" t="s">
        <v>1042</v>
      </c>
      <c r="D1069" s="130">
        <v>100</v>
      </c>
      <c r="E1069" s="20"/>
      <c r="F1069" s="20"/>
      <c r="G1069" s="20"/>
      <c r="H1069" s="8"/>
      <c r="I1069" s="8"/>
      <c r="J1069" s="144">
        <f>100*(H1069*(E1069+F1069+G1069)+H1070*(E1070+F1070+G1070))/(D1069*1000)</f>
        <v>24.062000000000001</v>
      </c>
    </row>
    <row r="1070" spans="1:10">
      <c r="A1070" s="202"/>
      <c r="B1070" s="31" t="s">
        <v>1043</v>
      </c>
      <c r="C1070" s="187"/>
      <c r="D1070" s="130"/>
      <c r="E1070" s="20">
        <v>29</v>
      </c>
      <c r="F1070" s="20">
        <v>43</v>
      </c>
      <c r="G1070" s="20">
        <v>34</v>
      </c>
      <c r="H1070" s="8">
        <v>227</v>
      </c>
      <c r="I1070" s="8">
        <v>222</v>
      </c>
    </row>
    <row r="1071" spans="1:10">
      <c r="A1071" s="202"/>
      <c r="B1071" s="15" t="s">
        <v>1044</v>
      </c>
      <c r="C1071" s="16"/>
      <c r="D1071" s="130">
        <v>400</v>
      </c>
      <c r="E1071" s="20"/>
      <c r="F1071" s="20"/>
      <c r="G1071" s="20"/>
      <c r="H1071" s="8"/>
      <c r="I1071" s="8"/>
      <c r="J1071" s="144">
        <f>100*(H1071*(E1071+F1071+G1071)+H1072*(E1072+F1072+G1072)+H1073*(E1073+F1073+G1073)+H1074*(E1074+F1074+G1074)+H1075*(G1075+F1075+E1075)+H1076*(G1076+F1076+E1076)+H1077*(G1077+F1077+E1077))/(D1071*1000)</f>
        <v>27.3735</v>
      </c>
    </row>
    <row r="1072" spans="1:10" ht="15.75" customHeight="1">
      <c r="A1072" s="202"/>
      <c r="B1072" s="26" t="s">
        <v>1045</v>
      </c>
      <c r="C1072" s="187" t="s">
        <v>1046</v>
      </c>
      <c r="D1072" s="130"/>
      <c r="E1072" s="20">
        <v>5</v>
      </c>
      <c r="F1072" s="20">
        <v>0</v>
      </c>
      <c r="G1072" s="20">
        <v>0</v>
      </c>
      <c r="H1072" s="8">
        <v>231</v>
      </c>
      <c r="I1072" s="8">
        <v>227</v>
      </c>
    </row>
    <row r="1073" spans="1:10">
      <c r="A1073" s="202"/>
      <c r="B1073" s="26" t="s">
        <v>1047</v>
      </c>
      <c r="C1073" s="187"/>
      <c r="D1073" s="130"/>
      <c r="E1073" s="20">
        <v>0</v>
      </c>
      <c r="F1073" s="20">
        <v>0</v>
      </c>
      <c r="G1073" s="20">
        <v>0</v>
      </c>
      <c r="H1073" s="8">
        <v>231</v>
      </c>
      <c r="I1073" s="8">
        <v>227</v>
      </c>
    </row>
    <row r="1074" spans="1:10">
      <c r="A1074" s="202"/>
      <c r="B1074" s="26" t="s">
        <v>63</v>
      </c>
      <c r="C1074" s="187"/>
      <c r="D1074" s="130"/>
      <c r="E1074" s="20">
        <v>0</v>
      </c>
      <c r="F1074" s="20">
        <v>0</v>
      </c>
      <c r="G1074" s="20">
        <v>0</v>
      </c>
      <c r="H1074" s="8">
        <v>231</v>
      </c>
      <c r="I1074" s="8">
        <v>227</v>
      </c>
    </row>
    <row r="1075" spans="1:10">
      <c r="A1075" s="202"/>
      <c r="B1075" s="31" t="s">
        <v>1048</v>
      </c>
      <c r="C1075" s="187"/>
      <c r="D1075" s="130"/>
      <c r="E1075" s="20">
        <v>23</v>
      </c>
      <c r="F1075" s="20">
        <v>0</v>
      </c>
      <c r="G1075" s="20">
        <v>18</v>
      </c>
      <c r="H1075" s="8">
        <v>231</v>
      </c>
      <c r="I1075" s="8">
        <v>227</v>
      </c>
    </row>
    <row r="1076" spans="1:10">
      <c r="A1076" s="202"/>
      <c r="B1076" s="31" t="s">
        <v>1049</v>
      </c>
      <c r="C1076" s="16"/>
      <c r="D1076" s="130"/>
      <c r="E1076" s="20">
        <v>135</v>
      </c>
      <c r="F1076" s="20">
        <v>161</v>
      </c>
      <c r="G1076" s="20">
        <v>132</v>
      </c>
      <c r="H1076" s="8">
        <v>231</v>
      </c>
      <c r="I1076" s="8">
        <v>227</v>
      </c>
    </row>
    <row r="1077" spans="1:10" ht="15.75" customHeight="1">
      <c r="A1077" s="191" t="s">
        <v>797</v>
      </c>
      <c r="B1077" s="45" t="s">
        <v>1050</v>
      </c>
      <c r="C1077" s="211" t="s">
        <v>1051</v>
      </c>
      <c r="D1077" s="130">
        <v>160</v>
      </c>
      <c r="E1077" s="20"/>
      <c r="F1077" s="20"/>
      <c r="G1077" s="20"/>
      <c r="H1077" s="8"/>
      <c r="I1077" s="8"/>
      <c r="J1077" s="144">
        <f>100*(H1077*(E1077+F1077+G1077)+H1078*(E1078+F1078+G1078))/(D1077*1000)</f>
        <v>17.254999999999999</v>
      </c>
    </row>
    <row r="1078" spans="1:10">
      <c r="A1078" s="191"/>
      <c r="B1078" s="31" t="s">
        <v>1052</v>
      </c>
      <c r="C1078" s="211"/>
      <c r="D1078" s="130"/>
      <c r="E1078" s="20">
        <v>53</v>
      </c>
      <c r="F1078" s="20">
        <v>28</v>
      </c>
      <c r="G1078" s="20">
        <v>38</v>
      </c>
      <c r="H1078" s="8">
        <v>232</v>
      </c>
      <c r="I1078" s="8">
        <v>228</v>
      </c>
    </row>
    <row r="1079" spans="1:10">
      <c r="A1079" s="14"/>
      <c r="B1079" s="15" t="s">
        <v>1053</v>
      </c>
      <c r="C1079" s="16"/>
      <c r="D1079" s="130">
        <v>400</v>
      </c>
      <c r="E1079" s="20"/>
      <c r="F1079" s="20"/>
      <c r="G1079" s="20"/>
      <c r="H1079" s="8"/>
      <c r="I1079" s="8"/>
      <c r="J1079" s="144">
        <f>100*(H1079*(E1079+F1079+G1079)+H1080*(E1080+F1080+G1080)+H1081*(E1081+F1081+G1081)+H1082*(E1082+F1082+G1082)+H1083*(G1083+F1083+E1083)+H1084*(G1084+F1084+E1084)+H1085*(G1085+F1085+E1085))/(D1079*1000)</f>
        <v>30.38</v>
      </c>
    </row>
    <row r="1080" spans="1:10" ht="15.75" customHeight="1">
      <c r="A1080" s="210" t="s">
        <v>334</v>
      </c>
      <c r="B1080" s="26" t="s">
        <v>1054</v>
      </c>
      <c r="C1080" s="187" t="s">
        <v>1055</v>
      </c>
      <c r="D1080" s="130"/>
      <c r="E1080" s="20">
        <v>36</v>
      </c>
      <c r="F1080" s="20">
        <v>19</v>
      </c>
      <c r="G1080" s="20">
        <v>30</v>
      </c>
      <c r="H1080" s="8">
        <v>217</v>
      </c>
      <c r="I1080" s="8">
        <v>215</v>
      </c>
    </row>
    <row r="1081" spans="1:10">
      <c r="A1081" s="210"/>
      <c r="B1081" s="26" t="s">
        <v>1056</v>
      </c>
      <c r="C1081" s="187"/>
      <c r="D1081" s="130"/>
      <c r="E1081" s="20">
        <v>110</v>
      </c>
      <c r="F1081" s="20">
        <v>110</v>
      </c>
      <c r="G1081" s="20">
        <v>168</v>
      </c>
      <c r="H1081" s="8">
        <v>217</v>
      </c>
      <c r="I1081" s="8">
        <v>215</v>
      </c>
    </row>
    <row r="1082" spans="1:10">
      <c r="A1082" s="210"/>
      <c r="B1082" s="31" t="s">
        <v>1057</v>
      </c>
      <c r="C1082" s="187"/>
      <c r="D1082" s="130"/>
      <c r="E1082" s="20">
        <v>10</v>
      </c>
      <c r="F1082" s="20">
        <v>12</v>
      </c>
      <c r="G1082" s="20">
        <v>20</v>
      </c>
      <c r="H1082" s="8">
        <v>217</v>
      </c>
      <c r="I1082" s="8">
        <v>215</v>
      </c>
    </row>
    <row r="1083" spans="1:10">
      <c r="A1083" s="210"/>
      <c r="B1083" s="31" t="s">
        <v>1058</v>
      </c>
      <c r="C1083" s="187"/>
      <c r="D1083" s="130"/>
      <c r="E1083" s="20">
        <v>11</v>
      </c>
      <c r="F1083" s="20">
        <v>26</v>
      </c>
      <c r="G1083" s="20">
        <v>8</v>
      </c>
      <c r="H1083" s="8">
        <v>217</v>
      </c>
      <c r="I1083" s="8">
        <v>215</v>
      </c>
    </row>
    <row r="1084" spans="1:10">
      <c r="A1084" s="210"/>
      <c r="B1084" s="26" t="s">
        <v>1059</v>
      </c>
      <c r="C1084" s="16"/>
      <c r="D1084" s="130"/>
      <c r="E1084" s="20"/>
      <c r="F1084" s="20"/>
      <c r="G1084" s="20"/>
      <c r="H1084" s="8">
        <v>217</v>
      </c>
      <c r="I1084" s="8">
        <v>215</v>
      </c>
    </row>
    <row r="1085" spans="1:10">
      <c r="A1085" s="210"/>
      <c r="B1085" s="15" t="s">
        <v>92</v>
      </c>
      <c r="C1085" s="16"/>
      <c r="D1085" s="130">
        <v>400</v>
      </c>
      <c r="E1085" s="20"/>
      <c r="F1085" s="20"/>
      <c r="G1085" s="20"/>
      <c r="H1085" s="8"/>
      <c r="I1085" s="8"/>
      <c r="J1085" s="144">
        <f>100*(H1085*(E1085+F1085+G1085)+H1086*(E1086+F1086+G1086)+H1087*(E1087+F1087+G1087)+H1088*(E1088+F1088+G1088)+H1089*(G1089+F1089+E1089)+H1090*(G1090+F1090+E1090)+H1091*(G1091+F1091+E1091))/(D1085*1000)</f>
        <v>14.31175</v>
      </c>
    </row>
    <row r="1086" spans="1:10">
      <c r="A1086" s="210"/>
      <c r="B1086" s="31" t="s">
        <v>1060</v>
      </c>
      <c r="C1086" s="16"/>
      <c r="D1086" s="130"/>
      <c r="E1086" s="20">
        <v>41</v>
      </c>
      <c r="F1086" s="20">
        <v>26</v>
      </c>
      <c r="G1086" s="20">
        <v>31</v>
      </c>
      <c r="H1086" s="8">
        <v>228</v>
      </c>
      <c r="I1086" s="8">
        <v>222</v>
      </c>
    </row>
    <row r="1087" spans="1:10">
      <c r="A1087" s="210"/>
      <c r="B1087" s="31" t="s">
        <v>181</v>
      </c>
      <c r="C1087" s="16"/>
      <c r="D1087" s="130"/>
      <c r="E1087" s="20">
        <v>21</v>
      </c>
      <c r="F1087" s="20">
        <v>24</v>
      </c>
      <c r="G1087" s="20">
        <v>21</v>
      </c>
      <c r="H1087" s="8">
        <v>228</v>
      </c>
      <c r="I1087" s="8">
        <v>222</v>
      </c>
    </row>
    <row r="1088" spans="1:10">
      <c r="A1088" s="210"/>
      <c r="B1088" s="31" t="s">
        <v>1061</v>
      </c>
      <c r="C1088" s="16"/>
      <c r="D1088" s="130"/>
      <c r="E1088" s="20">
        <v>11</v>
      </c>
      <c r="F1088" s="20">
        <v>12</v>
      </c>
      <c r="G1088" s="20">
        <v>12</v>
      </c>
      <c r="H1088" s="8">
        <v>228</v>
      </c>
      <c r="I1088" s="8">
        <v>222</v>
      </c>
    </row>
    <row r="1089" spans="1:10">
      <c r="A1089" s="210"/>
      <c r="B1089" s="31" t="s">
        <v>1043</v>
      </c>
      <c r="C1089" s="16"/>
      <c r="D1089" s="130"/>
      <c r="E1089" s="20">
        <v>0</v>
      </c>
      <c r="F1089" s="20">
        <v>13</v>
      </c>
      <c r="G1089" s="20">
        <v>21</v>
      </c>
      <c r="H1089" s="8">
        <v>228</v>
      </c>
      <c r="I1089" s="8">
        <v>222</v>
      </c>
    </row>
    <row r="1090" spans="1:10">
      <c r="A1090"/>
      <c r="B1090" s="15" t="s">
        <v>1062</v>
      </c>
      <c r="C1090" s="16"/>
      <c r="D1090" s="130">
        <v>400</v>
      </c>
      <c r="E1090" s="20"/>
      <c r="F1090" s="20"/>
      <c r="G1090" s="20"/>
      <c r="H1090" s="8"/>
      <c r="I1090" s="8"/>
      <c r="J1090" s="144">
        <f>100*(H1090*(E1090+F1090+G1090)+H1091*(E1091+F1091+G1091)+H1092*(E1092+F1092+G1092)+H1093*(E1093+F1093+G1093)+H1094*(G1094+F1094+E1094)+H1095*(G1095+F1095+E1095)+H1096*(G1096+F1096+E1096))/(D1090*1000)</f>
        <v>20.172750000000001</v>
      </c>
    </row>
    <row r="1091" spans="1:10" ht="15.75" customHeight="1">
      <c r="A1091" s="184" t="s">
        <v>978</v>
      </c>
      <c r="B1091" s="26" t="s">
        <v>1063</v>
      </c>
      <c r="C1091" s="187" t="s">
        <v>1064</v>
      </c>
      <c r="D1091" s="130"/>
      <c r="E1091" s="20">
        <v>6</v>
      </c>
      <c r="F1091" s="20">
        <v>1</v>
      </c>
      <c r="G1091" s="20">
        <v>12</v>
      </c>
      <c r="H1091" s="8">
        <v>217</v>
      </c>
      <c r="I1091" s="8">
        <v>215</v>
      </c>
    </row>
    <row r="1092" spans="1:10">
      <c r="A1092" s="184"/>
      <c r="B1092" s="26" t="s">
        <v>261</v>
      </c>
      <c r="C1092" s="187"/>
      <c r="D1092" s="130"/>
      <c r="E1092" s="20">
        <v>37</v>
      </c>
      <c r="F1092" s="20">
        <v>38</v>
      </c>
      <c r="G1092" s="20">
        <v>53</v>
      </c>
      <c r="H1092" s="8">
        <v>217</v>
      </c>
      <c r="I1092" s="8">
        <v>215</v>
      </c>
    </row>
    <row r="1093" spans="1:10">
      <c r="A1093" s="184"/>
      <c r="B1093" s="15" t="s">
        <v>451</v>
      </c>
      <c r="C1093" s="16"/>
      <c r="D1093" s="130"/>
      <c r="E1093" s="20"/>
      <c r="F1093" s="20"/>
      <c r="G1093" s="20"/>
      <c r="H1093" s="8"/>
      <c r="I1093" s="8"/>
    </row>
    <row r="1094" spans="1:10">
      <c r="A1094" s="184"/>
      <c r="B1094" s="31" t="s">
        <v>933</v>
      </c>
      <c r="C1094" s="16"/>
      <c r="D1094" s="130"/>
      <c r="E1094" s="20">
        <v>0</v>
      </c>
      <c r="F1094" s="20">
        <v>0</v>
      </c>
      <c r="G1094" s="20">
        <v>0</v>
      </c>
      <c r="H1094" s="8">
        <v>228</v>
      </c>
      <c r="I1094" s="8">
        <v>222</v>
      </c>
    </row>
    <row r="1095" spans="1:10">
      <c r="A1095" s="184"/>
      <c r="B1095" s="31" t="s">
        <v>1043</v>
      </c>
      <c r="C1095" s="16"/>
      <c r="D1095" s="130"/>
      <c r="E1095" s="20">
        <v>78</v>
      </c>
      <c r="F1095" s="20">
        <v>60</v>
      </c>
      <c r="G1095" s="20">
        <v>64</v>
      </c>
      <c r="H1095" s="8">
        <v>228</v>
      </c>
      <c r="I1095" s="8">
        <v>222</v>
      </c>
    </row>
    <row r="1096" spans="1:10">
      <c r="A1096" s="184"/>
      <c r="B1096" s="31" t="s">
        <v>1065</v>
      </c>
      <c r="C1096" s="16"/>
      <c r="D1096" s="130"/>
      <c r="E1096" s="20">
        <v>9</v>
      </c>
      <c r="F1096" s="20">
        <v>1</v>
      </c>
      <c r="G1096" s="20">
        <v>2</v>
      </c>
      <c r="H1096" s="8">
        <v>228</v>
      </c>
      <c r="I1096" s="8">
        <v>222</v>
      </c>
    </row>
    <row r="1097" spans="1:10">
      <c r="A1097" s="184"/>
      <c r="B1097" s="15" t="s">
        <v>1066</v>
      </c>
      <c r="C1097" s="16"/>
      <c r="D1097" s="130">
        <v>400</v>
      </c>
      <c r="E1097" s="20"/>
      <c r="F1097" s="20"/>
      <c r="G1097" s="20"/>
      <c r="H1097" s="8"/>
      <c r="I1097" s="8"/>
      <c r="J1097" s="144">
        <f>100*(H1097*(E1097+F1097+G1097)+H1098*(E1098+F1098+G1098)+H1099*(E1099+F1099+G1099)+H1100*(E1100+F1100+G1100)+H1101*(G1101+F1101+E1101)+H1102*(G1102+F1102+E1102)+H1103*(G1103+F1103+E1103)+H1104*(G1104+F1104+E1104))/(D1097*1000)</f>
        <v>21.965</v>
      </c>
    </row>
    <row r="1098" spans="1:10">
      <c r="A1098" s="184"/>
      <c r="B1098" s="26" t="s">
        <v>181</v>
      </c>
      <c r="C1098" s="16"/>
      <c r="D1098" s="85"/>
      <c r="E1098" s="20">
        <v>2</v>
      </c>
      <c r="F1098" s="20">
        <v>0</v>
      </c>
      <c r="G1098" s="20">
        <v>0</v>
      </c>
      <c r="H1098" s="8">
        <v>230</v>
      </c>
      <c r="I1098" s="8">
        <v>225</v>
      </c>
    </row>
    <row r="1099" spans="1:10" ht="17.100000000000001" customHeight="1">
      <c r="A1099" s="184"/>
      <c r="B1099" s="26" t="s">
        <v>1067</v>
      </c>
      <c r="C1099" s="187" t="s">
        <v>1068</v>
      </c>
      <c r="D1099" s="86"/>
      <c r="E1099" s="20">
        <v>49</v>
      </c>
      <c r="F1099" s="20">
        <v>76</v>
      </c>
      <c r="G1099" s="20">
        <v>29</v>
      </c>
      <c r="H1099" s="8">
        <v>230</v>
      </c>
      <c r="I1099" s="8">
        <v>225</v>
      </c>
    </row>
    <row r="1100" spans="1:10">
      <c r="A1100" s="184"/>
      <c r="B1100" s="26" t="s">
        <v>1069</v>
      </c>
      <c r="C1100" s="187"/>
      <c r="D1100" s="85"/>
      <c r="E1100" s="20">
        <v>19</v>
      </c>
      <c r="F1100" s="20">
        <v>3</v>
      </c>
      <c r="G1100" s="20">
        <v>7</v>
      </c>
      <c r="H1100" s="8">
        <v>230</v>
      </c>
      <c r="I1100" s="8">
        <v>225</v>
      </c>
    </row>
    <row r="1101" spans="1:10">
      <c r="A1101" s="184"/>
      <c r="B1101" s="26" t="s">
        <v>1070</v>
      </c>
      <c r="C1101" s="16"/>
      <c r="D1101" s="87"/>
      <c r="E1101" s="20">
        <v>0</v>
      </c>
      <c r="F1101" s="20">
        <v>8</v>
      </c>
      <c r="G1101" s="20">
        <v>0</v>
      </c>
      <c r="H1101" s="8">
        <v>230</v>
      </c>
      <c r="I1101" s="8">
        <v>225</v>
      </c>
    </row>
    <row r="1102" spans="1:10">
      <c r="A1102" s="184"/>
      <c r="B1102" s="26" t="s">
        <v>1071</v>
      </c>
      <c r="C1102" s="16"/>
      <c r="D1102" s="87"/>
      <c r="E1102" s="20">
        <v>0</v>
      </c>
      <c r="F1102" s="20">
        <v>0</v>
      </c>
      <c r="G1102" s="20">
        <v>0</v>
      </c>
      <c r="H1102" s="8">
        <v>230</v>
      </c>
      <c r="I1102" s="8">
        <v>225</v>
      </c>
    </row>
    <row r="1103" spans="1:10">
      <c r="A1103" s="184"/>
      <c r="B1103" s="26" t="s">
        <v>1072</v>
      </c>
      <c r="C1103" s="16"/>
      <c r="D1103" s="87"/>
      <c r="E1103" s="20">
        <v>38</v>
      </c>
      <c r="F1103" s="20">
        <v>61</v>
      </c>
      <c r="G1103" s="20">
        <v>47</v>
      </c>
      <c r="H1103" s="8">
        <v>230</v>
      </c>
      <c r="I1103" s="8">
        <v>225</v>
      </c>
    </row>
    <row r="1104" spans="1:10">
      <c r="A1104" s="184"/>
      <c r="B1104" s="26" t="s">
        <v>1073</v>
      </c>
      <c r="C1104" s="16"/>
      <c r="D1104" s="85"/>
      <c r="E1104" s="20">
        <v>12</v>
      </c>
      <c r="F1104" s="20">
        <v>18</v>
      </c>
      <c r="G1104" s="20">
        <v>13</v>
      </c>
      <c r="H1104" s="8">
        <v>230</v>
      </c>
      <c r="I1104" s="8">
        <v>225</v>
      </c>
    </row>
    <row r="1105" spans="1:10">
      <c r="A1105" s="184"/>
      <c r="B1105" s="15" t="s">
        <v>92</v>
      </c>
      <c r="C1105" s="16"/>
      <c r="D1105" s="130">
        <v>400</v>
      </c>
      <c r="E1105" s="20"/>
      <c r="F1105" s="20"/>
      <c r="G1105" s="20"/>
      <c r="H1105" s="8"/>
      <c r="I1105" s="8"/>
      <c r="J1105" s="144">
        <f>100*(H1105*(E1105+F1105+G1105)+H1106*(E1106+F1106+G1106)+H1107*(E1107+F1107+G1107)+H1108*(E1108+F1108+G1108)+H1109*(G1109+F1109+E1109)+H1110*(G1110+F1110+E1110))/(D1105*1000)</f>
        <v>12.9375</v>
      </c>
    </row>
    <row r="1106" spans="1:10">
      <c r="A1106" s="184"/>
      <c r="B1106" s="26" t="s">
        <v>1074</v>
      </c>
      <c r="C1106" s="16"/>
      <c r="D1106" s="85"/>
      <c r="E1106" s="20">
        <v>19</v>
      </c>
      <c r="F1106" s="20">
        <v>12</v>
      </c>
      <c r="G1106" s="20">
        <v>19</v>
      </c>
      <c r="H1106" s="8">
        <v>230</v>
      </c>
      <c r="I1106" s="8">
        <v>228</v>
      </c>
    </row>
    <row r="1107" spans="1:10">
      <c r="A1107" s="184"/>
      <c r="B1107" s="26" t="s">
        <v>1075</v>
      </c>
      <c r="C1107" s="16"/>
      <c r="D1107" s="87"/>
      <c r="E1107" s="20">
        <v>12</v>
      </c>
      <c r="F1107" s="20">
        <v>1</v>
      </c>
      <c r="G1107" s="20">
        <v>15</v>
      </c>
      <c r="H1107" s="8">
        <v>230</v>
      </c>
      <c r="I1107" s="8">
        <v>228</v>
      </c>
    </row>
    <row r="1108" spans="1:10">
      <c r="A1108" s="184"/>
      <c r="B1108" s="26" t="s">
        <v>1076</v>
      </c>
      <c r="C1108" s="16"/>
      <c r="D1108" s="85"/>
      <c r="E1108" s="20">
        <v>5</v>
      </c>
      <c r="F1108" s="20">
        <v>38</v>
      </c>
      <c r="G1108" s="20">
        <v>15</v>
      </c>
      <c r="H1108" s="8">
        <v>230</v>
      </c>
      <c r="I1108" s="8">
        <v>228</v>
      </c>
    </row>
    <row r="1109" spans="1:10">
      <c r="A1109" s="184"/>
      <c r="B1109" s="26" t="s">
        <v>1077</v>
      </c>
      <c r="C1109" s="16"/>
      <c r="D1109" s="85"/>
      <c r="E1109" s="20">
        <v>29</v>
      </c>
      <c r="F1109" s="20">
        <v>36</v>
      </c>
      <c r="G1109" s="20">
        <v>24</v>
      </c>
      <c r="H1109" s="8">
        <v>230</v>
      </c>
      <c r="I1109" s="8">
        <v>228</v>
      </c>
    </row>
    <row r="1110" spans="1:10">
      <c r="A1110"/>
      <c r="B1110" s="15" t="s">
        <v>1078</v>
      </c>
      <c r="C1110" s="16"/>
      <c r="D1110" s="130">
        <v>250</v>
      </c>
      <c r="E1110" s="20"/>
      <c r="F1110" s="20"/>
      <c r="G1110" s="20"/>
      <c r="H1110" s="8"/>
      <c r="I1110" s="8"/>
      <c r="J1110" s="144">
        <f>100*(H1110*(E1110+F1110+G1110)+H1111*(E1111+F1111+G1111)+H1112*(E1112+F1112+G1112)+H1113*(E1113+F1113+G1113)+H1114*(G1114+F1114+E1114)+H1115*(G1115+F1115+E1115))/(D1110*1000)</f>
        <v>67.082400000000007</v>
      </c>
    </row>
    <row r="1111" spans="1:10" ht="15.75" customHeight="1">
      <c r="A1111" s="191" t="s">
        <v>921</v>
      </c>
      <c r="B1111" s="26" t="s">
        <v>937</v>
      </c>
      <c r="C1111" s="187" t="s">
        <v>1079</v>
      </c>
      <c r="D1111" s="85"/>
      <c r="E1111" s="47">
        <v>16</v>
      </c>
      <c r="F1111" s="47">
        <v>13</v>
      </c>
      <c r="G1111" s="47">
        <v>9</v>
      </c>
      <c r="H1111" s="8">
        <v>231</v>
      </c>
      <c r="I1111" s="8">
        <v>230</v>
      </c>
    </row>
    <row r="1112" spans="1:10">
      <c r="A1112" s="191"/>
      <c r="B1112" s="26" t="s">
        <v>255</v>
      </c>
      <c r="C1112" s="187"/>
      <c r="D1112" s="131"/>
      <c r="E1112" s="47">
        <v>71</v>
      </c>
      <c r="F1112" s="47">
        <v>53</v>
      </c>
      <c r="G1112" s="47">
        <v>54</v>
      </c>
      <c r="H1112" s="8">
        <v>231</v>
      </c>
      <c r="I1112" s="8">
        <v>230</v>
      </c>
    </row>
    <row r="1113" spans="1:10">
      <c r="A1113" s="191"/>
      <c r="B1113" s="31" t="s">
        <v>1080</v>
      </c>
      <c r="C1113" s="187"/>
      <c r="D1113" s="130"/>
      <c r="E1113" s="47">
        <v>77</v>
      </c>
      <c r="F1113" s="47">
        <v>88</v>
      </c>
      <c r="G1113" s="47">
        <v>93</v>
      </c>
      <c r="H1113" s="8">
        <v>231</v>
      </c>
      <c r="I1113" s="8">
        <v>230</v>
      </c>
    </row>
    <row r="1114" spans="1:10">
      <c r="A1114" s="191"/>
      <c r="B1114" s="31" t="s">
        <v>1081</v>
      </c>
      <c r="C1114" s="16"/>
      <c r="D1114" s="130"/>
      <c r="E1114" s="47">
        <v>86</v>
      </c>
      <c r="F1114" s="47">
        <v>82</v>
      </c>
      <c r="G1114" s="47">
        <v>84</v>
      </c>
      <c r="H1114" s="8">
        <v>231</v>
      </c>
      <c r="I1114" s="8">
        <v>230</v>
      </c>
    </row>
    <row r="1115" spans="1:10">
      <c r="A1115" s="191"/>
      <c r="B1115" s="15" t="s">
        <v>1082</v>
      </c>
      <c r="C1115" s="16"/>
      <c r="D1115" s="130">
        <v>400</v>
      </c>
      <c r="E1115" s="20"/>
      <c r="F1115" s="20"/>
      <c r="G1115" s="20"/>
      <c r="H1115" s="8"/>
      <c r="I1115" s="8"/>
      <c r="J1115" s="144">
        <f>100*(H1115*(E1115+F1115+G1115)+H1116*(E1116+F1116+G1116)+H1117*(E1117+F1117+G1117)+H1118*(E1118+F1118+G1118)+H1119*(G1119+F1119+E1119)+H1120*(G1120+F1120+E1120)+H1121*(G1121+F1121+E1121)+H1122*(G1122+F1122+E1122)+H1123*(G1123+F1123+E1123))/(D1115*1000)</f>
        <v>42.009</v>
      </c>
    </row>
    <row r="1116" spans="1:10">
      <c r="A1116" s="191"/>
      <c r="B1116" s="26" t="s">
        <v>1083</v>
      </c>
      <c r="C1116" s="16"/>
      <c r="D1116" s="130"/>
      <c r="E1116" s="20">
        <v>4</v>
      </c>
      <c r="F1116" s="20">
        <v>6</v>
      </c>
      <c r="G1116" s="20">
        <v>0</v>
      </c>
      <c r="H1116" s="8">
        <v>228</v>
      </c>
      <c r="I1116" s="8">
        <v>224</v>
      </c>
    </row>
    <row r="1117" spans="1:10" ht="15.75" customHeight="1">
      <c r="A1117" s="191"/>
      <c r="B1117" s="31" t="s">
        <v>1084</v>
      </c>
      <c r="C1117" s="187" t="s">
        <v>1085</v>
      </c>
      <c r="D1117" s="130"/>
      <c r="E1117" s="20">
        <v>55</v>
      </c>
      <c r="F1117" s="20">
        <v>35</v>
      </c>
      <c r="G1117" s="20">
        <v>79</v>
      </c>
      <c r="H1117" s="8">
        <v>228</v>
      </c>
      <c r="I1117" s="8">
        <v>224</v>
      </c>
    </row>
    <row r="1118" spans="1:10">
      <c r="A1118" s="191"/>
      <c r="B1118" s="31" t="s">
        <v>1086</v>
      </c>
      <c r="C1118" s="187"/>
      <c r="D1118" s="130"/>
      <c r="E1118" s="20">
        <v>0</v>
      </c>
      <c r="F1118" s="20">
        <v>0</v>
      </c>
      <c r="G1118" s="20">
        <v>1</v>
      </c>
      <c r="H1118" s="8">
        <v>228</v>
      </c>
      <c r="I1118" s="8">
        <v>224</v>
      </c>
    </row>
    <row r="1119" spans="1:10">
      <c r="A1119" s="191"/>
      <c r="B1119" s="31" t="s">
        <v>1087</v>
      </c>
      <c r="C1119" s="187"/>
      <c r="D1119" s="130"/>
      <c r="E1119" s="20">
        <v>92</v>
      </c>
      <c r="F1119" s="20">
        <v>108</v>
      </c>
      <c r="G1119" s="20">
        <v>121</v>
      </c>
      <c r="H1119" s="8">
        <v>228</v>
      </c>
      <c r="I1119" s="8">
        <v>224</v>
      </c>
    </row>
    <row r="1120" spans="1:10">
      <c r="A1120" s="191"/>
      <c r="B1120" s="31" t="s">
        <v>1088</v>
      </c>
      <c r="C1120" s="187"/>
      <c r="D1120" s="130"/>
      <c r="E1120" s="20">
        <v>80</v>
      </c>
      <c r="F1120" s="20">
        <v>56</v>
      </c>
      <c r="G1120" s="20">
        <v>51</v>
      </c>
      <c r="H1120" s="8">
        <v>228</v>
      </c>
      <c r="I1120" s="8">
        <v>224</v>
      </c>
    </row>
    <row r="1121" spans="1:10">
      <c r="A1121" s="191"/>
      <c r="B1121" s="31" t="s">
        <v>1089</v>
      </c>
      <c r="C1121" s="16"/>
      <c r="D1121" s="130"/>
      <c r="E1121" s="20">
        <v>5</v>
      </c>
      <c r="F1121" s="20">
        <v>3</v>
      </c>
      <c r="G1121" s="20">
        <v>1</v>
      </c>
      <c r="H1121" s="8">
        <v>228</v>
      </c>
      <c r="I1121" s="8">
        <v>224</v>
      </c>
    </row>
    <row r="1122" spans="1:10">
      <c r="A1122" s="191"/>
      <c r="B1122" s="31" t="s">
        <v>937</v>
      </c>
      <c r="C1122" s="16"/>
      <c r="D1122" s="130"/>
      <c r="E1122" s="20">
        <v>13</v>
      </c>
      <c r="F1122" s="20">
        <v>5</v>
      </c>
      <c r="G1122" s="20">
        <v>6</v>
      </c>
      <c r="H1122" s="8">
        <v>228</v>
      </c>
      <c r="I1122" s="8">
        <v>224</v>
      </c>
    </row>
    <row r="1123" spans="1:10">
      <c r="A1123" s="191"/>
      <c r="B1123" s="31" t="s">
        <v>1090</v>
      </c>
      <c r="C1123" s="16"/>
      <c r="D1123" s="130"/>
      <c r="E1123" s="20">
        <v>4</v>
      </c>
      <c r="F1123" s="20">
        <v>8</v>
      </c>
      <c r="G1123" s="20">
        <v>4</v>
      </c>
      <c r="H1123" s="8">
        <v>228</v>
      </c>
      <c r="I1123" s="8">
        <v>224</v>
      </c>
    </row>
    <row r="1124" spans="1:10">
      <c r="A1124" s="191"/>
      <c r="B1124" s="74" t="s">
        <v>1091</v>
      </c>
      <c r="C1124" s="16"/>
      <c r="D1124" s="130">
        <v>250</v>
      </c>
      <c r="E1124" s="20"/>
      <c r="F1124" s="20"/>
      <c r="G1124" s="20"/>
      <c r="H1124" s="8"/>
      <c r="I1124" s="8"/>
      <c r="J1124" s="144">
        <f>100*(H1124*(E1124+F1124+G1124)+H1125*(E1125+F1125+G1125)+H1126*(E1126+F1126+G1126)+H1127*(E1127+F1127+G1127))/(D1124*1000)</f>
        <v>24.697600000000001</v>
      </c>
    </row>
    <row r="1125" spans="1:10" ht="15.75" customHeight="1">
      <c r="A1125" s="191"/>
      <c r="B1125" s="75" t="s">
        <v>1092</v>
      </c>
      <c r="C1125" s="187" t="s">
        <v>1093</v>
      </c>
      <c r="D1125" s="137"/>
      <c r="E1125" s="20">
        <v>22</v>
      </c>
      <c r="F1125" s="20">
        <v>17</v>
      </c>
      <c r="G1125" s="20">
        <v>32</v>
      </c>
      <c r="H1125" s="8">
        <v>227</v>
      </c>
      <c r="I1125" s="8">
        <v>224</v>
      </c>
    </row>
    <row r="1126" spans="1:10" ht="15.75" customHeight="1">
      <c r="A1126" s="191"/>
      <c r="B1126" s="88" t="s">
        <v>300</v>
      </c>
      <c r="C1126" s="187"/>
      <c r="D1126" s="87"/>
      <c r="E1126" s="20">
        <v>8</v>
      </c>
      <c r="F1126" s="20">
        <v>9</v>
      </c>
      <c r="G1126" s="20">
        <v>3</v>
      </c>
      <c r="H1126" s="8">
        <v>227</v>
      </c>
      <c r="I1126" s="8">
        <v>224</v>
      </c>
    </row>
    <row r="1127" spans="1:10" ht="15" customHeight="1">
      <c r="A1127" s="191"/>
      <c r="B1127" s="89" t="s">
        <v>1094</v>
      </c>
      <c r="C1127" s="187"/>
      <c r="D1127" s="140"/>
      <c r="E1127" s="20">
        <v>37</v>
      </c>
      <c r="F1127" s="20">
        <v>69</v>
      </c>
      <c r="G1127" s="20">
        <v>75</v>
      </c>
      <c r="H1127" s="8">
        <v>227</v>
      </c>
      <c r="I1127" s="8">
        <v>224</v>
      </c>
    </row>
    <row r="1128" spans="1:10">
      <c r="A1128" s="191"/>
      <c r="B1128" s="74" t="s">
        <v>1095</v>
      </c>
      <c r="C1128" s="16"/>
      <c r="D1128" s="130">
        <v>100</v>
      </c>
      <c r="E1128" s="20"/>
      <c r="F1128" s="20"/>
      <c r="G1128" s="20"/>
      <c r="H1128" s="8"/>
      <c r="I1128" s="8"/>
      <c r="J1128" s="144">
        <f>100*(H1128*(E1128+F1128+G1128)+H1129*(E1129+F1129+G1129)+H1130*(E1130+F1130+G1130)+H1131*(E1131+F1131+G1131)+H1132*(G1132+F1132+E1132)+H1133*(G1133+F1133+E1133))/(D1128*1000)</f>
        <v>73.093999999999994</v>
      </c>
    </row>
    <row r="1129" spans="1:10" ht="15.75" customHeight="1">
      <c r="A1129" s="191"/>
      <c r="B1129" s="26" t="s">
        <v>1092</v>
      </c>
      <c r="C1129" s="187" t="s">
        <v>1096</v>
      </c>
      <c r="D1129" s="131"/>
      <c r="E1129" s="47">
        <v>23</v>
      </c>
      <c r="F1129" s="47">
        <v>24</v>
      </c>
      <c r="G1129" s="47">
        <v>42</v>
      </c>
      <c r="H1129" s="8">
        <v>227</v>
      </c>
      <c r="I1129" s="8">
        <v>223</v>
      </c>
    </row>
    <row r="1130" spans="1:10">
      <c r="A1130" s="191"/>
      <c r="B1130" s="31" t="s">
        <v>1080</v>
      </c>
      <c r="C1130" s="187"/>
      <c r="D1130" s="131"/>
      <c r="E1130" s="47">
        <v>52</v>
      </c>
      <c r="F1130" s="47">
        <v>44</v>
      </c>
      <c r="G1130" s="47">
        <v>69</v>
      </c>
      <c r="H1130" s="8">
        <v>227</v>
      </c>
      <c r="I1130" s="8">
        <v>223</v>
      </c>
    </row>
    <row r="1131" spans="1:10">
      <c r="A1131" s="191"/>
      <c r="B1131" s="31" t="s">
        <v>937</v>
      </c>
      <c r="C1131" s="187"/>
      <c r="D1131" s="130"/>
      <c r="E1131" s="20">
        <v>15</v>
      </c>
      <c r="F1131" s="20">
        <v>6</v>
      </c>
      <c r="G1131" s="20">
        <v>23</v>
      </c>
      <c r="H1131" s="8">
        <v>227</v>
      </c>
      <c r="I1131" s="8">
        <v>223</v>
      </c>
    </row>
    <row r="1132" spans="1:10">
      <c r="A1132" s="191"/>
      <c r="B1132" s="31" t="s">
        <v>1097</v>
      </c>
      <c r="C1132" s="187"/>
      <c r="D1132" s="130"/>
      <c r="E1132" s="20">
        <v>6</v>
      </c>
      <c r="F1132" s="20">
        <v>7</v>
      </c>
      <c r="G1132" s="20">
        <v>11</v>
      </c>
      <c r="H1132" s="8">
        <v>227</v>
      </c>
      <c r="I1132" s="8">
        <v>223</v>
      </c>
    </row>
    <row r="1133" spans="1:10">
      <c r="A1133" s="14"/>
      <c r="B1133" s="78" t="s">
        <v>1098</v>
      </c>
      <c r="C1133" s="16"/>
      <c r="D1133" s="130">
        <v>400</v>
      </c>
      <c r="E1133" s="20"/>
      <c r="F1133" s="20"/>
      <c r="G1133" s="20"/>
      <c r="H1133" s="8"/>
      <c r="I1133" s="8"/>
      <c r="J1133" s="144">
        <f>100*(H1133*(E1133+F1133+G1133)+H1134*(E1134+F1134+G1134)+H1135*(E1135+F1135+G1135)+H1136*(E1136+F1136+G1136)+H1137*(G1137+F1137+E1137)+H1138*(G1138+F1138+E1138))/(D1133*1000)</f>
        <v>5.5045000000000002</v>
      </c>
    </row>
    <row r="1134" spans="1:10" ht="15.75" customHeight="1">
      <c r="A1134" s="210" t="s">
        <v>334</v>
      </c>
      <c r="B1134" s="26" t="s">
        <v>1099</v>
      </c>
      <c r="C1134" s="16"/>
      <c r="D1134" s="130"/>
      <c r="E1134" s="20">
        <v>1</v>
      </c>
      <c r="F1134" s="20">
        <v>1</v>
      </c>
      <c r="G1134" s="20">
        <v>2</v>
      </c>
      <c r="H1134" s="8">
        <v>218</v>
      </c>
      <c r="I1134" s="8">
        <v>215</v>
      </c>
    </row>
    <row r="1135" spans="1:10" ht="15.75" customHeight="1">
      <c r="A1135" s="210"/>
      <c r="B1135" s="26" t="s">
        <v>1100</v>
      </c>
      <c r="C1135" s="187" t="s">
        <v>1101</v>
      </c>
      <c r="D1135" s="130"/>
      <c r="E1135" s="20">
        <v>0</v>
      </c>
      <c r="F1135" s="20">
        <v>1</v>
      </c>
      <c r="G1135" s="20">
        <v>1</v>
      </c>
      <c r="H1135" s="8">
        <v>218</v>
      </c>
      <c r="I1135" s="8">
        <v>215</v>
      </c>
    </row>
    <row r="1136" spans="1:10">
      <c r="A1136" s="210"/>
      <c r="B1136" s="26" t="s">
        <v>1102</v>
      </c>
      <c r="C1136" s="187"/>
      <c r="D1136" s="130"/>
      <c r="E1136" s="20">
        <v>0</v>
      </c>
      <c r="F1136" s="20">
        <v>0</v>
      </c>
      <c r="G1136" s="20">
        <v>0</v>
      </c>
      <c r="H1136" s="8">
        <v>218</v>
      </c>
      <c r="I1136" s="8">
        <v>215</v>
      </c>
    </row>
    <row r="1137" spans="1:10">
      <c r="A1137" s="210"/>
      <c r="B1137" s="34" t="s">
        <v>1103</v>
      </c>
      <c r="C1137" s="16"/>
      <c r="D1137" s="133"/>
      <c r="E1137" s="20">
        <v>31</v>
      </c>
      <c r="F1137" s="20">
        <v>32</v>
      </c>
      <c r="G1137" s="20">
        <v>32</v>
      </c>
      <c r="H1137" s="8">
        <v>218</v>
      </c>
      <c r="I1137" s="8">
        <v>215</v>
      </c>
    </row>
    <row r="1138" spans="1:10">
      <c r="A1138" s="210"/>
      <c r="B1138" s="78" t="s">
        <v>92</v>
      </c>
      <c r="C1138" s="16"/>
      <c r="D1138" s="130">
        <v>400</v>
      </c>
      <c r="E1138" s="20"/>
      <c r="F1138" s="20"/>
      <c r="G1138" s="20"/>
      <c r="H1138" s="8"/>
      <c r="I1138" s="8"/>
      <c r="J1138" s="144">
        <f>100*(H1138*(E1138+F1138+G1138)+H1139*(E1139+F1139+G1139)+H1140*(E1140+F1140+G1140)+H1141*(E1141+F1141+G1141)+H1142*(G1142+F1142+E1142)+H1143*(G1143+F1143+E1143))/(D1138*1000)</f>
        <v>3.8525</v>
      </c>
    </row>
    <row r="1139" spans="1:10">
      <c r="A1139" s="210"/>
      <c r="B1139" s="34" t="s">
        <v>1104</v>
      </c>
      <c r="C1139" s="16"/>
      <c r="D1139" s="133"/>
      <c r="E1139" s="20">
        <v>5</v>
      </c>
      <c r="F1139" s="20">
        <v>3</v>
      </c>
      <c r="G1139" s="20">
        <v>3</v>
      </c>
      <c r="H1139" s="8">
        <v>230</v>
      </c>
      <c r="I1139" s="8">
        <v>228</v>
      </c>
    </row>
    <row r="1140" spans="1:10">
      <c r="A1140" s="210"/>
      <c r="B1140" s="34" t="s">
        <v>1105</v>
      </c>
      <c r="C1140" s="16"/>
      <c r="D1140" s="133"/>
      <c r="E1140" s="20">
        <v>6</v>
      </c>
      <c r="F1140" s="20">
        <v>4</v>
      </c>
      <c r="G1140" s="20">
        <v>4</v>
      </c>
      <c r="H1140" s="8">
        <v>230</v>
      </c>
      <c r="I1140" s="8">
        <v>228</v>
      </c>
    </row>
    <row r="1141" spans="1:10">
      <c r="A1141" s="210"/>
      <c r="B1141" s="34" t="s">
        <v>1106</v>
      </c>
      <c r="C1141" s="16"/>
      <c r="D1141" s="133"/>
      <c r="E1141" s="20"/>
      <c r="F1141" s="20"/>
      <c r="G1141" s="20"/>
      <c r="H1141" s="8">
        <v>230</v>
      </c>
      <c r="I1141" s="8">
        <v>228</v>
      </c>
    </row>
    <row r="1142" spans="1:10">
      <c r="A1142" s="210"/>
      <c r="B1142" s="34" t="s">
        <v>1107</v>
      </c>
      <c r="C1142" s="16"/>
      <c r="D1142" s="133"/>
      <c r="E1142" s="20"/>
      <c r="F1142" s="20"/>
      <c r="G1142" s="20"/>
      <c r="H1142" s="8">
        <v>230</v>
      </c>
      <c r="I1142" s="8">
        <v>228</v>
      </c>
    </row>
    <row r="1143" spans="1:10">
      <c r="A1143" s="210"/>
      <c r="B1143" s="31" t="s">
        <v>1108</v>
      </c>
      <c r="C1143" s="16"/>
      <c r="D1143" s="130"/>
      <c r="E1143" s="20">
        <v>20</v>
      </c>
      <c r="F1143" s="20">
        <v>13</v>
      </c>
      <c r="G1143" s="20">
        <v>9</v>
      </c>
      <c r="H1143" s="8">
        <v>230</v>
      </c>
      <c r="I1143" s="8">
        <v>228</v>
      </c>
    </row>
    <row r="1144" spans="1:10">
      <c r="A1144" s="210"/>
      <c r="B1144" s="78" t="s">
        <v>1109</v>
      </c>
      <c r="C1144" s="16"/>
      <c r="D1144" s="130">
        <v>400</v>
      </c>
      <c r="E1144" s="20"/>
      <c r="F1144" s="20"/>
      <c r="G1144" s="20"/>
      <c r="H1144" s="8"/>
      <c r="I1144" s="8"/>
      <c r="J1144" s="144">
        <f>100*(H1144*(E1144+F1144+G1144)+H1145*(E1145+F1145+G1145)+H1146*(E1146+F1146+G1146)+H1147*(E1147+F1147+G1147)+H1148*(G1148+F1148+E1148))/(D1144*1000)</f>
        <v>3.7432500000000002</v>
      </c>
    </row>
    <row r="1145" spans="1:10" ht="15.75" customHeight="1">
      <c r="A1145" s="210"/>
      <c r="B1145" s="31" t="s">
        <v>1110</v>
      </c>
      <c r="C1145" s="187" t="s">
        <v>1111</v>
      </c>
      <c r="D1145" s="130"/>
      <c r="E1145" s="20">
        <v>0</v>
      </c>
      <c r="F1145" s="20">
        <v>0</v>
      </c>
      <c r="G1145" s="20">
        <v>0</v>
      </c>
      <c r="H1145" s="8">
        <v>217</v>
      </c>
      <c r="I1145" s="8">
        <v>215</v>
      </c>
    </row>
    <row r="1146" spans="1:10">
      <c r="A1146" s="210"/>
      <c r="B1146" s="31" t="s">
        <v>1112</v>
      </c>
      <c r="C1146" s="187"/>
      <c r="D1146" s="130"/>
      <c r="E1146" s="20">
        <v>4</v>
      </c>
      <c r="F1146" s="20">
        <v>5</v>
      </c>
      <c r="G1146" s="20">
        <v>4</v>
      </c>
      <c r="H1146" s="8">
        <v>217</v>
      </c>
      <c r="I1146" s="8">
        <v>215</v>
      </c>
    </row>
    <row r="1147" spans="1:10">
      <c r="A1147" s="210"/>
      <c r="B1147" s="31" t="s">
        <v>1113</v>
      </c>
      <c r="C1147" s="187"/>
      <c r="D1147" s="130"/>
      <c r="E1147" s="20">
        <v>8</v>
      </c>
      <c r="F1147" s="20">
        <v>26</v>
      </c>
      <c r="G1147" s="20">
        <v>22</v>
      </c>
      <c r="H1147" s="8">
        <v>217</v>
      </c>
      <c r="I1147" s="8">
        <v>215</v>
      </c>
    </row>
    <row r="1148" spans="1:10">
      <c r="A1148" s="210"/>
      <c r="B1148" s="15" t="s">
        <v>1114</v>
      </c>
      <c r="C1148" s="16"/>
      <c r="D1148" s="130">
        <v>400</v>
      </c>
      <c r="E1148" s="20"/>
      <c r="F1148" s="20"/>
      <c r="G1148" s="20"/>
      <c r="H1148" s="8"/>
      <c r="I1148" s="8"/>
      <c r="J1148" s="144">
        <f>100*(H1148*(E1148+F1148+G1148)+H1149*(E1149+F1149+G1149)+H1150*(E1150+F1150+G1150)+H1151*(E1151+F1151+G1151)+H1152*(G1152+F1152+E1152)+H1153*(G1153+F1153+E1153)+H1154*(G1154+F1154+E1154)+H1155*(G1155+F1155+E1155)+H1156*(G1156+F1156+E1156))/(D1148*1000)</f>
        <v>22.288499999999999</v>
      </c>
    </row>
    <row r="1149" spans="1:10">
      <c r="A1149" s="210"/>
      <c r="B1149" s="31" t="s">
        <v>1115</v>
      </c>
      <c r="C1149" s="16"/>
      <c r="D1149" s="130"/>
      <c r="E1149" s="20">
        <v>15</v>
      </c>
      <c r="F1149" s="20">
        <v>15</v>
      </c>
      <c r="G1149" s="20">
        <v>6</v>
      </c>
      <c r="H1149" s="8">
        <v>226</v>
      </c>
      <c r="I1149" s="8">
        <v>222</v>
      </c>
    </row>
    <row r="1150" spans="1:10" ht="15.75" customHeight="1">
      <c r="A1150" s="210"/>
      <c r="B1150" s="26" t="s">
        <v>1116</v>
      </c>
      <c r="C1150" s="187" t="s">
        <v>1117</v>
      </c>
      <c r="D1150" s="130"/>
      <c r="E1150" s="20">
        <v>1</v>
      </c>
      <c r="F1150" s="20">
        <v>7</v>
      </c>
      <c r="G1150" s="20">
        <v>2</v>
      </c>
      <c r="H1150" s="8">
        <v>227</v>
      </c>
      <c r="I1150" s="8">
        <v>223</v>
      </c>
    </row>
    <row r="1151" spans="1:10">
      <c r="A1151" s="210"/>
      <c r="B1151" s="26" t="s">
        <v>664</v>
      </c>
      <c r="C1151" s="187"/>
      <c r="D1151" s="130"/>
      <c r="E1151" s="20">
        <v>0</v>
      </c>
      <c r="F1151" s="20">
        <v>0</v>
      </c>
      <c r="G1151" s="20">
        <v>0</v>
      </c>
      <c r="H1151" s="8">
        <v>228</v>
      </c>
      <c r="I1151" s="8">
        <v>224</v>
      </c>
    </row>
    <row r="1152" spans="1:10">
      <c r="A1152" s="210"/>
      <c r="B1152" s="26" t="s">
        <v>1118</v>
      </c>
      <c r="C1152" s="187"/>
      <c r="D1152" s="130"/>
      <c r="E1152" s="20"/>
      <c r="F1152" s="20"/>
      <c r="G1152" s="20"/>
      <c r="H1152" s="8">
        <v>229</v>
      </c>
      <c r="I1152" s="8">
        <v>225</v>
      </c>
    </row>
    <row r="1153" spans="1:10">
      <c r="A1153" s="210"/>
      <c r="B1153" s="26" t="s">
        <v>1119</v>
      </c>
      <c r="C1153" s="16"/>
      <c r="D1153" s="130"/>
      <c r="E1153" s="20">
        <v>16</v>
      </c>
      <c r="F1153" s="20">
        <v>28</v>
      </c>
      <c r="G1153" s="20">
        <v>54</v>
      </c>
      <c r="H1153" s="8">
        <v>230</v>
      </c>
      <c r="I1153" s="8">
        <v>226</v>
      </c>
    </row>
    <row r="1154" spans="1:10">
      <c r="A1154" s="210"/>
      <c r="B1154" s="26" t="s">
        <v>63</v>
      </c>
      <c r="C1154" s="16"/>
      <c r="D1154" s="130"/>
      <c r="E1154" s="20">
        <v>33</v>
      </c>
      <c r="F1154" s="20">
        <v>22</v>
      </c>
      <c r="G1154" s="20">
        <v>34</v>
      </c>
      <c r="H1154" s="8">
        <v>231</v>
      </c>
      <c r="I1154" s="8">
        <v>227</v>
      </c>
    </row>
    <row r="1155" spans="1:10">
      <c r="A1155" s="210"/>
      <c r="B1155" s="26" t="s">
        <v>1120</v>
      </c>
      <c r="C1155" s="16"/>
      <c r="D1155" s="130"/>
      <c r="E1155" s="20">
        <v>0</v>
      </c>
      <c r="F1155" s="20">
        <v>0</v>
      </c>
      <c r="G1155" s="20">
        <v>0</v>
      </c>
      <c r="H1155" s="8">
        <v>232</v>
      </c>
      <c r="I1155" s="8">
        <v>228</v>
      </c>
    </row>
    <row r="1156" spans="1:10">
      <c r="A1156" s="210"/>
      <c r="B1156" s="31" t="s">
        <v>1121</v>
      </c>
      <c r="C1156" s="16"/>
      <c r="D1156" s="130"/>
      <c r="E1156" s="20">
        <v>56</v>
      </c>
      <c r="F1156" s="20">
        <v>58</v>
      </c>
      <c r="G1156" s="20">
        <v>39</v>
      </c>
      <c r="H1156" s="8">
        <v>233</v>
      </c>
      <c r="I1156" s="8">
        <v>229</v>
      </c>
    </row>
    <row r="1157" spans="1:10">
      <c r="A1157"/>
      <c r="B1157" s="15" t="s">
        <v>1122</v>
      </c>
      <c r="C1157" s="90"/>
      <c r="D1157" s="130">
        <v>315</v>
      </c>
      <c r="E1157" s="20"/>
      <c r="F1157" s="20"/>
      <c r="G1157" s="20"/>
      <c r="H1157" s="8"/>
      <c r="I1157" s="8"/>
      <c r="J1157" s="144">
        <f>100*(H1157*(E1157+F1157+G1157)+H1158*(E1158+F1158+G1158)+H1159*(E1159+F1159+G1159)+H1160*(E1160+F1160+G1160)+H1161*(G1161+F1161+E1161)+H1162*(G1162+F1162+E1162))/(D1157*1000)</f>
        <v>10.771428571428572</v>
      </c>
    </row>
    <row r="1158" spans="1:10" ht="15.75" customHeight="1">
      <c r="A1158" s="184" t="s">
        <v>479</v>
      </c>
      <c r="B1158" s="31" t="s">
        <v>1123</v>
      </c>
      <c r="C1158" s="90"/>
      <c r="D1158" s="130"/>
      <c r="E1158" s="20">
        <v>18</v>
      </c>
      <c r="F1158" s="20">
        <v>9</v>
      </c>
      <c r="G1158" s="20">
        <v>16</v>
      </c>
      <c r="H1158" s="8">
        <v>234</v>
      </c>
      <c r="I1158" s="8">
        <v>231</v>
      </c>
    </row>
    <row r="1159" spans="1:10" ht="15.75" customHeight="1">
      <c r="A1159" s="184"/>
      <c r="B1159" s="31" t="s">
        <v>1124</v>
      </c>
      <c r="C1159" s="187" t="s">
        <v>1125</v>
      </c>
      <c r="D1159" s="140"/>
      <c r="E1159" s="20">
        <v>9</v>
      </c>
      <c r="F1159" s="20">
        <v>11</v>
      </c>
      <c r="G1159" s="20">
        <v>17</v>
      </c>
      <c r="H1159" s="8">
        <v>234</v>
      </c>
      <c r="I1159" s="8">
        <v>231</v>
      </c>
    </row>
    <row r="1160" spans="1:10">
      <c r="A1160" s="184"/>
      <c r="B1160" s="31" t="s">
        <v>1126</v>
      </c>
      <c r="C1160" s="187"/>
      <c r="D1160" s="140"/>
      <c r="E1160" s="20">
        <v>21</v>
      </c>
      <c r="F1160" s="20">
        <v>18</v>
      </c>
      <c r="G1160" s="20">
        <v>26</v>
      </c>
      <c r="H1160" s="8">
        <v>234</v>
      </c>
      <c r="I1160" s="8">
        <v>231</v>
      </c>
    </row>
    <row r="1161" spans="1:10">
      <c r="A1161" s="184"/>
      <c r="B1161" s="31" t="s">
        <v>1127</v>
      </c>
      <c r="C1161" s="187"/>
      <c r="D1161" s="130"/>
      <c r="E1161" s="20">
        <v>0</v>
      </c>
      <c r="F1161" s="20">
        <v>0</v>
      </c>
      <c r="G1161" s="20">
        <v>0</v>
      </c>
      <c r="H1161" s="8">
        <v>234</v>
      </c>
      <c r="I1161" s="8">
        <v>231</v>
      </c>
    </row>
    <row r="1162" spans="1:10">
      <c r="A1162" s="184"/>
      <c r="B1162" s="31" t="s">
        <v>1128</v>
      </c>
      <c r="C1162" s="187"/>
      <c r="D1162" s="130"/>
      <c r="E1162" s="20"/>
      <c r="F1162" s="20"/>
      <c r="G1162" s="20"/>
      <c r="H1162" s="8">
        <v>234</v>
      </c>
      <c r="I1162" s="8">
        <v>231</v>
      </c>
    </row>
    <row r="1163" spans="1:10">
      <c r="A1163" s="184"/>
      <c r="B1163" s="15" t="s">
        <v>1129</v>
      </c>
      <c r="C1163" s="16"/>
      <c r="D1163" s="130">
        <v>400</v>
      </c>
      <c r="E1163" s="20"/>
      <c r="F1163" s="20"/>
      <c r="G1163" s="20"/>
      <c r="H1163" s="8"/>
      <c r="I1163" s="8"/>
      <c r="J1163" s="144">
        <f>100*(H1163*(E1163+F1163+G1163)+H1164*(E1164+F1164+G1164)+H1165*(E1165+F1165+G1165)+H1166*(E1166+F1166+G1166)+H1167*(G1167+F1167+E1167))/(D1163*1000)</f>
        <v>19.323</v>
      </c>
    </row>
    <row r="1164" spans="1:10" ht="15.75" customHeight="1">
      <c r="A1164" s="184"/>
      <c r="B1164" s="26" t="s">
        <v>1130</v>
      </c>
      <c r="C1164" s="185" t="s">
        <v>1131</v>
      </c>
      <c r="D1164" s="130"/>
      <c r="E1164" s="20">
        <v>33</v>
      </c>
      <c r="F1164" s="20">
        <v>44</v>
      </c>
      <c r="G1164" s="20">
        <v>43</v>
      </c>
      <c r="H1164" s="8">
        <v>228</v>
      </c>
      <c r="I1164" s="8">
        <v>225</v>
      </c>
    </row>
    <row r="1165" spans="1:10">
      <c r="A1165" s="184"/>
      <c r="B1165" s="31" t="s">
        <v>1132</v>
      </c>
      <c r="C1165" s="185"/>
      <c r="D1165" s="130"/>
      <c r="E1165" s="20">
        <v>8</v>
      </c>
      <c r="F1165" s="20">
        <v>16</v>
      </c>
      <c r="G1165" s="20">
        <v>16</v>
      </c>
      <c r="H1165" s="8">
        <v>228</v>
      </c>
      <c r="I1165" s="8">
        <v>225</v>
      </c>
    </row>
    <row r="1166" spans="1:10">
      <c r="A1166" s="184"/>
      <c r="B1166" s="31" t="s">
        <v>1133</v>
      </c>
      <c r="C1166" s="185"/>
      <c r="D1166" s="130"/>
      <c r="E1166" s="20">
        <v>35</v>
      </c>
      <c r="F1166" s="20">
        <v>46</v>
      </c>
      <c r="G1166" s="20">
        <v>30</v>
      </c>
      <c r="H1166" s="8">
        <v>228</v>
      </c>
      <c r="I1166" s="8">
        <v>225</v>
      </c>
    </row>
    <row r="1167" spans="1:10">
      <c r="A1167" s="184"/>
      <c r="B1167" s="31" t="s">
        <v>1134</v>
      </c>
      <c r="C1167" s="185"/>
      <c r="D1167" s="130"/>
      <c r="E1167" s="20">
        <v>23</v>
      </c>
      <c r="F1167" s="20">
        <v>18</v>
      </c>
      <c r="G1167" s="20">
        <v>27</v>
      </c>
      <c r="H1167" s="8">
        <v>228</v>
      </c>
      <c r="I1167" s="8">
        <v>225</v>
      </c>
    </row>
    <row r="1168" spans="1:10">
      <c r="A1168" s="184"/>
      <c r="B1168" s="15" t="s">
        <v>92</v>
      </c>
      <c r="C1168" s="185"/>
      <c r="D1168" s="130">
        <v>400</v>
      </c>
      <c r="E1168" s="20"/>
      <c r="F1168" s="20"/>
      <c r="G1168" s="20"/>
      <c r="H1168" s="8"/>
      <c r="I1168" s="8"/>
      <c r="J1168" s="144">
        <f>100*(H1168*(E1168+F1168+G1168)+H1169*(E1169+F1169+G1169)+H1170*(E1170+F1170+G1170)+H1171*(E1171+F1171+G1171)+H1172*(G1172+F1172+E1172)+H1173*(G1173+F1173+E1173)+H1174*(G1174+F1174+E1174)+H1175*(G1175+F1175+E1175)+H1176*(G1176+F1176+E1176))/(D1168*1000)</f>
        <v>27.310500000000001</v>
      </c>
    </row>
    <row r="1169" spans="1:10">
      <c r="A1169" s="184"/>
      <c r="B1169" s="31" t="s">
        <v>1135</v>
      </c>
      <c r="C1169" s="185"/>
      <c r="D1169" s="130"/>
      <c r="E1169" s="20">
        <v>0</v>
      </c>
      <c r="F1169" s="20">
        <v>27</v>
      </c>
      <c r="G1169" s="20">
        <v>12</v>
      </c>
      <c r="H1169" s="8">
        <v>238</v>
      </c>
      <c r="I1169" s="8">
        <v>234</v>
      </c>
    </row>
    <row r="1170" spans="1:10">
      <c r="A1170" s="184"/>
      <c r="B1170" s="31" t="s">
        <v>1136</v>
      </c>
      <c r="C1170" s="185"/>
      <c r="D1170" s="130"/>
      <c r="E1170" s="20">
        <v>29</v>
      </c>
      <c r="F1170" s="20">
        <v>30</v>
      </c>
      <c r="G1170" s="20">
        <v>24</v>
      </c>
      <c r="H1170" s="8">
        <v>238</v>
      </c>
      <c r="I1170" s="8">
        <v>234</v>
      </c>
    </row>
    <row r="1171" spans="1:10">
      <c r="A1171" s="184"/>
      <c r="B1171" s="26" t="s">
        <v>1137</v>
      </c>
      <c r="C1171" s="16"/>
      <c r="D1171" s="130"/>
      <c r="E1171" s="20"/>
      <c r="F1171" s="20"/>
      <c r="G1171" s="20"/>
      <c r="H1171" s="8">
        <v>238</v>
      </c>
      <c r="I1171" s="8">
        <v>234</v>
      </c>
    </row>
    <row r="1172" spans="1:10">
      <c r="A1172" s="184"/>
      <c r="B1172" s="31" t="s">
        <v>1138</v>
      </c>
      <c r="C1172" s="16"/>
      <c r="D1172" s="130"/>
      <c r="E1172" s="20">
        <v>2</v>
      </c>
      <c r="F1172" s="20">
        <v>3</v>
      </c>
      <c r="G1172" s="20">
        <v>5</v>
      </c>
      <c r="H1172" s="8">
        <v>238</v>
      </c>
      <c r="I1172" s="8">
        <v>234</v>
      </c>
    </row>
    <row r="1173" spans="1:10">
      <c r="A1173" s="184"/>
      <c r="B1173" s="31" t="s">
        <v>1139</v>
      </c>
      <c r="C1173" s="16"/>
      <c r="D1173" s="130"/>
      <c r="E1173" s="20">
        <v>21</v>
      </c>
      <c r="F1173" s="20">
        <v>20</v>
      </c>
      <c r="G1173" s="20">
        <v>11</v>
      </c>
      <c r="H1173" s="8">
        <v>238</v>
      </c>
      <c r="I1173" s="8">
        <v>234</v>
      </c>
    </row>
    <row r="1174" spans="1:10">
      <c r="A1174" s="184"/>
      <c r="B1174" s="31" t="s">
        <v>1140</v>
      </c>
      <c r="C1174" s="16"/>
      <c r="D1174" s="130"/>
      <c r="E1174" s="20">
        <v>19</v>
      </c>
      <c r="F1174" s="20">
        <v>28</v>
      </c>
      <c r="G1174" s="20">
        <v>4</v>
      </c>
      <c r="H1174" s="8">
        <v>238</v>
      </c>
      <c r="I1174" s="8">
        <v>234</v>
      </c>
    </row>
    <row r="1175" spans="1:10">
      <c r="A1175" s="184"/>
      <c r="B1175" s="31" t="s">
        <v>1141</v>
      </c>
      <c r="C1175" s="16"/>
      <c r="D1175" s="130"/>
      <c r="E1175" s="20">
        <v>0</v>
      </c>
      <c r="F1175" s="20">
        <v>6</v>
      </c>
      <c r="G1175" s="20">
        <v>12</v>
      </c>
      <c r="H1175" s="8">
        <v>238</v>
      </c>
      <c r="I1175" s="8">
        <v>234</v>
      </c>
    </row>
    <row r="1176" spans="1:10">
      <c r="A1176" s="184"/>
      <c r="B1176" s="31" t="s">
        <v>1142</v>
      </c>
      <c r="C1176" s="16"/>
      <c r="D1176" s="130"/>
      <c r="E1176" s="20">
        <v>85</v>
      </c>
      <c r="F1176" s="20">
        <v>69</v>
      </c>
      <c r="G1176" s="20">
        <v>52</v>
      </c>
      <c r="H1176" s="8">
        <v>238</v>
      </c>
      <c r="I1176" s="8">
        <v>234</v>
      </c>
    </row>
    <row r="1177" spans="1:10">
      <c r="A1177" s="184"/>
      <c r="B1177" s="15" t="s">
        <v>1143</v>
      </c>
      <c r="C1177" s="16"/>
      <c r="D1177" s="130">
        <v>320</v>
      </c>
      <c r="E1177" s="20"/>
      <c r="F1177" s="20"/>
      <c r="G1177" s="20"/>
      <c r="H1177" s="8"/>
      <c r="I1177" s="8"/>
      <c r="J1177" s="144">
        <f>100*(H1177*(E1177+F1177+G1177)+H1178*(E1178+F1178+G1178)+H1179*(E1179+F1179+G1179)+H1180*(E1180+F1180+G1180)+H1181*(G1181+F1181+E1181)+H1182*(G1182+F1182+E1182)+H1183*(G1183+F1183+E1183)+H1184*(G1184+F1184+E1184)+H1185*(G1185+F1185+E1185))/(D1177*1000)</f>
        <v>38.317500000000003</v>
      </c>
    </row>
    <row r="1178" spans="1:10">
      <c r="A1178" s="184"/>
      <c r="B1178" s="26" t="s">
        <v>63</v>
      </c>
      <c r="C1178" s="16"/>
      <c r="D1178" s="130"/>
      <c r="E1178" s="20">
        <v>0</v>
      </c>
      <c r="F1178" s="20">
        <v>0</v>
      </c>
      <c r="G1178" s="20">
        <v>0</v>
      </c>
      <c r="H1178" s="8">
        <v>234</v>
      </c>
      <c r="I1178" s="8">
        <v>229</v>
      </c>
    </row>
    <row r="1179" spans="1:10" ht="15.75" customHeight="1">
      <c r="A1179" s="184"/>
      <c r="B1179" s="22" t="s">
        <v>1144</v>
      </c>
      <c r="C1179" s="187" t="s">
        <v>1145</v>
      </c>
      <c r="D1179" s="130"/>
      <c r="E1179" s="20">
        <v>85</v>
      </c>
      <c r="F1179" s="20">
        <v>69</v>
      </c>
      <c r="G1179" s="20">
        <v>52</v>
      </c>
      <c r="H1179" s="8">
        <v>234</v>
      </c>
      <c r="I1179" s="8">
        <v>229</v>
      </c>
    </row>
    <row r="1180" spans="1:10">
      <c r="A1180" s="184"/>
      <c r="B1180" s="19" t="s">
        <v>1146</v>
      </c>
      <c r="C1180" s="187"/>
      <c r="D1180" s="130"/>
      <c r="E1180" s="20">
        <v>23</v>
      </c>
      <c r="F1180" s="20">
        <v>14</v>
      </c>
      <c r="G1180" s="20">
        <v>33</v>
      </c>
      <c r="H1180" s="8">
        <v>234</v>
      </c>
      <c r="I1180" s="8">
        <v>229</v>
      </c>
    </row>
    <row r="1181" spans="1:10">
      <c r="A1181" s="184"/>
      <c r="B1181" s="19" t="s">
        <v>1147</v>
      </c>
      <c r="C1181" s="187"/>
      <c r="D1181" s="130"/>
      <c r="E1181" s="20">
        <v>23</v>
      </c>
      <c r="F1181" s="20">
        <v>66</v>
      </c>
      <c r="G1181" s="20">
        <v>61</v>
      </c>
      <c r="H1181" s="8">
        <v>234</v>
      </c>
      <c r="I1181" s="8">
        <v>229</v>
      </c>
    </row>
    <row r="1182" spans="1:10">
      <c r="A1182" s="184"/>
      <c r="B1182" s="19" t="s">
        <v>1148</v>
      </c>
      <c r="C1182" s="187"/>
      <c r="D1182" s="130"/>
      <c r="E1182" s="20">
        <v>0</v>
      </c>
      <c r="F1182" s="20">
        <v>0</v>
      </c>
      <c r="G1182" s="20">
        <v>8</v>
      </c>
      <c r="H1182" s="8">
        <v>234</v>
      </c>
      <c r="I1182" s="8">
        <v>229</v>
      </c>
    </row>
    <row r="1183" spans="1:10">
      <c r="A1183" s="184"/>
      <c r="B1183" s="19" t="s">
        <v>1149</v>
      </c>
      <c r="C1183" s="16"/>
      <c r="D1183" s="130"/>
      <c r="E1183" s="20">
        <v>0</v>
      </c>
      <c r="F1183" s="20">
        <v>7</v>
      </c>
      <c r="G1183" s="20">
        <v>5</v>
      </c>
      <c r="H1183" s="8">
        <v>234</v>
      </c>
      <c r="I1183" s="8">
        <v>229</v>
      </c>
    </row>
    <row r="1184" spans="1:10">
      <c r="A1184" s="184"/>
      <c r="B1184" s="19" t="s">
        <v>1150</v>
      </c>
      <c r="C1184" s="16"/>
      <c r="D1184" s="130"/>
      <c r="E1184" s="20">
        <v>0</v>
      </c>
      <c r="F1184" s="20">
        <v>1</v>
      </c>
      <c r="G1184" s="20">
        <v>3</v>
      </c>
      <c r="H1184" s="8">
        <v>234</v>
      </c>
      <c r="I1184" s="8">
        <v>229</v>
      </c>
    </row>
    <row r="1185" spans="1:10">
      <c r="A1185" s="184"/>
      <c r="B1185" s="19" t="s">
        <v>1151</v>
      </c>
      <c r="C1185" s="16"/>
      <c r="D1185" s="130"/>
      <c r="E1185" s="20">
        <v>49</v>
      </c>
      <c r="F1185" s="20">
        <v>7</v>
      </c>
      <c r="G1185" s="20">
        <v>18</v>
      </c>
      <c r="H1185" s="8">
        <v>234</v>
      </c>
      <c r="I1185" s="8">
        <v>229</v>
      </c>
    </row>
    <row r="1186" spans="1:10">
      <c r="A1186" s="184"/>
      <c r="B1186" s="15" t="s">
        <v>92</v>
      </c>
      <c r="C1186" s="16"/>
      <c r="D1186" s="130">
        <v>250</v>
      </c>
      <c r="E1186" s="20"/>
      <c r="F1186" s="20"/>
      <c r="G1186" s="20"/>
      <c r="H1186" s="8"/>
      <c r="I1186" s="8"/>
      <c r="J1186" s="144">
        <f>100*(H1186*(E1186+F1186+G1186)+H1187*(E1187+F1187+G1187)+H1188*(E1188+F1188+G1188)+H1189*(E1189+F1189+G1189)+H1190*(G1190+F1190+E1190)+H1191*(G1191+F1191+E1191))/(D1186*1000)</f>
        <v>18.467199999999998</v>
      </c>
    </row>
    <row r="1187" spans="1:10">
      <c r="A1187" s="184"/>
      <c r="B1187" s="26" t="s">
        <v>1152</v>
      </c>
      <c r="C1187" s="16"/>
      <c r="D1187" s="130"/>
      <c r="E1187" s="20">
        <v>7</v>
      </c>
      <c r="F1187" s="20">
        <v>24</v>
      </c>
      <c r="G1187" s="20">
        <v>8</v>
      </c>
      <c r="H1187" s="8">
        <v>232</v>
      </c>
      <c r="I1187" s="8">
        <v>228</v>
      </c>
    </row>
    <row r="1188" spans="1:10">
      <c r="A1188" s="184"/>
      <c r="B1188" s="19" t="s">
        <v>1153</v>
      </c>
      <c r="C1188" s="16"/>
      <c r="D1188" s="130"/>
      <c r="E1188" s="20">
        <v>3</v>
      </c>
      <c r="F1188" s="20">
        <v>20</v>
      </c>
      <c r="G1188" s="20">
        <v>22</v>
      </c>
      <c r="H1188" s="8">
        <v>232</v>
      </c>
      <c r="I1188" s="8">
        <v>228</v>
      </c>
    </row>
    <row r="1189" spans="1:10">
      <c r="A1189" s="184"/>
      <c r="B1189" s="19" t="s">
        <v>1154</v>
      </c>
      <c r="C1189" s="16"/>
      <c r="D1189" s="130"/>
      <c r="E1189" s="20">
        <v>0</v>
      </c>
      <c r="F1189" s="20">
        <v>0</v>
      </c>
      <c r="G1189" s="20">
        <v>0</v>
      </c>
      <c r="H1189" s="8">
        <v>232</v>
      </c>
      <c r="I1189" s="8">
        <v>228</v>
      </c>
    </row>
    <row r="1190" spans="1:10">
      <c r="A1190" s="184"/>
      <c r="B1190" s="19" t="s">
        <v>1155</v>
      </c>
      <c r="C1190" s="16"/>
      <c r="D1190" s="130"/>
      <c r="E1190" s="20">
        <v>24</v>
      </c>
      <c r="F1190" s="20">
        <v>22</v>
      </c>
      <c r="G1190" s="20">
        <v>20</v>
      </c>
      <c r="H1190" s="8">
        <v>232</v>
      </c>
      <c r="I1190" s="8">
        <v>228</v>
      </c>
    </row>
    <row r="1191" spans="1:10">
      <c r="A1191" s="184"/>
      <c r="B1191" s="19" t="s">
        <v>1156</v>
      </c>
      <c r="C1191" s="16"/>
      <c r="D1191" s="130"/>
      <c r="E1191" s="20">
        <v>4</v>
      </c>
      <c r="F1191" s="20">
        <v>23</v>
      </c>
      <c r="G1191" s="20">
        <v>22</v>
      </c>
      <c r="H1191" s="8">
        <v>232</v>
      </c>
      <c r="I1191" s="8">
        <v>228</v>
      </c>
    </row>
    <row r="1192" spans="1:10">
      <c r="A1192" s="184"/>
      <c r="B1192" s="15" t="s">
        <v>1157</v>
      </c>
      <c r="C1192" s="16"/>
      <c r="D1192" s="130">
        <v>400</v>
      </c>
      <c r="E1192" s="20"/>
      <c r="F1192" s="20"/>
      <c r="G1192" s="20"/>
      <c r="H1192" s="8"/>
      <c r="I1192" s="8"/>
      <c r="J1192" s="144">
        <f>100*(H1192*(E1192+F1192+G1192)+H1193*(E1193+F1193+G1193)+H1194*(E1194+F1194+G1194)+H1195*(E1195+F1195+G1195)+H1196*(G1196+F1196+E1196))/(D1192*1000)</f>
        <v>7.9059999999999997</v>
      </c>
    </row>
    <row r="1193" spans="1:10" ht="15.75" customHeight="1">
      <c r="A1193" s="184"/>
      <c r="B1193" s="26" t="s">
        <v>1158</v>
      </c>
      <c r="C1193" s="187" t="s">
        <v>1159</v>
      </c>
      <c r="D1193" s="130"/>
      <c r="E1193" s="20">
        <v>18</v>
      </c>
      <c r="F1193" s="20">
        <v>23</v>
      </c>
      <c r="G1193" s="20">
        <v>9</v>
      </c>
      <c r="H1193" s="8">
        <v>236</v>
      </c>
      <c r="I1193" s="8">
        <v>234</v>
      </c>
    </row>
    <row r="1194" spans="1:10">
      <c r="A1194" s="184"/>
      <c r="B1194" s="31" t="s">
        <v>1160</v>
      </c>
      <c r="C1194" s="187"/>
      <c r="D1194" s="130"/>
      <c r="E1194" s="20">
        <v>44</v>
      </c>
      <c r="F1194" s="20">
        <v>11</v>
      </c>
      <c r="G1194" s="20">
        <v>21</v>
      </c>
      <c r="H1194" s="8">
        <v>236</v>
      </c>
      <c r="I1194" s="8">
        <v>234</v>
      </c>
    </row>
    <row r="1195" spans="1:10">
      <c r="A1195" s="184"/>
      <c r="B1195" s="31" t="s">
        <v>1161</v>
      </c>
      <c r="C1195" s="187"/>
      <c r="D1195" s="130"/>
      <c r="E1195" s="20">
        <v>1</v>
      </c>
      <c r="F1195" s="20">
        <v>3</v>
      </c>
      <c r="G1195" s="20">
        <v>4</v>
      </c>
      <c r="H1195" s="8">
        <v>236</v>
      </c>
      <c r="I1195" s="8">
        <v>234</v>
      </c>
    </row>
    <row r="1196" spans="1:10">
      <c r="A1196" s="184"/>
      <c r="B1196" s="15" t="s">
        <v>92</v>
      </c>
      <c r="C1196" s="187"/>
      <c r="D1196" s="130">
        <v>400</v>
      </c>
      <c r="E1196" s="20"/>
      <c r="F1196" s="20"/>
      <c r="G1196" s="20"/>
      <c r="H1196" s="8"/>
      <c r="I1196" s="8"/>
      <c r="J1196" s="144">
        <f>100*(H1196*(E1196+F1196+G1196)+H1197*(E1197+F1197+G1197)+H1198*(E1198+F1198+G1198)+H1199*(E1199+F1199+G1199)+H1200*(G1200+F1200+E1200)+H1201*(G1201+F1201+E1201)+H1202*(G1202+F1202+E1202)+H1203*(G1203+F1203+E1203)+H1204*(G1204+F1204+E1204))/(D1196*1000)</f>
        <v>11.981249999999999</v>
      </c>
    </row>
    <row r="1197" spans="1:10">
      <c r="A1197" s="184"/>
      <c r="B1197" s="31" t="s">
        <v>1162</v>
      </c>
      <c r="C1197" s="16"/>
      <c r="D1197" s="130"/>
      <c r="E1197" s="20">
        <v>1</v>
      </c>
      <c r="F1197" s="20">
        <v>0</v>
      </c>
      <c r="G1197" s="20">
        <v>1</v>
      </c>
      <c r="H1197" s="8">
        <v>225</v>
      </c>
      <c r="I1197" s="8">
        <v>222</v>
      </c>
    </row>
    <row r="1198" spans="1:10">
      <c r="A1198" s="184"/>
      <c r="B1198" s="31" t="s">
        <v>63</v>
      </c>
      <c r="C1198" s="16"/>
      <c r="D1198" s="130"/>
      <c r="E1198" s="20">
        <v>46</v>
      </c>
      <c r="F1198" s="20">
        <v>32</v>
      </c>
      <c r="G1198" s="20">
        <v>36</v>
      </c>
      <c r="H1198" s="8">
        <v>225</v>
      </c>
      <c r="I1198" s="8">
        <v>222</v>
      </c>
    </row>
    <row r="1199" spans="1:10">
      <c r="A1199" s="184"/>
      <c r="B1199" s="26" t="s">
        <v>1163</v>
      </c>
      <c r="C1199" s="16"/>
      <c r="D1199" s="130"/>
      <c r="E1199" s="20">
        <v>0</v>
      </c>
      <c r="F1199" s="20">
        <v>0</v>
      </c>
      <c r="G1199" s="20">
        <v>0</v>
      </c>
      <c r="H1199" s="8">
        <v>225</v>
      </c>
      <c r="I1199" s="8">
        <v>222</v>
      </c>
    </row>
    <row r="1200" spans="1:10">
      <c r="A1200" s="184"/>
      <c r="B1200" s="31" t="s">
        <v>1164</v>
      </c>
      <c r="C1200" s="16"/>
      <c r="D1200" s="130"/>
      <c r="E1200" s="20">
        <v>0</v>
      </c>
      <c r="F1200" s="20">
        <v>0</v>
      </c>
      <c r="G1200" s="20">
        <v>0</v>
      </c>
      <c r="H1200" s="8">
        <v>225</v>
      </c>
      <c r="I1200" s="8">
        <v>222</v>
      </c>
    </row>
    <row r="1201" spans="1:10">
      <c r="A1201" s="184"/>
      <c r="B1201" s="31" t="s">
        <v>1165</v>
      </c>
      <c r="C1201" s="16"/>
      <c r="D1201" s="130"/>
      <c r="E1201" s="20">
        <v>21</v>
      </c>
      <c r="F1201" s="20">
        <v>12</v>
      </c>
      <c r="G1201" s="20">
        <v>7</v>
      </c>
      <c r="H1201" s="8">
        <v>225</v>
      </c>
      <c r="I1201" s="8">
        <v>222</v>
      </c>
    </row>
    <row r="1202" spans="1:10">
      <c r="A1202" s="184"/>
      <c r="B1202" s="31" t="s">
        <v>1166</v>
      </c>
      <c r="C1202" s="16"/>
      <c r="D1202" s="130"/>
      <c r="E1202" s="20">
        <v>0</v>
      </c>
      <c r="F1202" s="20">
        <v>0</v>
      </c>
      <c r="G1202" s="20">
        <v>1</v>
      </c>
      <c r="H1202" s="8">
        <v>225</v>
      </c>
      <c r="I1202" s="8">
        <v>222</v>
      </c>
    </row>
    <row r="1203" spans="1:10">
      <c r="A1203" s="184"/>
      <c r="B1203" s="31" t="s">
        <v>1167</v>
      </c>
      <c r="C1203" s="16"/>
      <c r="D1203" s="130"/>
      <c r="E1203" s="20">
        <v>30</v>
      </c>
      <c r="F1203" s="20">
        <v>4</v>
      </c>
      <c r="G1203" s="20">
        <v>22</v>
      </c>
      <c r="H1203" s="8">
        <v>225</v>
      </c>
      <c r="I1203" s="8">
        <v>222</v>
      </c>
    </row>
    <row r="1204" spans="1:10">
      <c r="A1204" s="14"/>
      <c r="B1204" s="15" t="s">
        <v>1168</v>
      </c>
      <c r="C1204" s="16"/>
      <c r="D1204" s="130">
        <v>400</v>
      </c>
      <c r="E1204" s="20"/>
      <c r="F1204" s="20"/>
      <c r="G1204" s="20"/>
      <c r="H1204" s="8"/>
      <c r="I1204" s="8"/>
      <c r="J1204" s="144">
        <f>100*(H1204*(E1204+F1204+G1204)+H1205*(E1205+F1205+G1205)+H1206*(E1206+F1206+G1206)+H1207*(E1207+F1207+G1207)+H1208*(G1208+F1208+E1208)+H1209*(G1209+F1209+E1209)+H1210*(G1210+F1210+E1210)+H1211*(G1211+F1211+E1211)+H1212*(G1212+F1212+E1212)+H1213+(G1213+F1213+E1213)+H1214*(F1214+G1214+E1214))/(D1204*1000)</f>
        <v>16.168500000000002</v>
      </c>
    </row>
    <row r="1205" spans="1:10" ht="15.75" customHeight="1">
      <c r="A1205" s="191" t="s">
        <v>29</v>
      </c>
      <c r="B1205" s="31" t="s">
        <v>1169</v>
      </c>
      <c r="C1205" s="16"/>
      <c r="D1205" s="130"/>
      <c r="E1205" s="20">
        <v>20</v>
      </c>
      <c r="F1205" s="20">
        <v>32</v>
      </c>
      <c r="G1205" s="20">
        <v>46</v>
      </c>
      <c r="H1205" s="8">
        <v>235</v>
      </c>
      <c r="I1205" s="8">
        <v>233</v>
      </c>
    </row>
    <row r="1206" spans="1:10" ht="17.100000000000001" customHeight="1">
      <c r="A1206" s="191"/>
      <c r="B1206" s="31" t="s">
        <v>1170</v>
      </c>
      <c r="C1206" s="32" t="s">
        <v>1171</v>
      </c>
      <c r="D1206" s="130"/>
      <c r="E1206" s="20">
        <v>16</v>
      </c>
      <c r="F1206" s="20">
        <v>16</v>
      </c>
      <c r="G1206" s="20">
        <v>13</v>
      </c>
      <c r="H1206" s="8">
        <v>235</v>
      </c>
      <c r="I1206" s="8">
        <v>233</v>
      </c>
    </row>
    <row r="1207" spans="1:10">
      <c r="A1207" s="191"/>
      <c r="B1207" s="31" t="s">
        <v>1172</v>
      </c>
      <c r="C1207" s="16"/>
      <c r="D1207" s="130"/>
      <c r="E1207" s="20">
        <v>27</v>
      </c>
      <c r="F1207" s="20">
        <v>0</v>
      </c>
      <c r="G1207" s="20">
        <v>4</v>
      </c>
      <c r="H1207" s="8">
        <v>235</v>
      </c>
      <c r="I1207" s="8">
        <v>233</v>
      </c>
    </row>
    <row r="1208" spans="1:10">
      <c r="A1208" s="191"/>
      <c r="B1208" s="26" t="s">
        <v>1173</v>
      </c>
      <c r="C1208" s="16"/>
      <c r="D1208" s="130"/>
      <c r="E1208" s="20">
        <v>0</v>
      </c>
      <c r="F1208" s="20">
        <v>1</v>
      </c>
      <c r="G1208" s="20">
        <v>0</v>
      </c>
      <c r="H1208" s="8">
        <v>235</v>
      </c>
      <c r="I1208" s="8">
        <v>233</v>
      </c>
    </row>
    <row r="1209" spans="1:10">
      <c r="A1209" s="191"/>
      <c r="B1209" s="31" t="s">
        <v>1174</v>
      </c>
      <c r="C1209" s="16"/>
      <c r="D1209" s="130"/>
      <c r="E1209" s="20">
        <v>25</v>
      </c>
      <c r="F1209" s="20">
        <v>13</v>
      </c>
      <c r="G1209" s="20">
        <v>16</v>
      </c>
      <c r="H1209" s="8">
        <v>235</v>
      </c>
      <c r="I1209" s="8">
        <v>233</v>
      </c>
    </row>
    <row r="1210" spans="1:10">
      <c r="A1210" s="191"/>
      <c r="B1210" s="31" t="s">
        <v>211</v>
      </c>
      <c r="C1210" s="16"/>
      <c r="D1210" s="130"/>
      <c r="E1210" s="20"/>
      <c r="F1210" s="20">
        <v>3</v>
      </c>
      <c r="G1210" s="20"/>
      <c r="H1210" s="8">
        <v>235</v>
      </c>
      <c r="I1210" s="8">
        <v>233</v>
      </c>
    </row>
    <row r="1211" spans="1:10">
      <c r="A1211" s="191"/>
      <c r="B1211" s="31" t="s">
        <v>1175</v>
      </c>
      <c r="C1211" s="16"/>
      <c r="D1211" s="130"/>
      <c r="E1211" s="20"/>
      <c r="F1211" s="20"/>
      <c r="G1211" s="20"/>
      <c r="H1211" s="8">
        <v>235</v>
      </c>
      <c r="I1211" s="8">
        <v>233</v>
      </c>
    </row>
    <row r="1212" spans="1:10">
      <c r="A1212" s="191"/>
      <c r="B1212" s="26" t="s">
        <v>1176</v>
      </c>
      <c r="C1212" s="16"/>
      <c r="D1212" s="130"/>
      <c r="E1212" s="20">
        <v>4</v>
      </c>
      <c r="F1212" s="20">
        <v>4</v>
      </c>
      <c r="G1212" s="20">
        <v>0</v>
      </c>
      <c r="H1212" s="8">
        <v>235</v>
      </c>
      <c r="I1212" s="8">
        <v>233</v>
      </c>
    </row>
    <row r="1213" spans="1:10">
      <c r="A1213" s="191"/>
      <c r="B1213" s="31" t="s">
        <v>1177</v>
      </c>
      <c r="C1213" s="16"/>
      <c r="D1213" s="130"/>
      <c r="E1213" s="20">
        <v>10</v>
      </c>
      <c r="F1213" s="20">
        <v>21</v>
      </c>
      <c r="G1213" s="20">
        <v>18</v>
      </c>
      <c r="H1213" s="8">
        <v>235</v>
      </c>
      <c r="I1213" s="8">
        <v>233</v>
      </c>
    </row>
    <row r="1214" spans="1:10">
      <c r="A1214" s="191"/>
      <c r="B1214" s="31" t="s">
        <v>1052</v>
      </c>
      <c r="C1214" s="16"/>
      <c r="D1214" s="130"/>
      <c r="E1214" s="20"/>
      <c r="F1214" s="20">
        <v>34</v>
      </c>
      <c r="G1214" s="20"/>
      <c r="H1214" s="8">
        <v>235</v>
      </c>
      <c r="I1214" s="8">
        <v>233</v>
      </c>
    </row>
    <row r="1215" spans="1:10">
      <c r="A1215" s="191"/>
      <c r="B1215" s="15" t="s">
        <v>92</v>
      </c>
      <c r="C1215" s="16"/>
      <c r="D1215" s="130">
        <v>630</v>
      </c>
      <c r="E1215" s="20"/>
      <c r="F1215" s="20"/>
      <c r="G1215" s="20"/>
      <c r="H1215" s="8"/>
      <c r="I1215" s="8"/>
      <c r="J1215" s="144">
        <f>100*(H1215*(E1215+F1215+G1215)+H1216*(E1216+F1216+G1216)+H1217*(E1217+F1217+G1217)+H1218*(E1218+F1218+G1218)+H1219*(G1219+F1219+E1219)+H1220*(G1220+F1220+E1220)+H1221*(G1221+F1221+E1221)+H1222*(G1222+F1222+E1222)+H1223*(G1223+F1223+E1223)+H1224+(G1224+F1224+E1224))/(D1215*1000)</f>
        <v>17.160952380952381</v>
      </c>
    </row>
    <row r="1216" spans="1:10">
      <c r="A1216" s="191"/>
      <c r="B1216" s="26" t="s">
        <v>63</v>
      </c>
      <c r="C1216" s="16"/>
      <c r="D1216" s="130"/>
      <c r="E1216" s="20">
        <v>38</v>
      </c>
      <c r="F1216" s="20">
        <v>15</v>
      </c>
      <c r="G1216" s="20">
        <v>29</v>
      </c>
      <c r="H1216" s="8">
        <v>222</v>
      </c>
      <c r="I1216" s="8">
        <v>218</v>
      </c>
    </row>
    <row r="1217" spans="1:10">
      <c r="A1217" s="191"/>
      <c r="B1217" s="31" t="s">
        <v>1178</v>
      </c>
      <c r="C1217" s="16"/>
      <c r="D1217" s="130"/>
      <c r="E1217" s="20">
        <v>23</v>
      </c>
      <c r="F1217" s="20">
        <v>19</v>
      </c>
      <c r="G1217" s="20">
        <v>11</v>
      </c>
      <c r="H1217" s="8">
        <v>222</v>
      </c>
      <c r="I1217" s="8">
        <v>218</v>
      </c>
    </row>
    <row r="1218" spans="1:10">
      <c r="A1218" s="191"/>
      <c r="B1218" s="31" t="s">
        <v>1179</v>
      </c>
      <c r="C1218" s="16"/>
      <c r="D1218" s="130"/>
      <c r="E1218" s="20">
        <v>18</v>
      </c>
      <c r="F1218" s="20">
        <v>0</v>
      </c>
      <c r="G1218" s="20">
        <v>9</v>
      </c>
      <c r="H1218" s="8">
        <v>222</v>
      </c>
      <c r="I1218" s="8">
        <v>218</v>
      </c>
    </row>
    <row r="1219" spans="1:10">
      <c r="A1219" s="191"/>
      <c r="B1219" s="31" t="s">
        <v>1180</v>
      </c>
      <c r="C1219" s="16"/>
      <c r="D1219" s="130"/>
      <c r="E1219" s="20">
        <v>28</v>
      </c>
      <c r="F1219" s="20">
        <v>11</v>
      </c>
      <c r="G1219" s="20">
        <v>26</v>
      </c>
      <c r="H1219" s="8">
        <v>222</v>
      </c>
      <c r="I1219" s="8">
        <v>218</v>
      </c>
    </row>
    <row r="1220" spans="1:10">
      <c r="A1220" s="191"/>
      <c r="B1220" s="31" t="s">
        <v>1181</v>
      </c>
      <c r="C1220" s="16"/>
      <c r="D1220" s="130"/>
      <c r="E1220" s="20">
        <v>43</v>
      </c>
      <c r="F1220" s="20">
        <v>17</v>
      </c>
      <c r="G1220" s="20">
        <v>38</v>
      </c>
      <c r="H1220" s="8">
        <v>222</v>
      </c>
      <c r="I1220" s="8">
        <v>218</v>
      </c>
    </row>
    <row r="1221" spans="1:10">
      <c r="A1221" s="191"/>
      <c r="B1221" s="26" t="s">
        <v>1182</v>
      </c>
      <c r="C1221" s="16"/>
      <c r="D1221" s="130"/>
      <c r="E1221" s="20">
        <v>0</v>
      </c>
      <c r="F1221" s="20">
        <v>1</v>
      </c>
      <c r="G1221" s="20">
        <v>0</v>
      </c>
      <c r="H1221" s="8">
        <v>222</v>
      </c>
      <c r="I1221" s="8">
        <v>218</v>
      </c>
    </row>
    <row r="1222" spans="1:10">
      <c r="A1222" s="191"/>
      <c r="B1222" s="31" t="s">
        <v>1183</v>
      </c>
      <c r="C1222" s="16"/>
      <c r="D1222" s="130"/>
      <c r="E1222" s="20">
        <v>29</v>
      </c>
      <c r="F1222" s="20">
        <v>41</v>
      </c>
      <c r="G1222" s="20">
        <v>17</v>
      </c>
      <c r="H1222" s="8">
        <v>222</v>
      </c>
      <c r="I1222" s="8">
        <v>218</v>
      </c>
    </row>
    <row r="1223" spans="1:10">
      <c r="A1223" s="191"/>
      <c r="B1223" s="31" t="s">
        <v>1184</v>
      </c>
      <c r="C1223" s="16"/>
      <c r="D1223" s="130"/>
      <c r="E1223" s="20">
        <v>29</v>
      </c>
      <c r="F1223" s="20">
        <v>18</v>
      </c>
      <c r="G1223" s="20">
        <v>27</v>
      </c>
      <c r="H1223" s="8">
        <v>222</v>
      </c>
      <c r="I1223" s="8">
        <v>218</v>
      </c>
    </row>
    <row r="1224" spans="1:10">
      <c r="A1224" s="14"/>
      <c r="B1224" s="15" t="s">
        <v>1185</v>
      </c>
      <c r="C1224" s="16"/>
      <c r="D1224" s="130">
        <v>400</v>
      </c>
      <c r="E1224" s="20"/>
      <c r="F1224" s="20"/>
      <c r="G1224" s="20"/>
      <c r="H1224" s="8"/>
      <c r="I1224" s="8"/>
      <c r="J1224" s="144">
        <f>100*(H1224*(E1224+F1224+G1224)+H1235*(G1235+F1235+E1235)+H1225*(E1225+F1225+G1225)+H1226*(E1226+F1226+G1226)+H1227*(E1227+F1227+G1227)+H1228*(G1228+F1228+E1228)+H1229*(G1229+F1229+E1229)+H1230*(G1230+F1230+E1230)+H1231*(G1231+F1231+E1231)+H1232*(G1232+F1232+E1232)+H1233+(G1233+F1233+E1233)+H1234*(F1234+G1234+E1234))/(D1224*1000)</f>
        <v>19.788499999999999</v>
      </c>
    </row>
    <row r="1225" spans="1:10" ht="15.75" customHeight="1">
      <c r="A1225" s="210" t="s">
        <v>334</v>
      </c>
      <c r="B1225" s="31" t="s">
        <v>1186</v>
      </c>
      <c r="C1225" s="91"/>
      <c r="D1225" s="135"/>
      <c r="E1225" s="20">
        <v>36</v>
      </c>
      <c r="F1225" s="20">
        <v>11</v>
      </c>
      <c r="G1225" s="20">
        <v>40</v>
      </c>
      <c r="H1225" s="8">
        <v>226</v>
      </c>
      <c r="I1225" s="8">
        <v>217</v>
      </c>
    </row>
    <row r="1226" spans="1:10">
      <c r="A1226" s="210"/>
      <c r="B1226" s="31" t="s">
        <v>1187</v>
      </c>
      <c r="C1226" s="91"/>
      <c r="D1226" s="135"/>
      <c r="E1226" s="20">
        <v>13</v>
      </c>
      <c r="F1226" s="20">
        <v>12</v>
      </c>
      <c r="G1226" s="20">
        <v>8</v>
      </c>
      <c r="H1226" s="8">
        <v>226</v>
      </c>
      <c r="I1226" s="8">
        <v>217</v>
      </c>
    </row>
    <row r="1227" spans="1:10" ht="15" customHeight="1">
      <c r="A1227" s="210"/>
      <c r="B1227" s="31" t="s">
        <v>335</v>
      </c>
      <c r="C1227" s="66" t="s">
        <v>1188</v>
      </c>
      <c r="D1227" s="136"/>
      <c r="E1227" s="20">
        <v>19</v>
      </c>
      <c r="F1227" s="20">
        <v>31</v>
      </c>
      <c r="G1227" s="20">
        <v>13</v>
      </c>
      <c r="H1227" s="8">
        <v>226</v>
      </c>
      <c r="I1227" s="8">
        <v>217</v>
      </c>
    </row>
    <row r="1228" spans="1:10">
      <c r="A1228" s="210"/>
      <c r="B1228" s="31" t="s">
        <v>1189</v>
      </c>
      <c r="C1228" s="16"/>
      <c r="D1228" s="130"/>
      <c r="E1228" s="20">
        <v>0</v>
      </c>
      <c r="F1228" s="20">
        <v>0</v>
      </c>
      <c r="G1228" s="20">
        <v>0</v>
      </c>
      <c r="H1228" s="8">
        <v>226</v>
      </c>
      <c r="I1228" s="8">
        <v>217</v>
      </c>
    </row>
    <row r="1229" spans="1:10">
      <c r="A1229" s="210"/>
      <c r="B1229" s="31" t="s">
        <v>1190</v>
      </c>
      <c r="C1229" s="91"/>
      <c r="D1229" s="135"/>
      <c r="E1229" s="20">
        <v>0</v>
      </c>
      <c r="F1229" s="20">
        <v>2</v>
      </c>
      <c r="G1229" s="20">
        <v>1</v>
      </c>
      <c r="H1229" s="8">
        <v>226</v>
      </c>
      <c r="I1229" s="8">
        <v>217</v>
      </c>
    </row>
    <row r="1230" spans="1:10" ht="15" customHeight="1">
      <c r="A1230" s="210"/>
      <c r="B1230" s="31" t="s">
        <v>1191</v>
      </c>
      <c r="C1230" s="91"/>
      <c r="D1230" s="135"/>
      <c r="E1230" s="20">
        <v>5</v>
      </c>
      <c r="F1230" s="20">
        <v>3</v>
      </c>
      <c r="G1230" s="20">
        <v>2</v>
      </c>
      <c r="H1230" s="8">
        <v>226</v>
      </c>
      <c r="I1230" s="8">
        <v>217</v>
      </c>
    </row>
    <row r="1231" spans="1:10" s="36" customFormat="1">
      <c r="A1231" s="210"/>
      <c r="B1231" s="15" t="s">
        <v>451</v>
      </c>
      <c r="C1231" s="16"/>
      <c r="D1231" s="131"/>
      <c r="E1231" s="24"/>
      <c r="F1231" s="24"/>
      <c r="G1231" s="24"/>
      <c r="H1231" s="23"/>
      <c r="I1231" s="23"/>
    </row>
    <row r="1232" spans="1:10" ht="15" customHeight="1">
      <c r="A1232" s="210"/>
      <c r="B1232" s="48" t="s">
        <v>1192</v>
      </c>
      <c r="C1232" s="91"/>
      <c r="D1232" s="135"/>
      <c r="E1232" s="20">
        <v>69</v>
      </c>
      <c r="F1232" s="20">
        <v>18</v>
      </c>
      <c r="G1232" s="20">
        <v>33</v>
      </c>
      <c r="H1232" s="8">
        <v>226</v>
      </c>
      <c r="I1232" s="8">
        <v>217</v>
      </c>
    </row>
    <row r="1233" spans="1:11" ht="15" customHeight="1">
      <c r="A1233" s="210"/>
      <c r="B1233" s="48" t="s">
        <v>1193</v>
      </c>
      <c r="C1233" s="91"/>
      <c r="D1233" s="135"/>
      <c r="E1233" s="20">
        <v>12</v>
      </c>
      <c r="F1233" s="20">
        <v>20</v>
      </c>
      <c r="G1233" s="20">
        <v>22</v>
      </c>
      <c r="H1233" s="8">
        <v>226</v>
      </c>
      <c r="I1233" s="8">
        <v>217</v>
      </c>
    </row>
    <row r="1234" spans="1:11" ht="15" customHeight="1">
      <c r="A1234" s="210"/>
      <c r="B1234" s="48" t="s">
        <v>271</v>
      </c>
      <c r="C1234" s="91"/>
      <c r="D1234" s="135"/>
      <c r="E1234" s="20"/>
      <c r="F1234" s="20">
        <v>2</v>
      </c>
      <c r="G1234" s="20"/>
      <c r="H1234" s="8">
        <v>226</v>
      </c>
      <c r="I1234" s="8">
        <v>217</v>
      </c>
    </row>
    <row r="1235" spans="1:11" ht="15" customHeight="1">
      <c r="A1235" s="210"/>
      <c r="B1235" s="48" t="s">
        <v>1194</v>
      </c>
      <c r="C1235" s="91"/>
      <c r="D1235" s="135"/>
      <c r="E1235" s="20">
        <v>11</v>
      </c>
      <c r="F1235" s="20">
        <v>18</v>
      </c>
      <c r="G1235" s="20">
        <v>2</v>
      </c>
      <c r="H1235" s="8">
        <v>226</v>
      </c>
      <c r="I1235" s="8">
        <v>217</v>
      </c>
    </row>
    <row r="1236" spans="1:11" ht="15" customHeight="1">
      <c r="A1236" s="210"/>
      <c r="B1236" s="48" t="s">
        <v>1195</v>
      </c>
      <c r="C1236" s="91"/>
      <c r="D1236" s="135"/>
      <c r="E1236" s="20"/>
      <c r="F1236" s="20"/>
      <c r="G1236" s="20"/>
      <c r="H1236" s="8">
        <v>226</v>
      </c>
      <c r="I1236" s="8">
        <v>217</v>
      </c>
    </row>
    <row r="1237" spans="1:11" ht="15" customHeight="1">
      <c r="A1237" s="210"/>
      <c r="B1237" s="48" t="s">
        <v>1196</v>
      </c>
      <c r="C1237" s="91"/>
      <c r="D1237" s="135"/>
      <c r="E1237" s="20">
        <v>1</v>
      </c>
      <c r="F1237" s="20">
        <v>0</v>
      </c>
      <c r="G1237" s="20">
        <v>0</v>
      </c>
      <c r="H1237" s="8">
        <v>226</v>
      </c>
      <c r="I1237" s="8">
        <v>217</v>
      </c>
    </row>
    <row r="1238" spans="1:11" ht="15" customHeight="1">
      <c r="A1238" s="210"/>
      <c r="B1238" s="92" t="s">
        <v>1197</v>
      </c>
      <c r="C1238" s="91"/>
      <c r="D1238" s="130">
        <v>400</v>
      </c>
      <c r="E1238" s="24"/>
      <c r="F1238" s="24"/>
      <c r="G1238" s="24"/>
      <c r="H1238" s="23"/>
      <c r="I1238" s="23"/>
      <c r="J1238" s="144">
        <f>100*(H1238*(E1238+F1238+G1238)+H1239*(E1239+F1239+G1239)+H1240*(E1240+F1240+G1240)+H1241*(E1241+F1241+G1241)+H1242*(G1242+F1242+E1242)+H1244*(G1244+F1244+E1244)+H1245*(G1245+F1245+E1245)+H1246*(G1246+F1246+E1246)+H1247*(G1247+F1247+E1247)+H1248*(G1248+F1248+E1248)+H1249*(G1249+F1249+E1249)+H1252*(G1252+F1252+E1252)+H1253*(G1253+F1253+E1253)+H1254*(G1254+F1254+E1254)+H1255*(G1255+F1255+E1255)+H1256*(G1256+F1256+E1256))/(D1238*1000)</f>
        <v>37.119999999999997</v>
      </c>
      <c r="K1238" s="36"/>
    </row>
    <row r="1239" spans="1:11" ht="15" customHeight="1">
      <c r="A1239" s="210"/>
      <c r="B1239" s="83" t="s">
        <v>1198</v>
      </c>
      <c r="C1239" s="91"/>
      <c r="D1239" s="130"/>
      <c r="E1239" s="20"/>
      <c r="F1239" s="20"/>
      <c r="G1239" s="20"/>
      <c r="H1239" s="8">
        <v>232</v>
      </c>
      <c r="I1239" s="8">
        <v>225</v>
      </c>
    </row>
    <row r="1240" spans="1:11" ht="15" customHeight="1">
      <c r="A1240" s="210"/>
      <c r="B1240" s="83" t="s">
        <v>1199</v>
      </c>
      <c r="C1240" s="91"/>
      <c r="D1240" s="130"/>
      <c r="E1240" s="20">
        <v>0</v>
      </c>
      <c r="F1240" s="20">
        <v>0</v>
      </c>
      <c r="G1240" s="20">
        <v>1</v>
      </c>
      <c r="H1240" s="8">
        <v>232</v>
      </c>
      <c r="I1240" s="8">
        <v>225</v>
      </c>
    </row>
    <row r="1241" spans="1:11" ht="15" customHeight="1">
      <c r="A1241" s="210"/>
      <c r="B1241" s="83" t="s">
        <v>1200</v>
      </c>
      <c r="C1241" s="91"/>
      <c r="D1241" s="130"/>
      <c r="E1241" s="20">
        <v>0</v>
      </c>
      <c r="F1241" s="20">
        <v>1</v>
      </c>
      <c r="G1241" s="20">
        <v>2</v>
      </c>
      <c r="H1241" s="8">
        <v>232</v>
      </c>
      <c r="I1241" s="8">
        <v>225</v>
      </c>
    </row>
    <row r="1242" spans="1:11" ht="15.75">
      <c r="A1242" s="210"/>
      <c r="B1242" s="48" t="s">
        <v>1201</v>
      </c>
      <c r="C1242" s="66" t="s">
        <v>926</v>
      </c>
      <c r="D1242" s="135"/>
      <c r="E1242" s="20">
        <v>26</v>
      </c>
      <c r="F1242" s="20">
        <v>43</v>
      </c>
      <c r="G1242" s="20">
        <v>52</v>
      </c>
      <c r="H1242" s="8">
        <v>232</v>
      </c>
      <c r="I1242" s="8">
        <v>225</v>
      </c>
    </row>
    <row r="1243" spans="1:11" ht="15" customHeight="1">
      <c r="A1243" s="210"/>
      <c r="B1243" s="48" t="s">
        <v>1202</v>
      </c>
      <c r="C1243" s="91"/>
      <c r="D1243" s="135"/>
      <c r="E1243" s="20"/>
      <c r="F1243" s="20"/>
      <c r="G1243" s="20"/>
      <c r="H1243" s="8">
        <v>232</v>
      </c>
      <c r="I1243" s="8">
        <v>225</v>
      </c>
    </row>
    <row r="1244" spans="1:11" ht="15.75" customHeight="1">
      <c r="A1244" s="210"/>
      <c r="B1244" s="48" t="s">
        <v>1203</v>
      </c>
      <c r="C1244" s="91"/>
      <c r="D1244" s="135"/>
      <c r="E1244" s="20">
        <v>0</v>
      </c>
      <c r="F1244" s="20">
        <v>5</v>
      </c>
      <c r="G1244" s="20">
        <v>0</v>
      </c>
      <c r="H1244" s="8">
        <v>232</v>
      </c>
      <c r="I1244" s="8">
        <v>225</v>
      </c>
    </row>
    <row r="1245" spans="1:11" ht="15" customHeight="1">
      <c r="A1245" s="210"/>
      <c r="B1245" s="48" t="s">
        <v>1204</v>
      </c>
      <c r="C1245" s="91"/>
      <c r="D1245" s="135"/>
      <c r="E1245" s="20">
        <v>40</v>
      </c>
      <c r="F1245" s="20">
        <v>23</v>
      </c>
      <c r="G1245" s="20">
        <v>25</v>
      </c>
      <c r="H1245" s="8">
        <v>232</v>
      </c>
      <c r="I1245" s="8">
        <v>225</v>
      </c>
    </row>
    <row r="1246" spans="1:11" ht="15.75" customHeight="1">
      <c r="A1246" s="210"/>
      <c r="B1246" s="15" t="s">
        <v>451</v>
      </c>
      <c r="C1246" s="16"/>
      <c r="D1246" s="130"/>
      <c r="E1246" s="20"/>
      <c r="F1246" s="20"/>
      <c r="G1246" s="20"/>
      <c r="H1246" s="8"/>
      <c r="I1246" s="8"/>
    </row>
    <row r="1247" spans="1:11" ht="15" customHeight="1">
      <c r="A1247" s="210"/>
      <c r="B1247" s="83" t="s">
        <v>1205</v>
      </c>
      <c r="C1247" s="91"/>
      <c r="D1247" s="130"/>
      <c r="E1247" s="20"/>
      <c r="F1247" s="20"/>
      <c r="G1247" s="20"/>
      <c r="H1247" s="8">
        <v>232</v>
      </c>
      <c r="I1247" s="8">
        <v>225</v>
      </c>
    </row>
    <row r="1248" spans="1:11" ht="15" customHeight="1">
      <c r="A1248" s="210"/>
      <c r="B1248" s="83" t="s">
        <v>1206</v>
      </c>
      <c r="C1248" s="91"/>
      <c r="D1248" s="130"/>
      <c r="E1248" s="20">
        <v>2</v>
      </c>
      <c r="F1248" s="20">
        <v>1</v>
      </c>
      <c r="G1248" s="20">
        <v>1</v>
      </c>
      <c r="H1248" s="8">
        <v>232</v>
      </c>
      <c r="I1248" s="8">
        <v>225</v>
      </c>
    </row>
    <row r="1249" spans="1:10" ht="15" customHeight="1">
      <c r="A1249" s="210"/>
      <c r="B1249" s="83" t="s">
        <v>1207</v>
      </c>
      <c r="C1249" s="91"/>
      <c r="D1249" s="130"/>
      <c r="E1249" s="20">
        <v>58</v>
      </c>
      <c r="F1249" s="20">
        <v>37</v>
      </c>
      <c r="G1249" s="20">
        <v>38</v>
      </c>
      <c r="H1249" s="8">
        <v>232</v>
      </c>
      <c r="I1249" s="8">
        <v>225</v>
      </c>
    </row>
    <row r="1250" spans="1:10" ht="15" customHeight="1">
      <c r="A1250" s="210"/>
      <c r="B1250" s="83" t="s">
        <v>1208</v>
      </c>
      <c r="C1250" s="91"/>
      <c r="D1250" s="130"/>
      <c r="E1250" s="20">
        <v>0</v>
      </c>
      <c r="F1250" s="20">
        <v>0</v>
      </c>
      <c r="G1250" s="20">
        <v>0</v>
      </c>
      <c r="H1250" s="8">
        <v>232</v>
      </c>
      <c r="I1250" s="8">
        <v>225</v>
      </c>
    </row>
    <row r="1251" spans="1:10">
      <c r="A1251" s="210"/>
      <c r="B1251" s="48" t="s">
        <v>1209</v>
      </c>
      <c r="C1251" s="91"/>
      <c r="D1251" s="135"/>
      <c r="E1251" s="20">
        <v>0</v>
      </c>
      <c r="F1251" s="20">
        <v>15</v>
      </c>
      <c r="G1251" s="20">
        <v>4</v>
      </c>
      <c r="H1251" s="8">
        <v>232</v>
      </c>
      <c r="I1251" s="8">
        <v>225</v>
      </c>
    </row>
    <row r="1252" spans="1:10">
      <c r="A1252" s="210"/>
      <c r="B1252" s="48" t="s">
        <v>1210</v>
      </c>
      <c r="C1252" s="91"/>
      <c r="D1252" s="135"/>
      <c r="E1252" s="20">
        <v>37</v>
      </c>
      <c r="F1252" s="20">
        <v>41</v>
      </c>
      <c r="G1252" s="20">
        <v>22</v>
      </c>
      <c r="H1252" s="8">
        <v>232</v>
      </c>
      <c r="I1252" s="8">
        <v>225</v>
      </c>
    </row>
    <row r="1253" spans="1:10">
      <c r="A1253" s="210"/>
      <c r="B1253" s="83" t="s">
        <v>1211</v>
      </c>
      <c r="C1253" s="93"/>
      <c r="D1253" s="142"/>
      <c r="E1253" s="20">
        <v>9</v>
      </c>
      <c r="F1253" s="20">
        <v>7</v>
      </c>
      <c r="G1253" s="20">
        <v>8</v>
      </c>
      <c r="H1253" s="8">
        <v>232</v>
      </c>
      <c r="I1253" s="8">
        <v>225</v>
      </c>
    </row>
    <row r="1254" spans="1:10" ht="15" customHeight="1">
      <c r="A1254" s="210"/>
      <c r="B1254" s="48" t="s">
        <v>1212</v>
      </c>
      <c r="C1254" s="91"/>
      <c r="D1254" s="135"/>
      <c r="E1254" s="20">
        <v>10</v>
      </c>
      <c r="F1254" s="20">
        <v>7</v>
      </c>
      <c r="G1254" s="20">
        <v>13</v>
      </c>
      <c r="H1254" s="8">
        <v>232</v>
      </c>
      <c r="I1254" s="8">
        <v>225</v>
      </c>
    </row>
    <row r="1255" spans="1:10" ht="15" customHeight="1">
      <c r="A1255" s="210"/>
      <c r="B1255" s="48" t="s">
        <v>1213</v>
      </c>
      <c r="C1255" s="91"/>
      <c r="D1255" s="135"/>
      <c r="E1255" s="20">
        <v>25</v>
      </c>
      <c r="F1255" s="20">
        <v>19</v>
      </c>
      <c r="G1255" s="20">
        <v>27</v>
      </c>
      <c r="H1255" s="8">
        <v>232</v>
      </c>
      <c r="I1255" s="8">
        <v>225</v>
      </c>
    </row>
    <row r="1256" spans="1:10">
      <c r="A1256" s="210"/>
      <c r="B1256" s="48" t="s">
        <v>1214</v>
      </c>
      <c r="C1256" s="91"/>
      <c r="D1256" s="135"/>
      <c r="E1256" s="20">
        <v>18</v>
      </c>
      <c r="F1256" s="20">
        <v>25</v>
      </c>
      <c r="G1256" s="20">
        <v>17</v>
      </c>
      <c r="H1256" s="8">
        <v>232</v>
      </c>
      <c r="I1256" s="8">
        <v>225</v>
      </c>
    </row>
    <row r="1257" spans="1:10">
      <c r="A1257" s="210"/>
      <c r="B1257" s="15" t="s">
        <v>1215</v>
      </c>
      <c r="C1257" s="16"/>
      <c r="D1257" s="130">
        <v>400</v>
      </c>
      <c r="E1257" s="20"/>
      <c r="F1257" s="20"/>
      <c r="G1257" s="20"/>
      <c r="H1257" s="8"/>
      <c r="I1257" s="8"/>
      <c r="J1257" s="144">
        <f>100*(H1257*(E1257+F1257+G1257)+H1258*(E1258+F1258+G1258)+H1259*(E1259+F1259+G1259)+H1260*(E1260+F1260+G1260))/(D1257*1000)</f>
        <v>1.82125</v>
      </c>
    </row>
    <row r="1258" spans="1:10">
      <c r="A1258" s="210"/>
      <c r="B1258" s="26" t="s">
        <v>1216</v>
      </c>
      <c r="C1258" s="16"/>
      <c r="D1258" s="130"/>
      <c r="E1258" s="20">
        <v>2</v>
      </c>
      <c r="F1258" s="20">
        <v>0</v>
      </c>
      <c r="G1258" s="20">
        <v>3</v>
      </c>
      <c r="H1258" s="8">
        <v>235</v>
      </c>
      <c r="I1258" s="8">
        <v>231</v>
      </c>
    </row>
    <row r="1259" spans="1:10" ht="15.75" customHeight="1">
      <c r="A1259" s="210"/>
      <c r="B1259" s="31" t="s">
        <v>1217</v>
      </c>
      <c r="C1259" s="187" t="s">
        <v>1218</v>
      </c>
      <c r="D1259" s="130"/>
      <c r="E1259" s="20">
        <v>4</v>
      </c>
      <c r="F1259" s="20">
        <v>14</v>
      </c>
      <c r="G1259" s="20">
        <v>8</v>
      </c>
      <c r="H1259" s="8">
        <v>235</v>
      </c>
      <c r="I1259" s="8">
        <v>231</v>
      </c>
    </row>
    <row r="1260" spans="1:10">
      <c r="A1260" s="210"/>
      <c r="B1260" s="15" t="s">
        <v>92</v>
      </c>
      <c r="C1260" s="187"/>
      <c r="D1260" s="130">
        <v>400</v>
      </c>
      <c r="E1260" s="20"/>
      <c r="F1260" s="20"/>
      <c r="G1260" s="20"/>
      <c r="H1260" s="8"/>
      <c r="I1260" s="8"/>
      <c r="J1260" s="144">
        <f>100*(H1260*(E1260+F1260+G1260)+H1261*(E1261+F1261+G1261)+H1262*(E1262+F1262+G1262)+H1263*(E1263+F1263+G1263)+H1264*(G1264+F1264+E1264)+H1265*(G1265+F1265+E1265))/(D1260*1000)</f>
        <v>6.6965000000000003</v>
      </c>
    </row>
    <row r="1261" spans="1:10">
      <c r="A1261" s="210"/>
      <c r="B1261" s="31" t="s">
        <v>1219</v>
      </c>
      <c r="C1261" s="187"/>
      <c r="D1261" s="130"/>
      <c r="E1261" s="20">
        <v>23</v>
      </c>
      <c r="F1261" s="20">
        <v>6</v>
      </c>
      <c r="G1261" s="20">
        <v>8</v>
      </c>
      <c r="H1261" s="8">
        <v>227</v>
      </c>
      <c r="I1261" s="8">
        <v>218</v>
      </c>
    </row>
    <row r="1262" spans="1:10">
      <c r="A1262" s="210"/>
      <c r="B1262" s="31" t="s">
        <v>1220</v>
      </c>
      <c r="C1262" s="187"/>
      <c r="D1262" s="130"/>
      <c r="E1262" s="20">
        <v>0</v>
      </c>
      <c r="F1262" s="20">
        <v>0</v>
      </c>
      <c r="G1262" s="20">
        <v>0</v>
      </c>
      <c r="H1262" s="8">
        <v>227</v>
      </c>
      <c r="I1262" s="8">
        <v>218</v>
      </c>
    </row>
    <row r="1263" spans="1:10">
      <c r="A1263" s="210"/>
      <c r="B1263" s="31" t="s">
        <v>1221</v>
      </c>
      <c r="C1263" s="187"/>
      <c r="D1263" s="130"/>
      <c r="E1263" s="20">
        <v>0</v>
      </c>
      <c r="F1263" s="20">
        <v>0</v>
      </c>
      <c r="G1263" s="20">
        <v>0</v>
      </c>
      <c r="H1263" s="8">
        <v>227</v>
      </c>
      <c r="I1263" s="8">
        <v>218</v>
      </c>
    </row>
    <row r="1264" spans="1:10">
      <c r="A1264" s="210"/>
      <c r="B1264" s="31" t="s">
        <v>1222</v>
      </c>
      <c r="C1264" s="16"/>
      <c r="D1264" s="130"/>
      <c r="E1264" s="20">
        <v>45</v>
      </c>
      <c r="F1264" s="20">
        <v>14</v>
      </c>
      <c r="G1264" s="20">
        <v>2</v>
      </c>
      <c r="H1264" s="8">
        <v>227</v>
      </c>
      <c r="I1264" s="8">
        <v>218</v>
      </c>
    </row>
    <row r="1265" spans="1:10">
      <c r="A1265" s="210"/>
      <c r="B1265" s="31" t="s">
        <v>1223</v>
      </c>
      <c r="C1265" s="16"/>
      <c r="D1265" s="130"/>
      <c r="E1265" s="20">
        <v>3</v>
      </c>
      <c r="F1265" s="20">
        <v>8</v>
      </c>
      <c r="G1265" s="20">
        <v>9</v>
      </c>
      <c r="H1265" s="8">
        <v>227</v>
      </c>
      <c r="I1265" s="8">
        <v>218</v>
      </c>
    </row>
    <row r="1266" spans="1:10">
      <c r="A1266" s="41" t="s">
        <v>1224</v>
      </c>
      <c r="B1266" s="15" t="s">
        <v>1225</v>
      </c>
      <c r="C1266" s="16"/>
      <c r="D1266" s="131">
        <v>400</v>
      </c>
      <c r="E1266" s="20"/>
      <c r="F1266" s="20"/>
      <c r="G1266" s="20"/>
      <c r="H1266" s="8"/>
      <c r="I1266" s="8"/>
      <c r="J1266" s="144">
        <f>100*(H1266*(E1266+F1266+G1266)+H1267*(E1267+F1267+G1267)+H1268*(E1268+F1268+G1268)+H1269*(E1269+F1269+G1269)+H1270*(G1270+F1270+E1270)+H1271*(G1271+F1271+E1271))/(D1266*1000)</f>
        <v>17.666</v>
      </c>
    </row>
    <row r="1267" spans="1:10" ht="15.75" customHeight="1">
      <c r="A1267" s="199" t="s">
        <v>356</v>
      </c>
      <c r="B1267" s="31" t="s">
        <v>1226</v>
      </c>
      <c r="C1267" s="16"/>
      <c r="D1267" s="130"/>
      <c r="E1267" s="20">
        <v>0</v>
      </c>
      <c r="F1267" s="20">
        <v>49</v>
      </c>
      <c r="G1267" s="20">
        <v>2</v>
      </c>
      <c r="H1267" s="8">
        <v>242</v>
      </c>
      <c r="I1267" s="8">
        <v>236</v>
      </c>
    </row>
    <row r="1268" spans="1:10" ht="15.75" customHeight="1">
      <c r="A1268" s="199"/>
      <c r="B1268" s="31" t="s">
        <v>1227</v>
      </c>
      <c r="C1268" s="187" t="s">
        <v>1228</v>
      </c>
      <c r="D1268" s="130"/>
      <c r="E1268" s="20"/>
      <c r="F1268" s="20"/>
      <c r="G1268" s="20"/>
      <c r="H1268" s="8">
        <v>242</v>
      </c>
      <c r="I1268" s="8">
        <v>236</v>
      </c>
    </row>
    <row r="1269" spans="1:10">
      <c r="A1269" s="199"/>
      <c r="B1269" s="26" t="s">
        <v>1229</v>
      </c>
      <c r="C1269" s="187"/>
      <c r="D1269" s="131"/>
      <c r="E1269" s="20"/>
      <c r="F1269" s="20"/>
      <c r="G1269" s="20"/>
      <c r="H1269" s="8">
        <v>242</v>
      </c>
      <c r="I1269" s="8">
        <v>236</v>
      </c>
    </row>
    <row r="1270" spans="1:10">
      <c r="A1270" s="199"/>
      <c r="B1270" s="31" t="s">
        <v>1230</v>
      </c>
      <c r="C1270" s="187"/>
      <c r="D1270" s="130"/>
      <c r="E1270" s="20">
        <v>76</v>
      </c>
      <c r="F1270" s="20">
        <v>80</v>
      </c>
      <c r="G1270" s="20">
        <v>85</v>
      </c>
      <c r="H1270" s="8">
        <v>242</v>
      </c>
      <c r="I1270" s="8">
        <v>236</v>
      </c>
    </row>
    <row r="1271" spans="1:10">
      <c r="A1271" s="199"/>
      <c r="B1271" s="31" t="s">
        <v>1231</v>
      </c>
      <c r="C1271" s="187"/>
      <c r="D1271" s="130"/>
      <c r="E1271" s="20">
        <v>0</v>
      </c>
      <c r="F1271" s="20">
        <v>0</v>
      </c>
      <c r="G1271" s="20">
        <v>0</v>
      </c>
      <c r="H1271" s="8">
        <v>242</v>
      </c>
      <c r="I1271" s="8">
        <v>236</v>
      </c>
    </row>
    <row r="1272" spans="1:10">
      <c r="A1272" s="199"/>
      <c r="B1272" s="15" t="s">
        <v>92</v>
      </c>
      <c r="C1272" s="187"/>
      <c r="D1272" s="131">
        <v>400</v>
      </c>
      <c r="E1272" s="20"/>
      <c r="F1272" s="20"/>
      <c r="G1272" s="20"/>
      <c r="H1272" s="8"/>
      <c r="I1272" s="8"/>
      <c r="J1272" s="144">
        <f>100*(H1272*(E1272+F1272+G1272)+H1273*(E1273+F1273+G1273)+H1274*(E1274+F1274+G1274)+H1275*(E1275+F1275+G1275)+H1276*(G1276+F1276+E1276)+H1277*(G1277+F1277+E1277))/(D1272*1000)</f>
        <v>28.016249999999999</v>
      </c>
    </row>
    <row r="1273" spans="1:10">
      <c r="A1273" s="199"/>
      <c r="B1273" s="31" t="s">
        <v>1232</v>
      </c>
      <c r="C1273" s="187"/>
      <c r="D1273" s="130"/>
      <c r="E1273" s="20">
        <v>3</v>
      </c>
      <c r="F1273" s="20">
        <v>3</v>
      </c>
      <c r="G1273" s="20">
        <v>6</v>
      </c>
      <c r="H1273" s="8">
        <v>241</v>
      </c>
      <c r="I1273" s="8">
        <v>233</v>
      </c>
    </row>
    <row r="1274" spans="1:10">
      <c r="A1274" s="199"/>
      <c r="B1274" s="31" t="s">
        <v>1043</v>
      </c>
      <c r="C1274" s="16"/>
      <c r="D1274" s="130"/>
      <c r="E1274" s="20">
        <v>40</v>
      </c>
      <c r="F1274" s="20">
        <v>35</v>
      </c>
      <c r="G1274" s="20">
        <v>123</v>
      </c>
      <c r="H1274" s="8">
        <v>241</v>
      </c>
      <c r="I1274" s="8">
        <v>233</v>
      </c>
    </row>
    <row r="1275" spans="1:10">
      <c r="A1275" s="199"/>
      <c r="B1275" s="31" t="s">
        <v>1233</v>
      </c>
      <c r="C1275" s="16"/>
      <c r="D1275" s="130"/>
      <c r="E1275" s="20">
        <v>90</v>
      </c>
      <c r="F1275" s="20">
        <v>23</v>
      </c>
      <c r="G1275" s="20">
        <v>39</v>
      </c>
      <c r="H1275" s="8">
        <v>241</v>
      </c>
      <c r="I1275" s="8">
        <v>233</v>
      </c>
    </row>
    <row r="1276" spans="1:10">
      <c r="A1276" s="199"/>
      <c r="B1276" s="31" t="s">
        <v>1234</v>
      </c>
      <c r="C1276" s="16"/>
      <c r="D1276" s="130"/>
      <c r="E1276" s="20">
        <v>31</v>
      </c>
      <c r="F1276" s="20">
        <v>23</v>
      </c>
      <c r="G1276" s="20">
        <v>47</v>
      </c>
      <c r="H1276" s="8">
        <v>241</v>
      </c>
      <c r="I1276" s="8">
        <v>233</v>
      </c>
    </row>
    <row r="1277" spans="1:10">
      <c r="A1277" s="199"/>
      <c r="B1277" s="31" t="s">
        <v>1235</v>
      </c>
      <c r="C1277" s="16"/>
      <c r="D1277" s="130"/>
      <c r="E1277" s="20">
        <v>1</v>
      </c>
      <c r="F1277" s="20">
        <v>1</v>
      </c>
      <c r="G1277" s="20">
        <v>0</v>
      </c>
      <c r="H1277" s="8">
        <v>241</v>
      </c>
      <c r="I1277" s="8">
        <v>233</v>
      </c>
    </row>
    <row r="1278" spans="1:10">
      <c r="A1278" s="14"/>
      <c r="B1278" s="15" t="s">
        <v>1236</v>
      </c>
      <c r="C1278" s="16"/>
      <c r="D1278" s="130">
        <v>400</v>
      </c>
      <c r="E1278" s="20"/>
      <c r="F1278" s="20"/>
      <c r="G1278" s="20"/>
      <c r="H1278" s="8"/>
      <c r="I1278" s="8"/>
      <c r="J1278" s="144">
        <f>100*(H1278*(E1278+F1278+G1278)+H1279*(E1279+F1279+G1279)+H1280*(E1280+F1280+G1280)+H1281*(E1281+F1281+G1281)+H1282*(G1282+F1282+E1282)+H1283*(G1283+F1283+E1283)+H1284*(G1284+F1284+E1284))/(D1278*1000)</f>
        <v>4.9807499999999996</v>
      </c>
    </row>
    <row r="1279" spans="1:10" ht="15.75" customHeight="1">
      <c r="A1279" s="210" t="s">
        <v>334</v>
      </c>
      <c r="B1279" s="26" t="s">
        <v>1237</v>
      </c>
      <c r="C1279" s="16"/>
      <c r="D1279" s="130"/>
      <c r="E1279" s="20">
        <v>11</v>
      </c>
      <c r="F1279" s="20">
        <v>10</v>
      </c>
      <c r="G1279" s="20">
        <v>0</v>
      </c>
      <c r="H1279" s="8">
        <v>229</v>
      </c>
      <c r="I1279" s="8">
        <v>226</v>
      </c>
    </row>
    <row r="1280" spans="1:10" ht="15.75" customHeight="1">
      <c r="A1280" s="210"/>
      <c r="B1280" s="31" t="s">
        <v>1238</v>
      </c>
      <c r="C1280" s="187" t="s">
        <v>1239</v>
      </c>
      <c r="D1280" s="130"/>
      <c r="E1280" s="20">
        <v>0</v>
      </c>
      <c r="F1280" s="20">
        <v>0</v>
      </c>
      <c r="G1280" s="20">
        <v>2</v>
      </c>
      <c r="H1280" s="8">
        <v>229</v>
      </c>
      <c r="I1280" s="8">
        <v>226</v>
      </c>
    </row>
    <row r="1281" spans="1:10">
      <c r="A1281" s="210"/>
      <c r="B1281" s="31" t="s">
        <v>1240</v>
      </c>
      <c r="C1281" s="187"/>
      <c r="D1281" s="130"/>
      <c r="E1281" s="20">
        <v>0</v>
      </c>
      <c r="F1281" s="20">
        <v>0</v>
      </c>
      <c r="G1281" s="20"/>
      <c r="H1281" s="8">
        <v>229</v>
      </c>
      <c r="I1281" s="8">
        <v>226</v>
      </c>
    </row>
    <row r="1282" spans="1:10">
      <c r="A1282" s="210"/>
      <c r="B1282" s="26" t="s">
        <v>1241</v>
      </c>
      <c r="C1282" s="187"/>
      <c r="D1282" s="130"/>
      <c r="E1282" s="20">
        <v>0</v>
      </c>
      <c r="F1282" s="20">
        <v>0</v>
      </c>
      <c r="G1282" s="20">
        <v>0</v>
      </c>
      <c r="H1282" s="8">
        <v>229</v>
      </c>
      <c r="I1282" s="8">
        <v>226</v>
      </c>
    </row>
    <row r="1283" spans="1:10">
      <c r="A1283" s="210"/>
      <c r="B1283" s="26" t="s">
        <v>271</v>
      </c>
      <c r="C1283" s="187"/>
      <c r="D1283" s="130"/>
      <c r="E1283" s="20"/>
      <c r="F1283" s="20">
        <v>3</v>
      </c>
      <c r="G1283" s="20"/>
      <c r="H1283" s="8">
        <v>229</v>
      </c>
      <c r="I1283" s="8">
        <v>226</v>
      </c>
    </row>
    <row r="1284" spans="1:10">
      <c r="A1284" s="210"/>
      <c r="B1284" s="26" t="s">
        <v>1242</v>
      </c>
      <c r="C1284" s="16"/>
      <c r="D1284" s="130"/>
      <c r="E1284" s="20">
        <v>18</v>
      </c>
      <c r="F1284" s="20">
        <v>20</v>
      </c>
      <c r="G1284" s="20">
        <v>23</v>
      </c>
      <c r="H1284" s="8">
        <v>229</v>
      </c>
      <c r="I1284" s="8">
        <v>226</v>
      </c>
    </row>
    <row r="1285" spans="1:10">
      <c r="A1285" s="210"/>
      <c r="B1285" s="15" t="s">
        <v>1243</v>
      </c>
      <c r="C1285" s="16"/>
      <c r="D1285" s="130">
        <v>400</v>
      </c>
      <c r="E1285" s="20"/>
      <c r="F1285" s="20"/>
      <c r="G1285" s="20"/>
      <c r="H1285" s="8"/>
      <c r="I1285" s="8"/>
      <c r="J1285" s="144">
        <f>100*(H1285*(E1285+F1285+G1285)+H1286*(E1286+F1286+G1286)+H1287*(E1287+F1287+G1287)+H1288*(E1288+F1288+G1288)+H1289*(G1289+F1289+E1289)+H1291*(G1291+F1291+E1291)+H1292*(G1292+F1292+E1292)+H1293*(G1293+F1293+E1293)+H1294*(G1294+F1294+E1294)+H1295*(G1295+F1295+E1295)+H1296*(G1296+F1296+E1296))/(D1285*1000)</f>
        <v>22.852</v>
      </c>
    </row>
    <row r="1286" spans="1:10">
      <c r="A1286" s="210"/>
      <c r="B1286" s="26" t="s">
        <v>1244</v>
      </c>
      <c r="C1286" s="16"/>
      <c r="D1286" s="130"/>
      <c r="E1286" s="20">
        <v>0</v>
      </c>
      <c r="F1286" s="20">
        <v>0</v>
      </c>
      <c r="G1286" s="20">
        <v>0</v>
      </c>
      <c r="H1286" s="8">
        <v>232</v>
      </c>
      <c r="I1286" s="8">
        <v>222</v>
      </c>
    </row>
    <row r="1287" spans="1:10">
      <c r="A1287" s="210"/>
      <c r="B1287" s="31" t="s">
        <v>1245</v>
      </c>
      <c r="C1287" s="16"/>
      <c r="D1287" s="130"/>
      <c r="E1287" s="20">
        <v>9</v>
      </c>
      <c r="F1287" s="20">
        <v>10</v>
      </c>
      <c r="G1287" s="20">
        <v>13</v>
      </c>
      <c r="H1287" s="8">
        <v>232</v>
      </c>
      <c r="I1287" s="8">
        <v>222</v>
      </c>
    </row>
    <row r="1288" spans="1:10">
      <c r="A1288" s="210"/>
      <c r="B1288" s="31" t="s">
        <v>1246</v>
      </c>
      <c r="C1288" s="16"/>
      <c r="D1288" s="130"/>
      <c r="E1288" s="20">
        <v>20</v>
      </c>
      <c r="F1288" s="20">
        <v>44</v>
      </c>
      <c r="G1288" s="20">
        <v>32</v>
      </c>
      <c r="H1288" s="8">
        <v>232</v>
      </c>
      <c r="I1288" s="8">
        <v>222</v>
      </c>
    </row>
    <row r="1289" spans="1:10">
      <c r="A1289" s="210"/>
      <c r="B1289" s="31" t="s">
        <v>1247</v>
      </c>
      <c r="C1289" s="16"/>
      <c r="D1289" s="130"/>
      <c r="E1289" s="20">
        <v>46</v>
      </c>
      <c r="F1289" s="20">
        <v>59</v>
      </c>
      <c r="G1289" s="20">
        <v>65</v>
      </c>
      <c r="H1289" s="8">
        <v>232</v>
      </c>
      <c r="I1289" s="8">
        <v>222</v>
      </c>
    </row>
    <row r="1290" spans="1:10">
      <c r="A1290" s="210"/>
      <c r="B1290" s="26" t="s">
        <v>1248</v>
      </c>
      <c r="C1290" s="16"/>
      <c r="D1290" s="130"/>
      <c r="E1290" s="20">
        <v>1</v>
      </c>
      <c r="F1290" s="20">
        <v>5</v>
      </c>
      <c r="G1290" s="20">
        <v>1</v>
      </c>
      <c r="H1290" s="8">
        <v>232</v>
      </c>
      <c r="I1290" s="8">
        <v>222</v>
      </c>
    </row>
    <row r="1291" spans="1:10">
      <c r="A1291" s="210"/>
      <c r="B1291" s="26" t="s">
        <v>1249</v>
      </c>
      <c r="C1291" s="16"/>
      <c r="D1291" s="130"/>
      <c r="E1291" s="20">
        <v>0</v>
      </c>
      <c r="F1291" s="20">
        <v>0</v>
      </c>
      <c r="G1291" s="20">
        <v>0</v>
      </c>
      <c r="H1291" s="8">
        <v>232</v>
      </c>
      <c r="I1291" s="8">
        <v>222</v>
      </c>
    </row>
    <row r="1292" spans="1:10">
      <c r="A1292" s="210"/>
      <c r="B1292" s="31" t="s">
        <v>1250</v>
      </c>
      <c r="C1292" s="16"/>
      <c r="D1292" s="130"/>
      <c r="E1292" s="20">
        <v>23</v>
      </c>
      <c r="F1292" s="20">
        <v>8</v>
      </c>
      <c r="G1292" s="20">
        <v>19</v>
      </c>
      <c r="H1292" s="8">
        <v>232</v>
      </c>
      <c r="I1292" s="8">
        <v>222</v>
      </c>
    </row>
    <row r="1293" spans="1:10">
      <c r="A1293" s="210"/>
      <c r="B1293" s="31" t="s">
        <v>1251</v>
      </c>
      <c r="C1293" s="16"/>
      <c r="D1293" s="130"/>
      <c r="E1293" s="20">
        <v>18</v>
      </c>
      <c r="F1293" s="20">
        <v>7</v>
      </c>
      <c r="G1293" s="20">
        <v>11</v>
      </c>
      <c r="H1293" s="8">
        <v>232</v>
      </c>
      <c r="I1293" s="8">
        <v>222</v>
      </c>
    </row>
    <row r="1294" spans="1:10">
      <c r="A1294" s="210"/>
      <c r="B1294" s="31" t="s">
        <v>1252</v>
      </c>
      <c r="C1294" s="16"/>
      <c r="D1294" s="130"/>
      <c r="E1294" s="20">
        <v>3</v>
      </c>
      <c r="F1294" s="20">
        <v>3</v>
      </c>
      <c r="G1294" s="20">
        <v>4</v>
      </c>
      <c r="H1294" s="8">
        <v>232</v>
      </c>
      <c r="I1294" s="8">
        <v>222</v>
      </c>
    </row>
    <row r="1295" spans="1:10">
      <c r="A1295" s="210"/>
      <c r="B1295" s="31" t="s">
        <v>63</v>
      </c>
      <c r="C1295" s="16"/>
      <c r="D1295" s="130"/>
      <c r="E1295" s="20">
        <v>0</v>
      </c>
      <c r="F1295" s="20">
        <v>0</v>
      </c>
      <c r="G1295" s="20">
        <v>0</v>
      </c>
      <c r="H1295" s="8">
        <v>232</v>
      </c>
      <c r="I1295" s="8">
        <v>222</v>
      </c>
    </row>
    <row r="1296" spans="1:10">
      <c r="A1296" s="210"/>
      <c r="B1296" s="31" t="s">
        <v>1052</v>
      </c>
      <c r="C1296" s="16"/>
      <c r="D1296" s="130"/>
      <c r="E1296" s="20">
        <v>0</v>
      </c>
      <c r="F1296" s="20">
        <v>0</v>
      </c>
      <c r="G1296" s="20">
        <v>0</v>
      </c>
      <c r="H1296" s="8">
        <v>232</v>
      </c>
      <c r="I1296" s="8">
        <v>222</v>
      </c>
    </row>
    <row r="1297" spans="1:10">
      <c r="A1297" s="210"/>
      <c r="B1297" s="50" t="s">
        <v>1253</v>
      </c>
      <c r="C1297" s="16"/>
      <c r="D1297" s="130">
        <v>400</v>
      </c>
      <c r="E1297" s="20"/>
      <c r="F1297" s="20"/>
      <c r="G1297" s="20"/>
      <c r="H1297" s="8"/>
      <c r="I1297" s="8"/>
      <c r="J1297" s="144">
        <f>100*(H1297*(E1297+F1297+G1297)+H1298*(E1298+F1298+G1298)+H1299*(E1299+F1299+G1299)+H1300*(E1300+F1300+G1300)+H1301*(G1301+F1301+E1301)+H1302*(G1302+F1302+E1302)+H1303*(G1303+F1303+E1303))/(D1297*1000)</f>
        <v>24.733750000000001</v>
      </c>
    </row>
    <row r="1298" spans="1:10" ht="15" customHeight="1">
      <c r="A1298" s="210"/>
      <c r="B1298" s="48" t="s">
        <v>1254</v>
      </c>
      <c r="C1298" s="213" t="s">
        <v>1255</v>
      </c>
      <c r="D1298" s="130"/>
      <c r="E1298" s="47">
        <v>0</v>
      </c>
      <c r="F1298" s="47">
        <v>1</v>
      </c>
      <c r="G1298" s="47">
        <v>1</v>
      </c>
      <c r="H1298" s="8">
        <v>235</v>
      </c>
      <c r="I1298" s="8">
        <v>225</v>
      </c>
    </row>
    <row r="1299" spans="1:10" ht="15" customHeight="1">
      <c r="A1299" s="210"/>
      <c r="B1299" s="48" t="s">
        <v>1256</v>
      </c>
      <c r="C1299" s="213"/>
      <c r="D1299" s="131"/>
      <c r="E1299" s="47">
        <v>21</v>
      </c>
      <c r="F1299" s="47">
        <v>13</v>
      </c>
      <c r="G1299" s="47">
        <v>26</v>
      </c>
      <c r="H1299" s="8">
        <v>235</v>
      </c>
      <c r="I1299" s="8">
        <v>225</v>
      </c>
    </row>
    <row r="1300" spans="1:10">
      <c r="A1300" s="210"/>
      <c r="B1300" s="42" t="s">
        <v>255</v>
      </c>
      <c r="C1300" s="213"/>
      <c r="D1300" s="131"/>
      <c r="E1300" s="47">
        <v>83</v>
      </c>
      <c r="F1300" s="47">
        <v>43</v>
      </c>
      <c r="G1300" s="47">
        <v>92</v>
      </c>
      <c r="H1300" s="8">
        <v>235</v>
      </c>
      <c r="I1300" s="8">
        <v>225</v>
      </c>
    </row>
    <row r="1301" spans="1:10" ht="15" customHeight="1">
      <c r="A1301" s="210"/>
      <c r="B1301" s="48" t="s">
        <v>1257</v>
      </c>
      <c r="C1301" s="213"/>
      <c r="D1301" s="131"/>
      <c r="E1301" s="47">
        <v>42</v>
      </c>
      <c r="F1301" s="47">
        <v>27</v>
      </c>
      <c r="G1301" s="47">
        <v>43</v>
      </c>
      <c r="H1301" s="8">
        <v>235</v>
      </c>
      <c r="I1301" s="8">
        <v>225</v>
      </c>
    </row>
    <row r="1302" spans="1:10" ht="15" customHeight="1">
      <c r="A1302" s="210"/>
      <c r="B1302" s="48" t="s">
        <v>1258</v>
      </c>
      <c r="C1302" s="213"/>
      <c r="D1302" s="130"/>
      <c r="E1302" s="94">
        <v>10</v>
      </c>
      <c r="F1302" s="94">
        <v>2</v>
      </c>
      <c r="G1302" s="94">
        <v>7</v>
      </c>
      <c r="H1302" s="8">
        <v>235</v>
      </c>
      <c r="I1302" s="8">
        <v>225</v>
      </c>
    </row>
    <row r="1303" spans="1:10" ht="15" customHeight="1">
      <c r="A1303" s="210"/>
      <c r="B1303" s="48" t="s">
        <v>1259</v>
      </c>
      <c r="C1303" s="49"/>
      <c r="D1303" s="130"/>
      <c r="E1303" s="94">
        <v>1</v>
      </c>
      <c r="F1303" s="94">
        <v>4</v>
      </c>
      <c r="G1303" s="94">
        <v>5</v>
      </c>
      <c r="H1303" s="8">
        <v>235</v>
      </c>
      <c r="I1303" s="8">
        <v>225</v>
      </c>
    </row>
    <row r="1304" spans="1:10">
      <c r="A1304" s="14"/>
      <c r="B1304" s="50" t="s">
        <v>1260</v>
      </c>
      <c r="C1304" s="16"/>
      <c r="D1304" s="130">
        <v>250</v>
      </c>
      <c r="E1304" s="20"/>
      <c r="F1304" s="20"/>
      <c r="G1304" s="20"/>
      <c r="H1304" s="8"/>
      <c r="I1304" s="8"/>
      <c r="J1304" s="144">
        <f>100*(H1304*(E1304+F1304+G1304)+H1305*(E1305+F1305+G1305)+H1306*(E1306+F1306+G1306)+H1307*(E1307+F1307+G1307)+H1308*(G1308+F1308+E1308)+H1309*(G1309+F1309+E1309)+H1310*(G1310+F1310+E1310)+H1311*(G1311+F1311+E1311))/(D1304*1000)</f>
        <v>71.641599999999997</v>
      </c>
    </row>
    <row r="1305" spans="1:10" ht="15.75" customHeight="1">
      <c r="A1305" s="199" t="s">
        <v>356</v>
      </c>
      <c r="B1305" s="26" t="s">
        <v>1261</v>
      </c>
      <c r="C1305" s="16"/>
      <c r="D1305" s="130"/>
      <c r="E1305" s="20">
        <v>10</v>
      </c>
      <c r="F1305" s="20">
        <v>7</v>
      </c>
      <c r="G1305" s="20">
        <v>9</v>
      </c>
      <c r="H1305" s="8">
        <v>232</v>
      </c>
      <c r="I1305" s="8">
        <v>228</v>
      </c>
    </row>
    <row r="1306" spans="1:10" ht="15.75" customHeight="1">
      <c r="A1306" s="199"/>
      <c r="B1306" s="31" t="s">
        <v>1262</v>
      </c>
      <c r="C1306" s="185" t="s">
        <v>1263</v>
      </c>
      <c r="D1306" s="130"/>
      <c r="E1306" s="20">
        <v>126</v>
      </c>
      <c r="F1306" s="20">
        <v>63</v>
      </c>
      <c r="G1306" s="20">
        <v>63</v>
      </c>
      <c r="H1306" s="8">
        <v>232</v>
      </c>
      <c r="I1306" s="8">
        <v>228</v>
      </c>
    </row>
    <row r="1307" spans="1:10">
      <c r="A1307" s="199"/>
      <c r="B1307" s="31" t="s">
        <v>1264</v>
      </c>
      <c r="C1307" s="185"/>
      <c r="D1307" s="130"/>
      <c r="E1307" s="20">
        <v>2</v>
      </c>
      <c r="F1307" s="20">
        <v>3</v>
      </c>
      <c r="G1307" s="20">
        <v>2</v>
      </c>
      <c r="H1307" s="8">
        <v>232</v>
      </c>
      <c r="I1307" s="8">
        <v>228</v>
      </c>
    </row>
    <row r="1308" spans="1:10">
      <c r="A1308" s="199"/>
      <c r="B1308" s="31" t="s">
        <v>63</v>
      </c>
      <c r="C1308" s="185"/>
      <c r="D1308" s="130"/>
      <c r="E1308" s="20">
        <v>34</v>
      </c>
      <c r="F1308" s="20">
        <v>22</v>
      </c>
      <c r="G1308" s="20">
        <v>14</v>
      </c>
      <c r="H1308" s="8">
        <v>232</v>
      </c>
      <c r="I1308" s="8">
        <v>228</v>
      </c>
    </row>
    <row r="1309" spans="1:10">
      <c r="A1309" s="199"/>
      <c r="B1309" s="31" t="s">
        <v>63</v>
      </c>
      <c r="C1309" s="16"/>
      <c r="D1309" s="130"/>
      <c r="E1309" s="20">
        <v>2</v>
      </c>
      <c r="F1309" s="20">
        <v>3</v>
      </c>
      <c r="G1309" s="20">
        <v>4</v>
      </c>
      <c r="H1309" s="8">
        <v>232</v>
      </c>
      <c r="I1309" s="8">
        <v>228</v>
      </c>
    </row>
    <row r="1310" spans="1:10">
      <c r="A1310" s="199"/>
      <c r="B1310" s="31" t="s">
        <v>1265</v>
      </c>
      <c r="C1310" s="16"/>
      <c r="D1310" s="130"/>
      <c r="E1310" s="20">
        <v>52</v>
      </c>
      <c r="F1310" s="20">
        <v>35</v>
      </c>
      <c r="G1310" s="20">
        <v>28</v>
      </c>
      <c r="H1310" s="8">
        <v>232</v>
      </c>
      <c r="I1310" s="8">
        <v>228</v>
      </c>
    </row>
    <row r="1311" spans="1:10">
      <c r="A1311" s="199"/>
      <c r="B1311" s="31" t="s">
        <v>1266</v>
      </c>
      <c r="C1311" s="16"/>
      <c r="D1311" s="130"/>
      <c r="E1311" s="20">
        <v>108</v>
      </c>
      <c r="F1311" s="20">
        <v>109</v>
      </c>
      <c r="G1311" s="20">
        <v>76</v>
      </c>
      <c r="H1311" s="8">
        <v>232</v>
      </c>
      <c r="I1311" s="8">
        <v>228</v>
      </c>
    </row>
    <row r="1312" spans="1:10">
      <c r="A1312" s="14"/>
      <c r="B1312" s="50" t="s">
        <v>1267</v>
      </c>
      <c r="C1312" s="16"/>
      <c r="D1312" s="130">
        <v>250</v>
      </c>
      <c r="E1312" s="20"/>
      <c r="F1312" s="20"/>
      <c r="G1312" s="20"/>
      <c r="H1312" s="8"/>
      <c r="I1312" s="8"/>
      <c r="J1312" s="144">
        <f>100*(H1312*(E1312+F1312+G1312)+H1313*(E1313+F1313+G1313)+H1314*(E1314+F1314+G1314)+H1315*(E1315+F1315+G1315)+H1316*(G1316+F1316+E1316)+H1317*(G1317+F1317+E1317)+H1318*(G1318+F1318+E1318))/(D1312*1000)</f>
        <v>44.878</v>
      </c>
    </row>
    <row r="1313" spans="1:10" ht="23.25" customHeight="1">
      <c r="A1313" s="212" t="s">
        <v>356</v>
      </c>
      <c r="B1313" s="42" t="s">
        <v>63</v>
      </c>
      <c r="C1313" s="16" t="s">
        <v>1268</v>
      </c>
      <c r="D1313" s="130"/>
      <c r="E1313" s="47">
        <v>0</v>
      </c>
      <c r="F1313" s="47">
        <v>0</v>
      </c>
      <c r="G1313" s="47">
        <v>0</v>
      </c>
      <c r="H1313" s="8">
        <v>239</v>
      </c>
      <c r="I1313" s="8">
        <v>231</v>
      </c>
    </row>
    <row r="1314" spans="1:10" ht="15" customHeight="1">
      <c r="A1314" s="212"/>
      <c r="B1314" s="42" t="s">
        <v>1269</v>
      </c>
      <c r="C1314" s="49"/>
      <c r="D1314" s="131"/>
      <c r="E1314" s="47">
        <v>2</v>
      </c>
      <c r="F1314" s="47">
        <v>0</v>
      </c>
      <c r="G1314" s="47">
        <v>0</v>
      </c>
      <c r="H1314" s="8">
        <v>240</v>
      </c>
      <c r="I1314" s="8">
        <v>232</v>
      </c>
    </row>
    <row r="1315" spans="1:10" ht="15" customHeight="1">
      <c r="A1315" s="212"/>
      <c r="B1315" s="42" t="s">
        <v>1270</v>
      </c>
      <c r="C1315" s="49"/>
      <c r="D1315" s="131"/>
      <c r="E1315" s="47">
        <v>20</v>
      </c>
      <c r="F1315" s="47">
        <v>57</v>
      </c>
      <c r="G1315" s="47">
        <v>38</v>
      </c>
      <c r="H1315" s="8">
        <v>241</v>
      </c>
      <c r="I1315" s="8">
        <v>233</v>
      </c>
    </row>
    <row r="1316" spans="1:10" ht="15" customHeight="1">
      <c r="A1316" s="212"/>
      <c r="B1316" s="48" t="s">
        <v>1271</v>
      </c>
      <c r="C1316" s="49"/>
      <c r="D1316" s="130"/>
      <c r="E1316" s="47">
        <v>38</v>
      </c>
      <c r="F1316" s="47">
        <v>36</v>
      </c>
      <c r="G1316" s="47">
        <v>47</v>
      </c>
      <c r="H1316" s="8">
        <v>240</v>
      </c>
      <c r="I1316" s="8">
        <v>232</v>
      </c>
    </row>
    <row r="1317" spans="1:10" ht="15" customHeight="1">
      <c r="A1317" s="212"/>
      <c r="B1317" s="48" t="s">
        <v>1272</v>
      </c>
      <c r="C1317" s="49"/>
      <c r="D1317" s="130"/>
      <c r="E1317" s="47">
        <v>80</v>
      </c>
      <c r="F1317" s="47">
        <v>54</v>
      </c>
      <c r="G1317" s="47">
        <v>95</v>
      </c>
      <c r="H1317" s="8">
        <v>240</v>
      </c>
      <c r="I1317" s="8">
        <v>232</v>
      </c>
    </row>
    <row r="1318" spans="1:10" ht="15.75" customHeight="1">
      <c r="A1318" s="191" t="s">
        <v>29</v>
      </c>
      <c r="B1318" s="15" t="s">
        <v>1273</v>
      </c>
      <c r="C1318" s="16"/>
      <c r="D1318" s="130">
        <v>400</v>
      </c>
      <c r="E1318" s="20"/>
      <c r="F1318" s="20"/>
      <c r="G1318" s="20"/>
      <c r="H1318" s="8"/>
      <c r="I1318" s="8"/>
      <c r="J1318" s="144">
        <f>100*(H1318*(E1318+F1318+G1318)+H1319*(E1319+F1319+G1319)+H1320*(E1320+F1320+G1320)+H1321*(E1321+F1321+G1321)+H1322*(G1322+F1322+E1322)+H1324*(G1324+F1324+E1324)+H1325*(G1325+F1325+E1325))/(D1318*1000)</f>
        <v>6.7649999999999997</v>
      </c>
    </row>
    <row r="1319" spans="1:10" ht="26.25">
      <c r="A1319" s="191"/>
      <c r="B1319" s="26" t="s">
        <v>1274</v>
      </c>
      <c r="C1319" s="16" t="s">
        <v>1275</v>
      </c>
      <c r="D1319" s="130"/>
      <c r="E1319" s="20">
        <v>15</v>
      </c>
      <c r="F1319" s="20">
        <v>8</v>
      </c>
      <c r="G1319" s="20">
        <v>23</v>
      </c>
      <c r="H1319" s="8">
        <v>220</v>
      </c>
      <c r="I1319" s="8">
        <v>218</v>
      </c>
    </row>
    <row r="1320" spans="1:10">
      <c r="A1320" s="191"/>
      <c r="B1320" s="31" t="s">
        <v>1276</v>
      </c>
      <c r="C1320" s="16"/>
      <c r="D1320" s="130"/>
      <c r="E1320" s="20">
        <v>6</v>
      </c>
      <c r="F1320" s="20">
        <v>10</v>
      </c>
      <c r="G1320" s="20">
        <v>14</v>
      </c>
      <c r="H1320" s="8">
        <v>220</v>
      </c>
      <c r="I1320" s="8">
        <v>218</v>
      </c>
    </row>
    <row r="1321" spans="1:10">
      <c r="A1321" s="191"/>
      <c r="B1321" s="31" t="s">
        <v>1277</v>
      </c>
      <c r="C1321" s="16"/>
      <c r="D1321" s="130"/>
      <c r="E1321" s="20">
        <v>23</v>
      </c>
      <c r="F1321" s="20">
        <v>0</v>
      </c>
      <c r="G1321" s="20">
        <v>5</v>
      </c>
      <c r="H1321" s="8">
        <v>220</v>
      </c>
      <c r="I1321" s="8">
        <v>218</v>
      </c>
    </row>
    <row r="1322" spans="1:10">
      <c r="A1322" s="191"/>
      <c r="B1322" s="31" t="s">
        <v>1278</v>
      </c>
      <c r="C1322" s="16"/>
      <c r="D1322" s="130"/>
      <c r="E1322" s="20">
        <v>1</v>
      </c>
      <c r="F1322" s="20">
        <v>2</v>
      </c>
      <c r="G1322" s="20">
        <v>0</v>
      </c>
      <c r="H1322" s="8">
        <v>220</v>
      </c>
      <c r="I1322" s="8">
        <v>218</v>
      </c>
    </row>
    <row r="1323" spans="1:10">
      <c r="A1323" s="191"/>
      <c r="B1323" s="31" t="s">
        <v>1279</v>
      </c>
      <c r="C1323" s="16"/>
      <c r="D1323" s="130"/>
      <c r="E1323" s="20">
        <v>0</v>
      </c>
      <c r="F1323" s="20">
        <v>0</v>
      </c>
      <c r="G1323" s="20">
        <v>0</v>
      </c>
      <c r="H1323" s="8">
        <v>220</v>
      </c>
      <c r="I1323" s="8">
        <v>218</v>
      </c>
    </row>
    <row r="1324" spans="1:10">
      <c r="A1324" s="191"/>
      <c r="B1324" s="31" t="s">
        <v>720</v>
      </c>
      <c r="C1324" s="16"/>
      <c r="D1324" s="130"/>
      <c r="E1324" s="20">
        <v>2</v>
      </c>
      <c r="F1324" s="20">
        <v>0</v>
      </c>
      <c r="G1324" s="20">
        <v>0</v>
      </c>
      <c r="H1324" s="8">
        <v>220</v>
      </c>
      <c r="I1324" s="8">
        <v>218</v>
      </c>
    </row>
    <row r="1325" spans="1:10">
      <c r="A1325" s="191"/>
      <c r="B1325" s="31" t="s">
        <v>1280</v>
      </c>
      <c r="C1325" s="16"/>
      <c r="D1325" s="130"/>
      <c r="E1325" s="20">
        <v>5</v>
      </c>
      <c r="F1325" s="20">
        <v>5</v>
      </c>
      <c r="G1325" s="20">
        <v>4</v>
      </c>
      <c r="H1325" s="8">
        <v>220</v>
      </c>
      <c r="I1325" s="8">
        <v>218</v>
      </c>
    </row>
    <row r="1326" spans="1:10">
      <c r="A1326" s="191"/>
      <c r="B1326" s="15" t="s">
        <v>1243</v>
      </c>
      <c r="C1326" s="16"/>
      <c r="D1326" s="130">
        <v>400</v>
      </c>
      <c r="E1326" s="20"/>
      <c r="F1326" s="20"/>
      <c r="G1326" s="20"/>
      <c r="H1326" s="8"/>
      <c r="I1326" s="8"/>
      <c r="J1326" s="144">
        <f>100*(H1326*(E1326+F1326+G1326)+H1327*(E1327+F1327+G1327)+H1328*(E1328+F1328+G1328)+H1329*(E1329+F1329+G1329)+H1330*(G1330+F1330+E1330)+H1332*(G1332+F1332+E1332)+H1333*(G1333+F1333+E1333))/(D1326*1000)</f>
        <v>5.39</v>
      </c>
    </row>
    <row r="1327" spans="1:10">
      <c r="A1327" s="191"/>
      <c r="B1327" s="31" t="s">
        <v>1281</v>
      </c>
      <c r="C1327" s="16"/>
      <c r="D1327" s="130"/>
      <c r="E1327" s="20">
        <v>12</v>
      </c>
      <c r="F1327" s="20">
        <v>3</v>
      </c>
      <c r="G1327" s="20">
        <v>5</v>
      </c>
      <c r="H1327" s="8">
        <v>220</v>
      </c>
      <c r="I1327" s="8">
        <v>215</v>
      </c>
    </row>
    <row r="1328" spans="1:10">
      <c r="A1328" s="191"/>
      <c r="B1328" s="31" t="s">
        <v>1282</v>
      </c>
      <c r="C1328" s="16"/>
      <c r="D1328" s="130"/>
      <c r="E1328" s="20">
        <v>25</v>
      </c>
      <c r="F1328" s="20">
        <v>20</v>
      </c>
      <c r="G1328" s="20">
        <v>14</v>
      </c>
      <c r="H1328" s="8">
        <v>220</v>
      </c>
      <c r="I1328" s="8">
        <v>215</v>
      </c>
    </row>
    <row r="1329" spans="1:10">
      <c r="A1329" s="191"/>
      <c r="B1329" s="31" t="s">
        <v>63</v>
      </c>
      <c r="C1329" s="16"/>
      <c r="D1329" s="130"/>
      <c r="E1329" s="20">
        <v>0</v>
      </c>
      <c r="F1329" s="20">
        <v>0</v>
      </c>
      <c r="G1329" s="20">
        <v>0</v>
      </c>
      <c r="H1329" s="8">
        <v>220</v>
      </c>
      <c r="I1329" s="8">
        <v>215</v>
      </c>
    </row>
    <row r="1330" spans="1:10">
      <c r="A1330" s="191"/>
      <c r="B1330" s="31" t="s">
        <v>1283</v>
      </c>
      <c r="C1330" s="16"/>
      <c r="D1330" s="130"/>
      <c r="E1330" s="20">
        <v>4</v>
      </c>
      <c r="F1330" s="20">
        <v>0</v>
      </c>
      <c r="G1330" s="20">
        <v>0</v>
      </c>
      <c r="H1330" s="8">
        <v>220</v>
      </c>
      <c r="I1330" s="8">
        <v>215</v>
      </c>
    </row>
    <row r="1331" spans="1:10">
      <c r="A1331" s="191"/>
      <c r="B1331" s="31" t="s">
        <v>1284</v>
      </c>
      <c r="C1331" s="16"/>
      <c r="D1331" s="130"/>
      <c r="E1331" s="20">
        <v>0</v>
      </c>
      <c r="F1331" s="20">
        <v>0</v>
      </c>
      <c r="G1331" s="20">
        <v>0</v>
      </c>
      <c r="H1331" s="8">
        <v>220</v>
      </c>
      <c r="I1331" s="8">
        <v>215</v>
      </c>
    </row>
    <row r="1332" spans="1:10">
      <c r="A1332" s="191"/>
      <c r="B1332" s="31" t="s">
        <v>44</v>
      </c>
      <c r="C1332" s="16"/>
      <c r="D1332" s="130"/>
      <c r="E1332" s="20">
        <v>1</v>
      </c>
      <c r="F1332" s="20">
        <v>5</v>
      </c>
      <c r="G1332" s="20">
        <v>1</v>
      </c>
      <c r="H1332" s="8">
        <v>220</v>
      </c>
      <c r="I1332" s="8">
        <v>215</v>
      </c>
    </row>
    <row r="1333" spans="1:10">
      <c r="A1333" s="191"/>
      <c r="B1333" s="31" t="s">
        <v>227</v>
      </c>
      <c r="C1333" s="16"/>
      <c r="D1333" s="130"/>
      <c r="E1333" s="20">
        <v>8</v>
      </c>
      <c r="F1333" s="20">
        <v>0</v>
      </c>
      <c r="G1333" s="20">
        <v>0</v>
      </c>
      <c r="H1333" s="8">
        <v>220</v>
      </c>
      <c r="I1333" s="8">
        <v>215</v>
      </c>
    </row>
    <row r="1334" spans="1:10">
      <c r="A1334" s="191"/>
      <c r="B1334" s="15" t="s">
        <v>1285</v>
      </c>
      <c r="C1334" s="16"/>
      <c r="D1334" s="130">
        <v>400</v>
      </c>
      <c r="E1334" s="20"/>
      <c r="F1334" s="20"/>
      <c r="G1334" s="20"/>
      <c r="H1334" s="8"/>
      <c r="I1334" s="8"/>
      <c r="J1334" s="144">
        <f>100*(H1334*(E1334+F1334+G1334)+H1335*(E1335+F1335+G1335)+H1336*(E1336+F1336+G1336)+H1337*(E1337+F1337+G1337))/(D1334*1000)</f>
        <v>13.38</v>
      </c>
    </row>
    <row r="1335" spans="1:10">
      <c r="A1335" s="191"/>
      <c r="B1335" s="26" t="s">
        <v>255</v>
      </c>
      <c r="C1335" s="16"/>
      <c r="D1335" s="130"/>
      <c r="E1335" s="20">
        <v>23</v>
      </c>
      <c r="F1335" s="20">
        <v>50</v>
      </c>
      <c r="G1335" s="20">
        <v>30</v>
      </c>
      <c r="H1335" s="8">
        <v>223</v>
      </c>
      <c r="I1335" s="8">
        <v>221</v>
      </c>
    </row>
    <row r="1336" spans="1:10">
      <c r="A1336" s="191"/>
      <c r="B1336" s="31" t="s">
        <v>1257</v>
      </c>
      <c r="C1336" s="16" t="s">
        <v>1286</v>
      </c>
      <c r="D1336" s="130"/>
      <c r="E1336" s="20">
        <v>20</v>
      </c>
      <c r="F1336" s="20">
        <v>18</v>
      </c>
      <c r="G1336" s="20">
        <v>17</v>
      </c>
      <c r="H1336" s="8">
        <v>223</v>
      </c>
      <c r="I1336" s="8">
        <v>221</v>
      </c>
    </row>
    <row r="1337" spans="1:10">
      <c r="A1337" s="191"/>
      <c r="B1337" s="31" t="s">
        <v>1256</v>
      </c>
      <c r="C1337" s="16"/>
      <c r="D1337" s="130"/>
      <c r="E1337" s="20">
        <v>31</v>
      </c>
      <c r="F1337" s="20">
        <v>20</v>
      </c>
      <c r="G1337" s="20">
        <v>31</v>
      </c>
      <c r="H1337" s="8">
        <v>223</v>
      </c>
      <c r="I1337" s="8">
        <v>221</v>
      </c>
    </row>
    <row r="1338" spans="1:10">
      <c r="A1338" s="191"/>
      <c r="B1338" s="15" t="s">
        <v>1243</v>
      </c>
      <c r="C1338" s="16"/>
      <c r="D1338" s="130">
        <v>400</v>
      </c>
      <c r="E1338" s="20"/>
      <c r="F1338" s="20"/>
      <c r="G1338" s="20"/>
      <c r="H1338" s="8"/>
      <c r="I1338" s="8"/>
      <c r="J1338" s="144">
        <f>100*(H1338*(E1338+F1338+G1338)+H1339*(E1339+F1339+G1339)+H1340*(E1340+F1340+G1340)+H1341*(E1341+F1341+G1341)+H1342*(G1342+F1342+E1342))/(D1338*1000)</f>
        <v>10.35</v>
      </c>
    </row>
    <row r="1339" spans="1:10">
      <c r="A1339" s="191"/>
      <c r="B1339" s="31" t="s">
        <v>1287</v>
      </c>
      <c r="C1339" s="16"/>
      <c r="D1339" s="130"/>
      <c r="E1339" s="20">
        <v>17</v>
      </c>
      <c r="F1339" s="20">
        <v>17</v>
      </c>
      <c r="G1339" s="20">
        <v>23</v>
      </c>
      <c r="H1339" s="8">
        <v>225</v>
      </c>
      <c r="I1339" s="8">
        <v>223</v>
      </c>
    </row>
    <row r="1340" spans="1:10">
      <c r="A1340" s="191"/>
      <c r="B1340" s="31" t="s">
        <v>1288</v>
      </c>
      <c r="C1340" s="16"/>
      <c r="D1340" s="130"/>
      <c r="E1340" s="20">
        <v>13</v>
      </c>
      <c r="F1340" s="20">
        <v>36</v>
      </c>
      <c r="G1340" s="20">
        <v>13</v>
      </c>
      <c r="H1340" s="8">
        <v>225</v>
      </c>
      <c r="I1340" s="8">
        <v>223</v>
      </c>
    </row>
    <row r="1341" spans="1:10">
      <c r="A1341" s="191"/>
      <c r="B1341" s="31" t="s">
        <v>1289</v>
      </c>
      <c r="C1341" s="16"/>
      <c r="D1341" s="130"/>
      <c r="E1341" s="20">
        <v>19</v>
      </c>
      <c r="F1341" s="20">
        <v>22</v>
      </c>
      <c r="G1341" s="20">
        <v>24</v>
      </c>
      <c r="H1341" s="8">
        <v>225</v>
      </c>
      <c r="I1341" s="8">
        <v>223</v>
      </c>
    </row>
    <row r="1342" spans="1:10">
      <c r="A1342" s="191"/>
      <c r="B1342" s="31" t="s">
        <v>1290</v>
      </c>
      <c r="C1342" s="16"/>
      <c r="D1342" s="130"/>
      <c r="E1342" s="20">
        <v>0</v>
      </c>
      <c r="F1342" s="20">
        <v>0</v>
      </c>
      <c r="G1342" s="20">
        <v>0</v>
      </c>
      <c r="H1342" s="8">
        <v>225</v>
      </c>
      <c r="I1342" s="8">
        <v>223</v>
      </c>
    </row>
    <row r="1343" spans="1:10">
      <c r="A1343" s="191"/>
      <c r="B1343" s="15" t="s">
        <v>1291</v>
      </c>
      <c r="C1343" s="16"/>
      <c r="D1343" s="130">
        <v>160</v>
      </c>
      <c r="E1343" s="20"/>
      <c r="F1343" s="20"/>
      <c r="G1343" s="20"/>
      <c r="H1343" s="8"/>
      <c r="I1343" s="8"/>
      <c r="J1343" s="144">
        <f>100*(H1343*(E1343+F1343+G1343)+H1344*(E1344+F1344+G1344)+H1345*(E1345+F1345+G1345)+H1346*(E1346+F1346+G1346)+H1347*(G1347+F1347+E1347))/(D1343*1000)</f>
        <v>16.6675</v>
      </c>
    </row>
    <row r="1344" spans="1:10" ht="15.75" customHeight="1">
      <c r="A1344" s="191"/>
      <c r="B1344" s="31" t="s">
        <v>1292</v>
      </c>
      <c r="C1344" s="16" t="s">
        <v>1293</v>
      </c>
      <c r="D1344" s="130"/>
      <c r="E1344" s="20">
        <v>33</v>
      </c>
      <c r="F1344" s="20">
        <v>20</v>
      </c>
      <c r="G1344" s="20">
        <v>16</v>
      </c>
      <c r="H1344" s="8">
        <v>226</v>
      </c>
      <c r="I1344" s="8">
        <v>217</v>
      </c>
    </row>
    <row r="1345" spans="1:10">
      <c r="A1345" s="191"/>
      <c r="B1345" s="26" t="s">
        <v>1294</v>
      </c>
      <c r="C1345" s="16"/>
      <c r="D1345" s="130"/>
      <c r="E1345" s="20">
        <v>4</v>
      </c>
      <c r="F1345" s="20">
        <v>2</v>
      </c>
      <c r="G1345" s="20">
        <v>13</v>
      </c>
      <c r="H1345" s="8">
        <v>226</v>
      </c>
      <c r="I1345" s="8">
        <v>217</v>
      </c>
    </row>
    <row r="1346" spans="1:10" ht="16.5" customHeight="1">
      <c r="A1346" s="191"/>
      <c r="B1346" s="31" t="s">
        <v>181</v>
      </c>
      <c r="C1346" s="16"/>
      <c r="D1346" s="130"/>
      <c r="E1346" s="20">
        <v>1</v>
      </c>
      <c r="F1346" s="20">
        <v>2</v>
      </c>
      <c r="G1346" s="20">
        <v>0</v>
      </c>
      <c r="H1346" s="8">
        <v>226</v>
      </c>
      <c r="I1346" s="8">
        <v>217</v>
      </c>
    </row>
    <row r="1347" spans="1:10">
      <c r="A1347" s="191"/>
      <c r="B1347" s="31" t="s">
        <v>1295</v>
      </c>
      <c r="C1347" s="16"/>
      <c r="D1347" s="130"/>
      <c r="E1347" s="20">
        <v>13</v>
      </c>
      <c r="F1347" s="20">
        <v>9</v>
      </c>
      <c r="G1347" s="20">
        <v>5</v>
      </c>
      <c r="H1347" s="8">
        <v>226</v>
      </c>
      <c r="I1347" s="8">
        <v>217</v>
      </c>
    </row>
    <row r="1348" spans="1:10">
      <c r="A1348" s="191"/>
      <c r="B1348" s="15" t="s">
        <v>1296</v>
      </c>
      <c r="C1348" s="16"/>
      <c r="D1348" s="130">
        <v>250</v>
      </c>
      <c r="E1348" s="20"/>
      <c r="F1348" s="20"/>
      <c r="G1348" s="20"/>
      <c r="H1348" s="8"/>
      <c r="I1348" s="8"/>
      <c r="J1348" s="144">
        <f>100*(H1348*(E1348+F1348+G1348)+H1349*(E1349+F1349+G1349)+H1350*(E1350+F1350+G1350)+H1351*(E1351+F1351+G1351)+H1352*(G1352+F1352+E1352)+H1354*(G1354+F1354+E1354)+H1355*(G1355+F1355+E1355))/(D1348*1000)</f>
        <v>10.164</v>
      </c>
    </row>
    <row r="1349" spans="1:10" ht="15.75" customHeight="1">
      <c r="A1349" s="191"/>
      <c r="B1349" s="31" t="s">
        <v>1297</v>
      </c>
      <c r="C1349" s="185" t="s">
        <v>1298</v>
      </c>
      <c r="D1349" s="130"/>
      <c r="E1349" s="20"/>
      <c r="F1349" s="20"/>
      <c r="G1349" s="20"/>
      <c r="H1349" s="8">
        <v>231</v>
      </c>
      <c r="I1349" s="8">
        <v>225</v>
      </c>
    </row>
    <row r="1350" spans="1:10">
      <c r="A1350" s="191"/>
      <c r="B1350" s="31" t="s">
        <v>1299</v>
      </c>
      <c r="C1350" s="185"/>
      <c r="D1350" s="130"/>
      <c r="E1350" s="20">
        <v>0</v>
      </c>
      <c r="F1350" s="20">
        <v>0</v>
      </c>
      <c r="G1350" s="20">
        <v>1</v>
      </c>
      <c r="H1350" s="8">
        <v>231</v>
      </c>
      <c r="I1350" s="8">
        <v>225</v>
      </c>
    </row>
    <row r="1351" spans="1:10">
      <c r="A1351" s="191"/>
      <c r="B1351" s="31" t="s">
        <v>1300</v>
      </c>
      <c r="C1351" s="16"/>
      <c r="D1351" s="130"/>
      <c r="E1351" s="20">
        <v>25</v>
      </c>
      <c r="F1351" s="20">
        <v>30</v>
      </c>
      <c r="G1351" s="20">
        <v>3</v>
      </c>
      <c r="H1351" s="8">
        <v>231</v>
      </c>
      <c r="I1351" s="8">
        <v>225</v>
      </c>
    </row>
    <row r="1352" spans="1:10">
      <c r="A1352" s="191"/>
      <c r="B1352" s="34" t="s">
        <v>1301</v>
      </c>
      <c r="C1352" s="16"/>
      <c r="D1352" s="133"/>
      <c r="E1352" s="20">
        <v>0</v>
      </c>
      <c r="F1352" s="20">
        <v>0</v>
      </c>
      <c r="G1352" s="20">
        <v>0</v>
      </c>
      <c r="H1352" s="8">
        <v>231</v>
      </c>
      <c r="I1352" s="8">
        <v>225</v>
      </c>
    </row>
    <row r="1353" spans="1:10">
      <c r="A1353" s="191"/>
      <c r="B1353" s="26" t="s">
        <v>1298</v>
      </c>
      <c r="C1353" s="16"/>
      <c r="D1353" s="131"/>
      <c r="E1353" s="20">
        <v>34</v>
      </c>
      <c r="F1353" s="20">
        <v>0</v>
      </c>
      <c r="G1353" s="20">
        <v>7</v>
      </c>
      <c r="H1353" s="8">
        <v>231</v>
      </c>
      <c r="I1353" s="8">
        <v>225</v>
      </c>
    </row>
    <row r="1354" spans="1:10">
      <c r="A1354" s="191"/>
      <c r="B1354" s="34" t="s">
        <v>1302</v>
      </c>
      <c r="C1354" s="16"/>
      <c r="D1354" s="133"/>
      <c r="E1354" s="20">
        <v>8</v>
      </c>
      <c r="F1354" s="20">
        <v>22</v>
      </c>
      <c r="G1354" s="20">
        <v>21</v>
      </c>
      <c r="H1354" s="8">
        <v>231</v>
      </c>
      <c r="I1354" s="8">
        <v>225</v>
      </c>
    </row>
    <row r="1355" spans="1:10">
      <c r="A1355" s="191"/>
      <c r="B1355" s="15" t="s">
        <v>1303</v>
      </c>
      <c r="C1355" s="16"/>
      <c r="D1355" s="130">
        <v>400</v>
      </c>
      <c r="E1355" s="20"/>
      <c r="F1355" s="20"/>
      <c r="G1355" s="20"/>
      <c r="H1355" s="8"/>
      <c r="I1355" s="8"/>
      <c r="J1355" s="144">
        <f>100*(H1355*(E1355+F1355+G1355)+H1356*(E1356+F1356+G1356)+H1357*(E1357+F1357+G1357)+H1358*(E1358+F1358+G1358)+H1359*(G1359+F1359+E1359)+H1361*(G1361+F1361+E1361)+H1362*(G1362+F1362+E1362))/(D1355*1000)</f>
        <v>10.324</v>
      </c>
    </row>
    <row r="1356" spans="1:10">
      <c r="A1356" s="191"/>
      <c r="B1356" s="26" t="s">
        <v>1304</v>
      </c>
      <c r="C1356" s="16"/>
      <c r="D1356" s="130"/>
      <c r="E1356" s="20">
        <v>14</v>
      </c>
      <c r="F1356" s="20">
        <v>21</v>
      </c>
      <c r="G1356" s="20">
        <v>5</v>
      </c>
      <c r="H1356" s="8">
        <v>232</v>
      </c>
      <c r="I1356" s="8">
        <v>230</v>
      </c>
    </row>
    <row r="1357" spans="1:10">
      <c r="A1357" s="191"/>
      <c r="B1357" s="31" t="s">
        <v>1305</v>
      </c>
      <c r="C1357" s="16" t="s">
        <v>1306</v>
      </c>
      <c r="D1357" s="130"/>
      <c r="E1357" s="20">
        <v>8</v>
      </c>
      <c r="F1357" s="20">
        <v>0</v>
      </c>
      <c r="G1357" s="20">
        <v>0</v>
      </c>
      <c r="H1357" s="8">
        <v>232</v>
      </c>
      <c r="I1357" s="8">
        <v>230</v>
      </c>
    </row>
    <row r="1358" spans="1:10">
      <c r="A1358" s="191"/>
      <c r="B1358" s="31" t="s">
        <v>1307</v>
      </c>
      <c r="C1358" s="16"/>
      <c r="D1358" s="130"/>
      <c r="E1358" s="20">
        <v>8</v>
      </c>
      <c r="F1358" s="20">
        <v>14</v>
      </c>
      <c r="G1358" s="20">
        <v>8</v>
      </c>
      <c r="H1358" s="8">
        <v>232</v>
      </c>
      <c r="I1358" s="8">
        <v>230</v>
      </c>
    </row>
    <row r="1359" spans="1:10">
      <c r="A1359" s="191"/>
      <c r="B1359" s="31" t="s">
        <v>1308</v>
      </c>
      <c r="C1359" s="16"/>
      <c r="D1359" s="130"/>
      <c r="E1359" s="20">
        <v>37</v>
      </c>
      <c r="F1359" s="20">
        <v>24</v>
      </c>
      <c r="G1359" s="20">
        <v>39</v>
      </c>
      <c r="H1359" s="8">
        <v>232</v>
      </c>
      <c r="I1359" s="8">
        <v>230</v>
      </c>
    </row>
    <row r="1360" spans="1:10">
      <c r="A1360" s="191"/>
      <c r="B1360" s="31" t="s">
        <v>1309</v>
      </c>
      <c r="C1360" s="16"/>
      <c r="D1360" s="130"/>
      <c r="E1360" s="20">
        <v>46</v>
      </c>
      <c r="F1360" s="20">
        <v>40</v>
      </c>
      <c r="G1360" s="20">
        <v>34</v>
      </c>
      <c r="H1360" s="8">
        <v>232</v>
      </c>
      <c r="I1360" s="8">
        <v>230</v>
      </c>
    </row>
    <row r="1361" spans="1:10">
      <c r="A1361" s="191"/>
      <c r="B1361" s="31" t="s">
        <v>1310</v>
      </c>
      <c r="C1361" s="16"/>
      <c r="D1361" s="130"/>
      <c r="E1361" s="20">
        <v>0</v>
      </c>
      <c r="F1361" s="20">
        <v>0</v>
      </c>
      <c r="G1361" s="20">
        <v>0</v>
      </c>
      <c r="H1361" s="8">
        <v>232</v>
      </c>
      <c r="I1361" s="8">
        <v>230</v>
      </c>
    </row>
    <row r="1362" spans="1:10">
      <c r="A1362" s="191"/>
      <c r="B1362" s="15" t="s">
        <v>1243</v>
      </c>
      <c r="C1362" s="16"/>
      <c r="D1362" s="130">
        <v>400</v>
      </c>
      <c r="E1362" s="20"/>
      <c r="F1362" s="20"/>
      <c r="G1362" s="20"/>
      <c r="H1362" s="8"/>
      <c r="I1362" s="8"/>
      <c r="J1362" s="144">
        <f>100*(H1362*(E1362+F1362+G1362)+H1363*(E1363+F1363+G1363)+H1364*(E1364+F1364+G1364)+H1365*(E1365+F1365+G1365)+H1366*(G1366+F1366+E1366)+H1368*(G1368+F1368+E1368)+H1369*(G1369+F1369+E1369))/(D1362*1000)</f>
        <v>18.216750000000001</v>
      </c>
    </row>
    <row r="1363" spans="1:10">
      <c r="A1363" s="191"/>
      <c r="B1363" s="26" t="s">
        <v>1311</v>
      </c>
      <c r="C1363" s="16"/>
      <c r="D1363" s="130"/>
      <c r="E1363" s="20">
        <v>0</v>
      </c>
      <c r="F1363" s="20">
        <v>0</v>
      </c>
      <c r="G1363" s="20">
        <v>0</v>
      </c>
      <c r="H1363" s="8">
        <v>227</v>
      </c>
      <c r="I1363" s="8">
        <v>224</v>
      </c>
    </row>
    <row r="1364" spans="1:10">
      <c r="A1364" s="191"/>
      <c r="B1364" s="31" t="s">
        <v>1312</v>
      </c>
      <c r="C1364" s="16"/>
      <c r="D1364" s="130"/>
      <c r="E1364" s="20">
        <v>20</v>
      </c>
      <c r="F1364" s="20">
        <v>14</v>
      </c>
      <c r="G1364" s="20">
        <v>12</v>
      </c>
      <c r="H1364" s="8">
        <v>227</v>
      </c>
      <c r="I1364" s="8">
        <v>224</v>
      </c>
    </row>
    <row r="1365" spans="1:10">
      <c r="A1365" s="191"/>
      <c r="B1365" s="31" t="s">
        <v>1313</v>
      </c>
      <c r="C1365" s="16"/>
      <c r="D1365" s="130"/>
      <c r="E1365" s="20">
        <v>38</v>
      </c>
      <c r="F1365" s="20">
        <v>27</v>
      </c>
      <c r="G1365" s="20">
        <v>97</v>
      </c>
      <c r="H1365" s="8">
        <v>227</v>
      </c>
      <c r="I1365" s="8">
        <v>224</v>
      </c>
    </row>
    <row r="1366" spans="1:10">
      <c r="A1366" s="191"/>
      <c r="B1366" s="31" t="s">
        <v>1314</v>
      </c>
      <c r="C1366" s="16"/>
      <c r="D1366" s="130"/>
      <c r="E1366" s="20"/>
      <c r="F1366" s="20"/>
      <c r="G1366" s="20"/>
      <c r="H1366" s="8">
        <v>227</v>
      </c>
      <c r="I1366" s="8">
        <v>224</v>
      </c>
    </row>
    <row r="1367" spans="1:10">
      <c r="A1367" s="191"/>
      <c r="B1367" s="31" t="s">
        <v>1315</v>
      </c>
      <c r="C1367" s="16"/>
      <c r="D1367" s="130"/>
      <c r="E1367" s="20">
        <v>0</v>
      </c>
      <c r="F1367" s="20">
        <v>0</v>
      </c>
      <c r="G1367" s="20">
        <v>0</v>
      </c>
      <c r="H1367" s="8">
        <v>227</v>
      </c>
      <c r="I1367" s="8">
        <v>224</v>
      </c>
    </row>
    <row r="1368" spans="1:10">
      <c r="A1368" s="191"/>
      <c r="B1368" s="31" t="s">
        <v>1316</v>
      </c>
      <c r="C1368" s="16"/>
      <c r="D1368" s="130"/>
      <c r="E1368" s="20">
        <v>0</v>
      </c>
      <c r="F1368" s="20">
        <v>10</v>
      </c>
      <c r="G1368" s="20">
        <v>17</v>
      </c>
      <c r="H1368" s="8">
        <v>227</v>
      </c>
      <c r="I1368" s="8">
        <v>224</v>
      </c>
    </row>
    <row r="1369" spans="1:10">
      <c r="A1369" s="191"/>
      <c r="B1369" s="31" t="s">
        <v>1317</v>
      </c>
      <c r="C1369" s="16"/>
      <c r="D1369" s="130"/>
      <c r="E1369" s="20">
        <v>18</v>
      </c>
      <c r="F1369" s="20">
        <v>44</v>
      </c>
      <c r="G1369" s="20">
        <v>24</v>
      </c>
      <c r="H1369" s="8">
        <v>227</v>
      </c>
      <c r="I1369" s="8">
        <v>224</v>
      </c>
    </row>
    <row r="1370" spans="1:10">
      <c r="A1370"/>
      <c r="B1370" s="15" t="s">
        <v>1318</v>
      </c>
      <c r="C1370" s="16"/>
      <c r="D1370" s="130">
        <v>250</v>
      </c>
      <c r="E1370" s="20"/>
      <c r="F1370" s="20"/>
      <c r="G1370" s="20"/>
      <c r="H1370" s="8"/>
      <c r="I1370" s="8"/>
      <c r="J1370" s="144">
        <f>100*(H1370*(E1370+F1370+G1370)+H1371*(E1371+F1371+G1371)+H1372*(E1372+F1372+G1372)+H1373*(E1373+F1373+G1373))/(D1370*1000)</f>
        <v>12.1968</v>
      </c>
    </row>
    <row r="1371" spans="1:10" ht="15.75" customHeight="1">
      <c r="A1371" s="203" t="s">
        <v>429</v>
      </c>
      <c r="B1371" s="26" t="s">
        <v>1319</v>
      </c>
      <c r="C1371" s="16"/>
      <c r="D1371" s="130"/>
      <c r="E1371" s="20">
        <v>37</v>
      </c>
      <c r="F1371" s="20">
        <v>18</v>
      </c>
      <c r="G1371" s="20">
        <v>52</v>
      </c>
      <c r="H1371" s="8">
        <v>231</v>
      </c>
      <c r="I1371" s="8">
        <v>226</v>
      </c>
    </row>
    <row r="1372" spans="1:10" ht="15.75" customHeight="1">
      <c r="A1372" s="203"/>
      <c r="B1372" s="34" t="s">
        <v>1320</v>
      </c>
      <c r="C1372" s="185" t="s">
        <v>1321</v>
      </c>
      <c r="D1372" s="130"/>
      <c r="E1372" s="20">
        <v>10</v>
      </c>
      <c r="F1372" s="20">
        <v>12</v>
      </c>
      <c r="G1372" s="20">
        <v>3</v>
      </c>
      <c r="H1372" s="8">
        <v>231</v>
      </c>
      <c r="I1372" s="8">
        <v>226</v>
      </c>
    </row>
    <row r="1373" spans="1:10">
      <c r="A1373" s="203"/>
      <c r="B1373" s="15" t="s">
        <v>92</v>
      </c>
      <c r="C1373" s="185"/>
      <c r="D1373" s="130">
        <v>400</v>
      </c>
      <c r="E1373" s="20"/>
      <c r="F1373" s="20"/>
      <c r="G1373" s="20"/>
      <c r="H1373" s="8"/>
      <c r="I1373" s="8"/>
      <c r="J1373" s="144">
        <f>100*(H1373*(E1373+F1373+G1373)+H1374*(E1374+F1374+G1374)+H1375*(E1375+F1375+G1375)+H1376*(E1376+F1376+G1376)+H1377*(G1377+F1377+E1377)+H1379*(G1379+F1379+E1379)+H1380*(G1380+F1380+E1380)+H1381*(G1381+F1381+E1381))/(D1373*1000)</f>
        <v>17.747499999999999</v>
      </c>
    </row>
    <row r="1374" spans="1:10">
      <c r="A1374" s="203"/>
      <c r="B1374" s="34" t="s">
        <v>1322</v>
      </c>
      <c r="C1374" s="185"/>
      <c r="D1374" s="130"/>
      <c r="E1374" s="20">
        <v>0</v>
      </c>
      <c r="F1374" s="20">
        <v>0</v>
      </c>
      <c r="G1374" s="20">
        <v>0</v>
      </c>
      <c r="H1374" s="8">
        <v>227</v>
      </c>
      <c r="I1374" s="8">
        <v>226</v>
      </c>
    </row>
    <row r="1375" spans="1:10">
      <c r="A1375" s="203"/>
      <c r="B1375" s="34" t="s">
        <v>1323</v>
      </c>
      <c r="C1375" s="185"/>
      <c r="D1375" s="130"/>
      <c r="E1375" s="20">
        <v>0</v>
      </c>
      <c r="F1375" s="20">
        <v>0</v>
      </c>
      <c r="G1375" s="20">
        <v>0</v>
      </c>
      <c r="H1375" s="8">
        <v>228</v>
      </c>
      <c r="I1375" s="8">
        <v>227</v>
      </c>
    </row>
    <row r="1376" spans="1:10">
      <c r="A1376" s="203"/>
      <c r="B1376" s="31" t="s">
        <v>1324</v>
      </c>
      <c r="C1376" s="185"/>
      <c r="D1376" s="130"/>
      <c r="E1376" s="20">
        <v>15</v>
      </c>
      <c r="F1376" s="20">
        <v>8</v>
      </c>
      <c r="G1376" s="20">
        <v>11</v>
      </c>
      <c r="H1376" s="8">
        <v>229</v>
      </c>
      <c r="I1376" s="8">
        <v>228</v>
      </c>
    </row>
    <row r="1377" spans="1:10">
      <c r="A1377" s="203"/>
      <c r="B1377" s="31" t="s">
        <v>255</v>
      </c>
      <c r="C1377" s="16"/>
      <c r="D1377" s="130"/>
      <c r="E1377" s="20">
        <v>16</v>
      </c>
      <c r="F1377" s="20">
        <v>35</v>
      </c>
      <c r="G1377" s="20">
        <v>30</v>
      </c>
      <c r="H1377" s="8">
        <v>229</v>
      </c>
      <c r="I1377" s="8">
        <v>228</v>
      </c>
    </row>
    <row r="1378" spans="1:10">
      <c r="A1378" s="203"/>
      <c r="B1378" s="31" t="s">
        <v>607</v>
      </c>
      <c r="C1378" s="16"/>
      <c r="D1378" s="130"/>
      <c r="E1378" s="20">
        <v>63</v>
      </c>
      <c r="F1378" s="20">
        <v>57</v>
      </c>
      <c r="G1378" s="20">
        <v>95</v>
      </c>
      <c r="H1378" s="8">
        <v>229</v>
      </c>
      <c r="I1378" s="8">
        <v>228</v>
      </c>
    </row>
    <row r="1379" spans="1:10">
      <c r="A1379" s="203"/>
      <c r="B1379" s="31" t="s">
        <v>1325</v>
      </c>
      <c r="C1379" s="16"/>
      <c r="D1379" s="130"/>
      <c r="E1379" s="20">
        <v>53</v>
      </c>
      <c r="F1379" s="20">
        <v>43</v>
      </c>
      <c r="G1379" s="20">
        <v>40</v>
      </c>
      <c r="H1379" s="8">
        <v>229</v>
      </c>
      <c r="I1379" s="8">
        <v>228</v>
      </c>
    </row>
    <row r="1380" spans="1:10">
      <c r="A1380" s="203"/>
      <c r="B1380" s="31" t="s">
        <v>1326</v>
      </c>
      <c r="C1380" s="16"/>
      <c r="D1380" s="130"/>
      <c r="E1380" s="20">
        <v>9</v>
      </c>
      <c r="F1380" s="20">
        <v>11</v>
      </c>
      <c r="G1380" s="20">
        <v>7</v>
      </c>
      <c r="H1380" s="8">
        <v>229</v>
      </c>
      <c r="I1380" s="8">
        <v>228</v>
      </c>
    </row>
    <row r="1381" spans="1:10">
      <c r="A1381" s="203"/>
      <c r="B1381" s="31" t="s">
        <v>1327</v>
      </c>
      <c r="C1381" s="16"/>
      <c r="D1381" s="130"/>
      <c r="E1381" s="20">
        <v>16</v>
      </c>
      <c r="F1381" s="20">
        <v>0</v>
      </c>
      <c r="G1381" s="20">
        <v>16</v>
      </c>
      <c r="H1381" s="8">
        <v>229</v>
      </c>
      <c r="I1381" s="8">
        <v>228</v>
      </c>
    </row>
    <row r="1382" spans="1:10">
      <c r="A1382" s="14"/>
      <c r="B1382" s="15" t="s">
        <v>1328</v>
      </c>
      <c r="C1382" s="16"/>
      <c r="D1382" s="131">
        <v>630</v>
      </c>
      <c r="E1382" s="20"/>
      <c r="F1382" s="20"/>
      <c r="G1382" s="20"/>
      <c r="H1382" s="8"/>
      <c r="I1382" s="8"/>
      <c r="J1382" s="144">
        <f>100*(H1382*(E1382+F1382+G1382)+H1383*(E1383+F1383+G1383)+H1384*(E1384+F1384+G1384)+H1385*(E1385+F1385+G1385)+H1386*(G1386+F1386+E1386))/(D1382*1000)</f>
        <v>4.3479365079365078</v>
      </c>
    </row>
    <row r="1383" spans="1:10" ht="15.75" customHeight="1">
      <c r="A1383" s="184" t="s">
        <v>29</v>
      </c>
      <c r="B1383" s="31" t="s">
        <v>1329</v>
      </c>
      <c r="C1383" s="16"/>
      <c r="D1383" s="130"/>
      <c r="E1383" s="20">
        <v>21</v>
      </c>
      <c r="F1383" s="20">
        <v>34</v>
      </c>
      <c r="G1383" s="20">
        <v>33</v>
      </c>
      <c r="H1383" s="8">
        <v>226</v>
      </c>
      <c r="I1383" s="8">
        <v>220</v>
      </c>
    </row>
    <row r="1384" spans="1:10">
      <c r="A1384" s="184"/>
      <c r="B1384" s="31" t="s">
        <v>1330</v>
      </c>
      <c r="C1384" s="16" t="s">
        <v>1331</v>
      </c>
      <c r="D1384" s="130"/>
      <c r="E1384" s="20">
        <v>3</v>
      </c>
      <c r="F1384" s="20">
        <v>5</v>
      </c>
      <c r="G1384" s="20">
        <v>2</v>
      </c>
      <c r="H1384" s="8">
        <v>226</v>
      </c>
      <c r="I1384" s="8">
        <v>220</v>
      </c>
    </row>
    <row r="1385" spans="1:10">
      <c r="A1385" s="184"/>
      <c r="B1385" s="31" t="s">
        <v>1332</v>
      </c>
      <c r="C1385" s="16"/>
      <c r="D1385" s="130"/>
      <c r="E1385" s="20">
        <v>0</v>
      </c>
      <c r="F1385" s="20">
        <v>0</v>
      </c>
      <c r="G1385" s="20">
        <v>0</v>
      </c>
      <c r="H1385" s="8">
        <v>227</v>
      </c>
      <c r="I1385" s="8">
        <v>221</v>
      </c>
    </row>
    <row r="1386" spans="1:10">
      <c r="A1386" s="184"/>
      <c r="B1386" s="31" t="s">
        <v>1333</v>
      </c>
      <c r="C1386" s="16"/>
      <c r="D1386" s="130"/>
      <c r="E1386" s="20">
        <v>6</v>
      </c>
      <c r="F1386" s="20">
        <v>9</v>
      </c>
      <c r="G1386" s="20">
        <v>8</v>
      </c>
      <c r="H1386" s="8">
        <v>228</v>
      </c>
      <c r="I1386" s="8">
        <v>222</v>
      </c>
    </row>
    <row r="1387" spans="1:10">
      <c r="A1387" s="184"/>
      <c r="B1387" s="15" t="s">
        <v>1243</v>
      </c>
      <c r="C1387" s="16"/>
      <c r="D1387" s="131">
        <v>630</v>
      </c>
      <c r="E1387" s="20"/>
      <c r="F1387" s="20"/>
      <c r="G1387" s="20"/>
      <c r="H1387" s="8"/>
      <c r="I1387" s="8"/>
      <c r="J1387" s="144">
        <f>100*(H1387*(E1387+F1387+G1387)+H1388*(E1388+F1388+G1388)+H1389*(E1389+F1389+G1389)+H1390*(E1390+F1390+G1390)+H1391*(G1391+F1391+E1391)+H1393*(G1393+F1393+E1393)+H1394*(G1394+F1394+E1394)+H1395*(G1395+F1395+E1395)+H1396*(G1396+F1396+E1396)+H1397*(G1397+F1397+E1397)+H1398*(G1398+F1398+E1398)+H1399*(G1399+F1399+E1399))/(D1387*1000)</f>
        <v>12.993174603174603</v>
      </c>
    </row>
    <row r="1388" spans="1:10">
      <c r="A1388" s="184"/>
      <c r="B1388" s="31" t="s">
        <v>1334</v>
      </c>
      <c r="C1388" s="16"/>
      <c r="D1388" s="130"/>
      <c r="E1388" s="20">
        <v>0</v>
      </c>
      <c r="F1388" s="20">
        <v>0</v>
      </c>
      <c r="G1388" s="20">
        <v>11</v>
      </c>
      <c r="H1388" s="8">
        <v>226</v>
      </c>
      <c r="I1388" s="8">
        <v>220</v>
      </c>
    </row>
    <row r="1389" spans="1:10">
      <c r="A1389" s="184"/>
      <c r="B1389" s="31" t="s">
        <v>1335</v>
      </c>
      <c r="C1389" s="16"/>
      <c r="D1389" s="130"/>
      <c r="E1389" s="20">
        <v>7</v>
      </c>
      <c r="F1389" s="20">
        <v>5</v>
      </c>
      <c r="G1389" s="20">
        <v>3</v>
      </c>
      <c r="H1389" s="8">
        <v>221</v>
      </c>
      <c r="I1389" s="8">
        <v>219</v>
      </c>
    </row>
    <row r="1390" spans="1:10">
      <c r="A1390" s="184"/>
      <c r="B1390" s="31" t="s">
        <v>1336</v>
      </c>
      <c r="C1390" s="16"/>
      <c r="D1390" s="130"/>
      <c r="E1390" s="20">
        <v>3</v>
      </c>
      <c r="F1390" s="20">
        <v>8</v>
      </c>
      <c r="G1390" s="20">
        <v>21</v>
      </c>
      <c r="H1390" s="8">
        <v>221</v>
      </c>
      <c r="I1390" s="8">
        <v>219</v>
      </c>
    </row>
    <row r="1391" spans="1:10">
      <c r="A1391" s="184"/>
      <c r="B1391" s="31" t="s">
        <v>1337</v>
      </c>
      <c r="C1391" s="16"/>
      <c r="D1391" s="130"/>
      <c r="E1391" s="20">
        <v>20</v>
      </c>
      <c r="F1391" s="20">
        <v>3</v>
      </c>
      <c r="G1391" s="20">
        <v>13</v>
      </c>
      <c r="H1391" s="8">
        <v>221</v>
      </c>
      <c r="I1391" s="8">
        <v>219</v>
      </c>
    </row>
    <row r="1392" spans="1:10">
      <c r="A1392" s="184"/>
      <c r="B1392" s="31" t="s">
        <v>1338</v>
      </c>
      <c r="C1392" s="16"/>
      <c r="D1392" s="130"/>
      <c r="E1392" s="20">
        <v>2</v>
      </c>
      <c r="F1392" s="20">
        <v>1</v>
      </c>
      <c r="G1392" s="20">
        <v>1</v>
      </c>
      <c r="H1392" s="8">
        <v>221</v>
      </c>
      <c r="I1392" s="8">
        <v>219</v>
      </c>
    </row>
    <row r="1393" spans="1:10">
      <c r="A1393" s="184"/>
      <c r="B1393" s="31" t="s">
        <v>1339</v>
      </c>
      <c r="C1393" s="16"/>
      <c r="D1393" s="130"/>
      <c r="E1393" s="20">
        <v>20</v>
      </c>
      <c r="F1393" s="20">
        <v>5</v>
      </c>
      <c r="G1393" s="20">
        <v>2</v>
      </c>
      <c r="H1393" s="8">
        <v>221</v>
      </c>
      <c r="I1393" s="8">
        <v>219</v>
      </c>
    </row>
    <row r="1394" spans="1:10">
      <c r="A1394" s="184"/>
      <c r="B1394" s="31" t="s">
        <v>1340</v>
      </c>
      <c r="C1394" s="16"/>
      <c r="D1394" s="130"/>
      <c r="E1394" s="20">
        <v>0</v>
      </c>
      <c r="F1394" s="20">
        <v>0</v>
      </c>
      <c r="G1394" s="20">
        <v>0</v>
      </c>
      <c r="H1394" s="8">
        <v>221</v>
      </c>
      <c r="I1394" s="8">
        <v>219</v>
      </c>
    </row>
    <row r="1395" spans="1:10">
      <c r="A1395" s="184"/>
      <c r="B1395" s="31" t="s">
        <v>1341</v>
      </c>
      <c r="C1395" s="16"/>
      <c r="D1395" s="130"/>
      <c r="E1395" s="20">
        <v>4</v>
      </c>
      <c r="F1395" s="20">
        <v>3</v>
      </c>
      <c r="G1395" s="20">
        <v>1</v>
      </c>
      <c r="H1395" s="8">
        <v>221</v>
      </c>
      <c r="I1395" s="8">
        <v>219</v>
      </c>
    </row>
    <row r="1396" spans="1:10">
      <c r="A1396" s="184"/>
      <c r="B1396" s="31" t="s">
        <v>1342</v>
      </c>
      <c r="C1396" s="16"/>
      <c r="D1396" s="130"/>
      <c r="E1396" s="20">
        <v>64</v>
      </c>
      <c r="F1396" s="20">
        <v>33</v>
      </c>
      <c r="G1396" s="20">
        <v>70</v>
      </c>
      <c r="H1396" s="8">
        <v>221</v>
      </c>
      <c r="I1396" s="8">
        <v>219</v>
      </c>
    </row>
    <row r="1397" spans="1:10">
      <c r="A1397" s="184"/>
      <c r="B1397" s="31" t="s">
        <v>1343</v>
      </c>
      <c r="C1397" s="16"/>
      <c r="D1397" s="130"/>
      <c r="E1397" s="20">
        <v>10</v>
      </c>
      <c r="F1397" s="20">
        <v>0</v>
      </c>
      <c r="G1397" s="20">
        <v>0</v>
      </c>
      <c r="H1397" s="8">
        <v>221</v>
      </c>
      <c r="I1397" s="8">
        <v>219</v>
      </c>
    </row>
    <row r="1398" spans="1:10">
      <c r="A1398" s="184"/>
      <c r="B1398" s="31" t="s">
        <v>1344</v>
      </c>
      <c r="C1398" s="16"/>
      <c r="D1398" s="130"/>
      <c r="E1398" s="20">
        <v>16</v>
      </c>
      <c r="F1398" s="20">
        <v>7</v>
      </c>
      <c r="G1398" s="20">
        <v>9</v>
      </c>
      <c r="H1398" s="8">
        <v>221</v>
      </c>
      <c r="I1398" s="8">
        <v>219</v>
      </c>
    </row>
    <row r="1399" spans="1:10">
      <c r="A1399" s="184"/>
      <c r="B1399" s="31" t="s">
        <v>1345</v>
      </c>
      <c r="C1399" s="16"/>
      <c r="D1399" s="130"/>
      <c r="E1399" s="20">
        <v>2</v>
      </c>
      <c r="F1399" s="20">
        <v>20</v>
      </c>
      <c r="G1399" s="20">
        <v>10</v>
      </c>
      <c r="H1399" s="8">
        <v>222</v>
      </c>
      <c r="I1399" s="8">
        <v>220</v>
      </c>
    </row>
    <row r="1400" spans="1:10">
      <c r="A1400" s="14"/>
      <c r="B1400" s="15" t="s">
        <v>1346</v>
      </c>
      <c r="C1400" s="16"/>
      <c r="D1400" s="130">
        <v>400</v>
      </c>
      <c r="E1400" s="20"/>
      <c r="F1400" s="20"/>
      <c r="G1400" s="20"/>
      <c r="H1400" s="8"/>
      <c r="I1400" s="8"/>
      <c r="J1400" s="144">
        <f>100*(H1400*(E1400+F1400+G1400)+H1401*(E1401+F1401+G1401)+H1402*(E1402+F1402+G1402)+H1403*(E1403+F1403+G1403)+H1404*(G1404+F1404+E1404)+H1406*(G1406+F1406+E1406)+H1407*(G1407+F1407+E1407)+H1408*(G1408+F1408+E1408))/(D1400*1000)</f>
        <v>2.6680000000000001</v>
      </c>
    </row>
    <row r="1401" spans="1:10" ht="15.75" customHeight="1">
      <c r="A1401" s="184" t="s">
        <v>29</v>
      </c>
      <c r="B1401" s="26" t="s">
        <v>1347</v>
      </c>
      <c r="C1401" s="16"/>
      <c r="D1401" s="130"/>
      <c r="E1401" s="20">
        <v>8</v>
      </c>
      <c r="F1401" s="20">
        <v>3</v>
      </c>
      <c r="G1401" s="20">
        <v>4</v>
      </c>
      <c r="H1401" s="8">
        <v>232</v>
      </c>
      <c r="I1401" s="8">
        <v>227</v>
      </c>
    </row>
    <row r="1402" spans="1:10">
      <c r="A1402" s="184"/>
      <c r="B1402" s="26" t="s">
        <v>1348</v>
      </c>
      <c r="C1402" s="16"/>
      <c r="D1402" s="130"/>
      <c r="E1402" s="20">
        <v>4</v>
      </c>
      <c r="F1402" s="20">
        <v>0</v>
      </c>
      <c r="G1402" s="20">
        <v>9</v>
      </c>
      <c r="H1402" s="8">
        <v>232</v>
      </c>
      <c r="I1402" s="8">
        <v>227</v>
      </c>
    </row>
    <row r="1403" spans="1:10">
      <c r="A1403" s="184"/>
      <c r="B1403" s="31" t="s">
        <v>1349</v>
      </c>
      <c r="C1403" s="16"/>
      <c r="D1403" s="130"/>
      <c r="E1403" s="20">
        <v>5</v>
      </c>
      <c r="F1403" s="20">
        <v>2</v>
      </c>
      <c r="G1403" s="20">
        <v>4</v>
      </c>
      <c r="H1403" s="8">
        <v>232</v>
      </c>
      <c r="I1403" s="8">
        <v>227</v>
      </c>
    </row>
    <row r="1404" spans="1:10">
      <c r="A1404" s="184"/>
      <c r="B1404" s="31" t="s">
        <v>1350</v>
      </c>
      <c r="C1404" s="16"/>
      <c r="D1404" s="130"/>
      <c r="E1404" s="20">
        <v>7</v>
      </c>
      <c r="F1404" s="20">
        <v>0</v>
      </c>
      <c r="G1404" s="20">
        <v>0</v>
      </c>
      <c r="H1404" s="8">
        <v>232</v>
      </c>
      <c r="I1404" s="8">
        <v>227</v>
      </c>
    </row>
    <row r="1405" spans="1:10">
      <c r="A1405" s="184"/>
      <c r="B1405" s="31" t="s">
        <v>1351</v>
      </c>
      <c r="C1405" s="16"/>
      <c r="D1405" s="130"/>
      <c r="E1405" s="20">
        <v>18</v>
      </c>
      <c r="F1405" s="20">
        <v>13</v>
      </c>
      <c r="G1405" s="20">
        <v>15</v>
      </c>
      <c r="H1405" s="8">
        <v>232</v>
      </c>
      <c r="I1405" s="8">
        <v>227</v>
      </c>
    </row>
    <row r="1406" spans="1:10" ht="15.75" customHeight="1">
      <c r="A1406" s="184"/>
      <c r="B1406" s="31" t="s">
        <v>1352</v>
      </c>
      <c r="C1406" s="185" t="s">
        <v>1353</v>
      </c>
      <c r="D1406" s="130"/>
      <c r="E1406" s="20"/>
      <c r="F1406" s="20"/>
      <c r="G1406" s="20"/>
      <c r="H1406" s="8">
        <v>232</v>
      </c>
      <c r="I1406" s="8">
        <v>227</v>
      </c>
    </row>
    <row r="1407" spans="1:10">
      <c r="A1407" s="184"/>
      <c r="B1407" s="31" t="s">
        <v>1354</v>
      </c>
      <c r="C1407" s="185"/>
      <c r="D1407" s="130"/>
      <c r="E1407" s="20">
        <v>0</v>
      </c>
      <c r="F1407" s="20">
        <v>0</v>
      </c>
      <c r="G1407" s="20">
        <v>0</v>
      </c>
      <c r="H1407" s="8">
        <v>232</v>
      </c>
      <c r="I1407" s="8">
        <v>227</v>
      </c>
    </row>
    <row r="1408" spans="1:10">
      <c r="A1408" s="184"/>
      <c r="B1408" s="15" t="s">
        <v>92</v>
      </c>
      <c r="C1408" s="185"/>
      <c r="D1408" s="130">
        <v>400</v>
      </c>
      <c r="E1408" s="20"/>
      <c r="F1408" s="20"/>
      <c r="G1408" s="20"/>
      <c r="H1408" s="8"/>
      <c r="I1408" s="8"/>
      <c r="J1408" s="144">
        <f>100*(H1408*(E1408+F1408+G1408)+H1409*(E1409+F1409+G1409)+H1410*(E1410+F1410+G1410)+H1411*(E1411+F1411+G1411)+H1412*(G1412+F1412+E1412)+H1414*(G1414+F1414+E1414)+H1415*(G1415+F1415+E1415)+H1416*(G1416+F1416+E1416)+H1417*(G1417+F1417+E1417)+H1418*(G1418+F1418+E1418)+H1419*(G1419+F1419+E1419)+H1420*(G1420+F1420+E1420))/(D1408*1000)</f>
        <v>27.96</v>
      </c>
    </row>
    <row r="1409" spans="1:10">
      <c r="A1409" s="184"/>
      <c r="B1409" s="31" t="s">
        <v>1355</v>
      </c>
      <c r="C1409" s="185"/>
      <c r="D1409" s="130"/>
      <c r="E1409" s="20">
        <v>13</v>
      </c>
      <c r="F1409" s="20">
        <v>0</v>
      </c>
      <c r="G1409" s="20">
        <v>2</v>
      </c>
      <c r="H1409" s="8">
        <v>233</v>
      </c>
      <c r="I1409" s="8">
        <v>226</v>
      </c>
    </row>
    <row r="1410" spans="1:10">
      <c r="A1410" s="184"/>
      <c r="B1410" s="31" t="s">
        <v>1356</v>
      </c>
      <c r="C1410" s="16"/>
      <c r="D1410" s="130"/>
      <c r="E1410" s="20">
        <v>27</v>
      </c>
      <c r="F1410" s="20">
        <v>14</v>
      </c>
      <c r="G1410" s="20">
        <v>17</v>
      </c>
      <c r="H1410" s="8">
        <v>233</v>
      </c>
      <c r="I1410" s="8">
        <v>226</v>
      </c>
    </row>
    <row r="1411" spans="1:10">
      <c r="A1411" s="184"/>
      <c r="B1411" s="31" t="s">
        <v>1357</v>
      </c>
      <c r="C1411" s="16"/>
      <c r="D1411" s="130"/>
      <c r="E1411" s="20">
        <v>16</v>
      </c>
      <c r="F1411" s="20">
        <v>0</v>
      </c>
      <c r="G1411" s="20">
        <v>28</v>
      </c>
      <c r="H1411" s="8">
        <v>233</v>
      </c>
      <c r="I1411" s="8">
        <v>226</v>
      </c>
    </row>
    <row r="1412" spans="1:10">
      <c r="A1412" s="184"/>
      <c r="B1412" s="31" t="s">
        <v>1358</v>
      </c>
      <c r="C1412" s="16"/>
      <c r="D1412" s="130"/>
      <c r="E1412" s="20">
        <v>22</v>
      </c>
      <c r="F1412" s="20">
        <v>57</v>
      </c>
      <c r="G1412" s="20">
        <v>17</v>
      </c>
      <c r="H1412" s="8">
        <v>233</v>
      </c>
      <c r="I1412" s="8">
        <v>226</v>
      </c>
    </row>
    <row r="1413" spans="1:10">
      <c r="A1413" s="184"/>
      <c r="B1413" s="31" t="s">
        <v>44</v>
      </c>
      <c r="C1413" s="16"/>
      <c r="D1413" s="130"/>
      <c r="E1413" s="20">
        <v>34</v>
      </c>
      <c r="F1413" s="20">
        <v>32</v>
      </c>
      <c r="G1413" s="20">
        <v>38</v>
      </c>
      <c r="H1413" s="8">
        <v>233</v>
      </c>
      <c r="I1413" s="8">
        <v>226</v>
      </c>
    </row>
    <row r="1414" spans="1:10">
      <c r="A1414" s="184"/>
      <c r="B1414" s="26" t="s">
        <v>1359</v>
      </c>
      <c r="C1414" s="16"/>
      <c r="D1414" s="130"/>
      <c r="E1414" s="20">
        <v>0</v>
      </c>
      <c r="F1414" s="20">
        <v>0</v>
      </c>
      <c r="G1414" s="20">
        <v>0</v>
      </c>
      <c r="H1414" s="8">
        <v>233</v>
      </c>
      <c r="I1414" s="8">
        <v>226</v>
      </c>
    </row>
    <row r="1415" spans="1:10">
      <c r="A1415" s="184"/>
      <c r="B1415" s="31" t="s">
        <v>1360</v>
      </c>
      <c r="C1415" s="16"/>
      <c r="D1415" s="130"/>
      <c r="E1415" s="20">
        <v>4</v>
      </c>
      <c r="F1415" s="20">
        <v>28</v>
      </c>
      <c r="G1415" s="20">
        <v>9</v>
      </c>
      <c r="H1415" s="8">
        <v>233</v>
      </c>
      <c r="I1415" s="8">
        <v>226</v>
      </c>
    </row>
    <row r="1416" spans="1:10">
      <c r="A1416" s="184"/>
      <c r="B1416" s="31" t="s">
        <v>1361</v>
      </c>
      <c r="C1416" s="16"/>
      <c r="D1416" s="130"/>
      <c r="E1416" s="20">
        <v>35</v>
      </c>
      <c r="F1416" s="20">
        <v>26</v>
      </c>
      <c r="G1416" s="20">
        <v>38</v>
      </c>
      <c r="H1416" s="8">
        <v>233</v>
      </c>
      <c r="I1416" s="8">
        <v>226</v>
      </c>
    </row>
    <row r="1417" spans="1:10">
      <c r="A1417" s="184"/>
      <c r="B1417" s="31" t="s">
        <v>1362</v>
      </c>
      <c r="C1417" s="16"/>
      <c r="D1417" s="130"/>
      <c r="E1417" s="20">
        <v>31</v>
      </c>
      <c r="F1417" s="20">
        <v>29</v>
      </c>
      <c r="G1417" s="20">
        <v>30</v>
      </c>
      <c r="H1417" s="8">
        <v>233</v>
      </c>
      <c r="I1417" s="8">
        <v>226</v>
      </c>
    </row>
    <row r="1418" spans="1:10">
      <c r="A1418" s="184"/>
      <c r="B1418" s="31" t="s">
        <v>1363</v>
      </c>
      <c r="C1418" s="16"/>
      <c r="D1418" s="130"/>
      <c r="E1418" s="20">
        <v>0</v>
      </c>
      <c r="F1418" s="20">
        <v>2</v>
      </c>
      <c r="G1418" s="20">
        <v>0</v>
      </c>
      <c r="H1418" s="8">
        <v>233</v>
      </c>
      <c r="I1418" s="8">
        <v>226</v>
      </c>
    </row>
    <row r="1419" spans="1:10">
      <c r="A1419" s="184"/>
      <c r="B1419" s="31" t="s">
        <v>1364</v>
      </c>
      <c r="C1419" s="16"/>
      <c r="D1419" s="130"/>
      <c r="E1419" s="20">
        <v>21</v>
      </c>
      <c r="F1419" s="20">
        <v>5</v>
      </c>
      <c r="G1419" s="20">
        <v>9</v>
      </c>
      <c r="H1419" s="8">
        <v>233</v>
      </c>
      <c r="I1419" s="8">
        <v>226</v>
      </c>
    </row>
    <row r="1420" spans="1:10">
      <c r="A1420" s="184"/>
      <c r="B1420" s="31" t="s">
        <v>1365</v>
      </c>
      <c r="C1420" s="16"/>
      <c r="D1420" s="130"/>
      <c r="E1420" s="20"/>
      <c r="F1420" s="20"/>
      <c r="G1420" s="20"/>
      <c r="H1420" s="8"/>
      <c r="I1420" s="8"/>
    </row>
    <row r="1421" spans="1:10">
      <c r="A1421" s="14"/>
      <c r="B1421" s="15" t="s">
        <v>1366</v>
      </c>
      <c r="C1421" s="16"/>
      <c r="D1421" s="130">
        <v>400</v>
      </c>
      <c r="E1421" s="20"/>
      <c r="F1421" s="20"/>
      <c r="G1421" s="20"/>
      <c r="H1421" s="8"/>
      <c r="I1421" s="8"/>
      <c r="J1421" s="144">
        <f>100*(H1421*(E1421+F1421+G1421)+H1422*(E1422+F1422+G1422)+H1423*(E1423+F1423+G1423)+H1424*(E1424+F1424+G1424)+H1425*(G1425+F1425+E1425)+H1427*(G1427+F1427+E1427)+H1428*(G1428+F1428+E1428)+H1429*(G1429+F1429+E1429))/(D1421*1000)</f>
        <v>3.95025</v>
      </c>
    </row>
    <row r="1422" spans="1:10" ht="15.75" customHeight="1">
      <c r="A1422" s="191" t="s">
        <v>797</v>
      </c>
      <c r="B1422" s="34" t="s">
        <v>1367</v>
      </c>
      <c r="C1422" s="16"/>
      <c r="D1422" s="130"/>
      <c r="E1422" s="20">
        <v>14</v>
      </c>
      <c r="F1422" s="20">
        <v>0</v>
      </c>
      <c r="G1422" s="20">
        <v>3</v>
      </c>
      <c r="H1422" s="8">
        <v>229</v>
      </c>
      <c r="I1422" s="8">
        <v>225</v>
      </c>
    </row>
    <row r="1423" spans="1:10">
      <c r="A1423" s="191"/>
      <c r="B1423" s="26" t="s">
        <v>1368</v>
      </c>
      <c r="C1423" s="16"/>
      <c r="D1423" s="130"/>
      <c r="E1423" s="20">
        <v>13</v>
      </c>
      <c r="F1423" s="20">
        <v>1</v>
      </c>
      <c r="G1423" s="20">
        <v>1</v>
      </c>
      <c r="H1423" s="8">
        <v>229</v>
      </c>
      <c r="I1423" s="8">
        <v>225</v>
      </c>
    </row>
    <row r="1424" spans="1:10">
      <c r="A1424" s="191"/>
      <c r="B1424" s="26" t="s">
        <v>1369</v>
      </c>
      <c r="C1424" s="16"/>
      <c r="D1424" s="130"/>
      <c r="E1424" s="20">
        <v>0</v>
      </c>
      <c r="F1424" s="20">
        <v>0</v>
      </c>
      <c r="G1424" s="20">
        <v>0</v>
      </c>
      <c r="H1424" s="8">
        <v>229</v>
      </c>
      <c r="I1424" s="8">
        <v>225</v>
      </c>
    </row>
    <row r="1425" spans="1:10" ht="15.75" customHeight="1">
      <c r="A1425" s="191"/>
      <c r="B1425" s="26" t="s">
        <v>1370</v>
      </c>
      <c r="C1425" s="187" t="s">
        <v>1371</v>
      </c>
      <c r="D1425" s="130"/>
      <c r="E1425" s="20">
        <v>13</v>
      </c>
      <c r="F1425" s="20">
        <v>11</v>
      </c>
      <c r="G1425" s="20">
        <v>13</v>
      </c>
      <c r="H1425" s="8">
        <v>229</v>
      </c>
      <c r="I1425" s="8">
        <v>225</v>
      </c>
    </row>
    <row r="1426" spans="1:10">
      <c r="A1426" s="191"/>
      <c r="B1426" s="26" t="s">
        <v>1372</v>
      </c>
      <c r="C1426" s="187"/>
      <c r="D1426" s="130"/>
      <c r="E1426" s="20"/>
      <c r="F1426" s="20"/>
      <c r="G1426" s="20"/>
      <c r="H1426" s="8"/>
      <c r="I1426" s="8"/>
    </row>
    <row r="1427" spans="1:10">
      <c r="A1427" s="191"/>
      <c r="B1427" s="26" t="s">
        <v>1373</v>
      </c>
      <c r="C1427" s="187"/>
      <c r="D1427" s="130"/>
      <c r="E1427" s="20"/>
      <c r="F1427" s="20"/>
      <c r="G1427" s="20"/>
      <c r="H1427" s="8"/>
      <c r="I1427" s="8"/>
    </row>
    <row r="1428" spans="1:10">
      <c r="A1428" s="191"/>
      <c r="B1428" s="26" t="s">
        <v>1374</v>
      </c>
      <c r="C1428" s="187"/>
      <c r="D1428" s="130"/>
      <c r="E1428" s="20"/>
      <c r="F1428" s="20"/>
      <c r="G1428" s="20"/>
      <c r="H1428" s="8"/>
      <c r="I1428" s="8"/>
    </row>
    <row r="1429" spans="1:10">
      <c r="A1429" s="191"/>
      <c r="B1429" s="26" t="s">
        <v>1375</v>
      </c>
      <c r="C1429" s="187"/>
      <c r="D1429" s="130"/>
      <c r="E1429" s="20"/>
      <c r="F1429" s="20"/>
      <c r="G1429" s="20"/>
      <c r="H1429" s="8"/>
      <c r="I1429" s="8"/>
    </row>
    <row r="1430" spans="1:10">
      <c r="A1430" s="191"/>
      <c r="B1430" s="15" t="s">
        <v>92</v>
      </c>
      <c r="C1430" s="187"/>
      <c r="D1430" s="130">
        <v>320</v>
      </c>
      <c r="E1430" s="20"/>
      <c r="F1430" s="20"/>
      <c r="G1430" s="20"/>
      <c r="H1430" s="8"/>
      <c r="I1430" s="8"/>
      <c r="J1430" s="144">
        <f>100*(H1430*(E1430+F1430+G1430)+H1431*(E1431+F1431+G1431)+H1432*(E1432+F1432+G1432)+H1433*(E1433+F1433+G1433)+H1434*(G1434+F1434+E1434)+H1436*(G1436+F1436+E1436)+H1437*(G1437+F1437+E1437)+H1438*(G1438+F1438+E1438))/(D1430*1000)</f>
        <v>16.219687499999999</v>
      </c>
    </row>
    <row r="1431" spans="1:10">
      <c r="A1431" s="191"/>
      <c r="B1431" s="31" t="s">
        <v>1376</v>
      </c>
      <c r="C1431" s="187"/>
      <c r="D1431" s="130"/>
      <c r="E1431" s="20">
        <v>7</v>
      </c>
      <c r="F1431" s="20">
        <v>6</v>
      </c>
      <c r="G1431" s="20">
        <v>22</v>
      </c>
      <c r="H1431" s="8">
        <v>219</v>
      </c>
      <c r="I1431" s="8">
        <v>216</v>
      </c>
    </row>
    <row r="1432" spans="1:10">
      <c r="A1432" s="191"/>
      <c r="B1432" s="26" t="s">
        <v>1377</v>
      </c>
      <c r="C1432" s="16"/>
      <c r="D1432" s="130"/>
      <c r="E1432" s="20">
        <v>3</v>
      </c>
      <c r="F1432" s="20">
        <v>31</v>
      </c>
      <c r="G1432" s="20">
        <v>46</v>
      </c>
      <c r="H1432" s="8">
        <v>219</v>
      </c>
      <c r="I1432" s="8">
        <v>216</v>
      </c>
    </row>
    <row r="1433" spans="1:10">
      <c r="A1433" s="191"/>
      <c r="B1433" s="31" t="s">
        <v>1378</v>
      </c>
      <c r="C1433" s="16"/>
      <c r="D1433" s="130"/>
      <c r="E1433" s="20">
        <v>41</v>
      </c>
      <c r="F1433" s="20">
        <v>51</v>
      </c>
      <c r="G1433" s="20">
        <v>30</v>
      </c>
      <c r="H1433" s="8">
        <v>219</v>
      </c>
      <c r="I1433" s="8">
        <v>216</v>
      </c>
    </row>
    <row r="1434" spans="1:10">
      <c r="A1434" s="191"/>
      <c r="B1434" s="31" t="s">
        <v>1379</v>
      </c>
      <c r="C1434" s="16"/>
      <c r="D1434" s="130"/>
      <c r="E1434" s="20"/>
      <c r="F1434" s="20"/>
      <c r="G1434" s="20"/>
      <c r="H1434" s="8"/>
      <c r="I1434" s="8"/>
    </row>
    <row r="1435" spans="1:10">
      <c r="A1435" s="191"/>
      <c r="B1435" s="31" t="s">
        <v>1380</v>
      </c>
      <c r="C1435" s="16"/>
      <c r="D1435" s="130"/>
      <c r="E1435" s="20"/>
      <c r="F1435" s="20"/>
      <c r="G1435" s="20"/>
      <c r="H1435" s="8"/>
      <c r="I1435" s="8"/>
    </row>
    <row r="1436" spans="1:10">
      <c r="A1436" s="191"/>
      <c r="B1436" s="31" t="s">
        <v>1381</v>
      </c>
      <c r="C1436" s="16"/>
      <c r="D1436" s="130"/>
      <c r="E1436" s="20"/>
      <c r="F1436" s="20"/>
      <c r="G1436" s="20"/>
      <c r="H1436" s="8"/>
      <c r="I1436" s="8"/>
    </row>
    <row r="1437" spans="1:10">
      <c r="A1437" s="191"/>
      <c r="B1437" s="31" t="s">
        <v>1382</v>
      </c>
      <c r="C1437" s="16"/>
      <c r="D1437" s="130"/>
      <c r="E1437" s="20"/>
      <c r="F1437" s="20"/>
      <c r="G1437" s="20"/>
      <c r="H1437" s="8"/>
      <c r="I1437" s="8"/>
    </row>
    <row r="1438" spans="1:10">
      <c r="A1438"/>
      <c r="B1438" s="15" t="s">
        <v>1383</v>
      </c>
      <c r="C1438" s="16"/>
      <c r="D1438" s="130">
        <v>400</v>
      </c>
      <c r="E1438" s="20"/>
      <c r="F1438" s="20"/>
      <c r="G1438" s="20"/>
      <c r="H1438" s="8"/>
      <c r="I1438" s="8"/>
      <c r="J1438" s="144">
        <f>100*(H1438*(E1438+F1438+G1438)+H1439*(E1439+F1439+G1439)+H1440*(E1440+F1440+G1440)+H1441*(E1441+F1441+G1441)+H1442*(G1442+F1442+E1442))/(D1438*1000)</f>
        <v>3.9784999999999999</v>
      </c>
    </row>
    <row r="1439" spans="1:10" ht="15.75" customHeight="1">
      <c r="A1439" s="184" t="s">
        <v>978</v>
      </c>
      <c r="B1439" s="31" t="s">
        <v>1384</v>
      </c>
      <c r="C1439" s="185" t="s">
        <v>1385</v>
      </c>
      <c r="D1439" s="130"/>
      <c r="E1439" s="20">
        <v>18</v>
      </c>
      <c r="F1439" s="20">
        <v>20</v>
      </c>
      <c r="G1439" s="20">
        <v>31</v>
      </c>
      <c r="H1439" s="8">
        <v>218</v>
      </c>
      <c r="I1439" s="8">
        <v>217</v>
      </c>
    </row>
    <row r="1440" spans="1:10">
      <c r="A1440" s="184"/>
      <c r="B1440" s="31" t="s">
        <v>1386</v>
      </c>
      <c r="C1440" s="185"/>
      <c r="D1440" s="130"/>
      <c r="E1440" s="20">
        <v>0</v>
      </c>
      <c r="F1440" s="20">
        <v>0</v>
      </c>
      <c r="G1440" s="20">
        <v>0</v>
      </c>
      <c r="H1440" s="8">
        <v>218</v>
      </c>
      <c r="I1440" s="8">
        <v>217</v>
      </c>
    </row>
    <row r="1441" spans="1:10">
      <c r="A1441" s="184"/>
      <c r="B1441" s="31" t="s">
        <v>1387</v>
      </c>
      <c r="C1441" s="185"/>
      <c r="D1441" s="130"/>
      <c r="E1441" s="20">
        <v>1</v>
      </c>
      <c r="F1441" s="20">
        <v>1</v>
      </c>
      <c r="G1441" s="20">
        <v>0</v>
      </c>
      <c r="H1441" s="8">
        <v>218</v>
      </c>
      <c r="I1441" s="8">
        <v>217</v>
      </c>
    </row>
    <row r="1442" spans="1:10">
      <c r="A1442" s="184"/>
      <c r="B1442" s="31" t="s">
        <v>1388</v>
      </c>
      <c r="C1442" s="185"/>
      <c r="D1442" s="130"/>
      <c r="E1442" s="20">
        <v>1</v>
      </c>
      <c r="F1442" s="20">
        <v>0</v>
      </c>
      <c r="G1442" s="20">
        <v>1</v>
      </c>
      <c r="H1442" s="8">
        <v>218</v>
      </c>
      <c r="I1442" s="8">
        <v>217</v>
      </c>
    </row>
    <row r="1443" spans="1:10">
      <c r="A1443" s="184"/>
      <c r="B1443" s="31" t="s">
        <v>1389</v>
      </c>
      <c r="C1443" s="16"/>
      <c r="D1443" s="130"/>
      <c r="E1443" s="20"/>
      <c r="F1443" s="20"/>
      <c r="G1443" s="20"/>
      <c r="H1443" s="8"/>
      <c r="I1443" s="8"/>
    </row>
    <row r="1444" spans="1:10">
      <c r="A1444" s="14"/>
      <c r="B1444" s="15" t="s">
        <v>1390</v>
      </c>
      <c r="C1444" s="16"/>
      <c r="D1444" s="130">
        <v>630</v>
      </c>
      <c r="E1444" s="20"/>
      <c r="F1444" s="20"/>
      <c r="G1444" s="20"/>
      <c r="H1444" s="8"/>
      <c r="I1444" s="8"/>
      <c r="J1444" s="144">
        <f>100*(H1444*(E1444+F1444+G1444)+H1445*(E1445+F1445+G1445)+H1446*(E1446+F1446+G1446)+H1447*(E1447+F1447+G1447)+H1448*(G1448+F1448+E1448)+H1450*(G1450+F1450+E1450)+H1451*(G1451+F1451+E1451)+H1452*(G1452+F1452+E1452)+H1453*(G1453+F1453+E1453)+H1454*(G1454+F1454+E1454)+H1455*(G1455+F1455+E1455)+H1456*(G1456+F1456+E1456))/(D1444*1000)</f>
        <v>20.286666666666665</v>
      </c>
    </row>
    <row r="1445" spans="1:10" ht="15.75" customHeight="1">
      <c r="A1445" s="191" t="s">
        <v>797</v>
      </c>
      <c r="B1445" s="31" t="s">
        <v>1391</v>
      </c>
      <c r="C1445" s="16"/>
      <c r="D1445" s="130"/>
      <c r="E1445" s="20">
        <v>24</v>
      </c>
      <c r="F1445" s="20">
        <v>20</v>
      </c>
      <c r="G1445" s="20">
        <v>14</v>
      </c>
      <c r="H1445" s="8">
        <v>238</v>
      </c>
      <c r="I1445" s="8">
        <v>234</v>
      </c>
    </row>
    <row r="1446" spans="1:10">
      <c r="A1446" s="191"/>
      <c r="B1446" s="31" t="s">
        <v>1392</v>
      </c>
      <c r="C1446" s="16"/>
      <c r="D1446" s="130"/>
      <c r="E1446" s="20">
        <v>19</v>
      </c>
      <c r="F1446" s="20">
        <v>28</v>
      </c>
      <c r="G1446" s="20">
        <v>20</v>
      </c>
      <c r="H1446" s="8">
        <v>238</v>
      </c>
      <c r="I1446" s="8">
        <v>234</v>
      </c>
    </row>
    <row r="1447" spans="1:10">
      <c r="A1447" s="191"/>
      <c r="B1447" s="31" t="s">
        <v>1393</v>
      </c>
      <c r="C1447" s="16"/>
      <c r="D1447" s="130"/>
      <c r="E1447" s="20">
        <v>18</v>
      </c>
      <c r="F1447" s="20">
        <v>23</v>
      </c>
      <c r="G1447" s="20">
        <v>35</v>
      </c>
      <c r="H1447" s="8">
        <v>238</v>
      </c>
      <c r="I1447" s="8">
        <v>234</v>
      </c>
    </row>
    <row r="1448" spans="1:10" ht="15.75" customHeight="1">
      <c r="A1448" s="191"/>
      <c r="B1448" s="31" t="s">
        <v>1394</v>
      </c>
      <c r="C1448" s="187" t="s">
        <v>1395</v>
      </c>
      <c r="D1448" s="130"/>
      <c r="E1448" s="20">
        <v>2</v>
      </c>
      <c r="F1448" s="20">
        <v>2</v>
      </c>
      <c r="G1448" s="20">
        <v>1</v>
      </c>
      <c r="H1448" s="8">
        <v>238</v>
      </c>
      <c r="I1448" s="8">
        <v>234</v>
      </c>
    </row>
    <row r="1449" spans="1:10">
      <c r="A1449" s="191"/>
      <c r="B1449" s="31" t="s">
        <v>63</v>
      </c>
      <c r="C1449" s="187"/>
      <c r="D1449" s="130"/>
      <c r="E1449" s="20">
        <v>6</v>
      </c>
      <c r="F1449" s="20">
        <v>32</v>
      </c>
      <c r="G1449" s="20">
        <v>1</v>
      </c>
      <c r="H1449" s="8">
        <v>238</v>
      </c>
      <c r="I1449" s="8">
        <v>234</v>
      </c>
    </row>
    <row r="1450" spans="1:10">
      <c r="A1450" s="191"/>
      <c r="B1450" s="31" t="s">
        <v>1396</v>
      </c>
      <c r="C1450" s="187"/>
      <c r="D1450" s="130"/>
      <c r="E1450" s="20">
        <v>37</v>
      </c>
      <c r="F1450" s="20">
        <v>21</v>
      </c>
      <c r="G1450" s="20">
        <v>17</v>
      </c>
      <c r="H1450" s="8">
        <v>238</v>
      </c>
      <c r="I1450" s="8">
        <v>234</v>
      </c>
    </row>
    <row r="1451" spans="1:10">
      <c r="A1451" s="191"/>
      <c r="B1451" s="31" t="s">
        <v>1397</v>
      </c>
      <c r="C1451" s="187"/>
      <c r="D1451" s="130"/>
      <c r="E1451" s="20">
        <v>5</v>
      </c>
      <c r="F1451" s="20">
        <v>2</v>
      </c>
      <c r="G1451" s="20">
        <v>6</v>
      </c>
      <c r="H1451" s="8">
        <v>238</v>
      </c>
      <c r="I1451" s="8">
        <v>234</v>
      </c>
    </row>
    <row r="1452" spans="1:10">
      <c r="A1452" s="191"/>
      <c r="B1452" s="31" t="s">
        <v>1398</v>
      </c>
      <c r="C1452" s="187"/>
      <c r="D1452" s="130"/>
      <c r="E1452" s="20">
        <v>0</v>
      </c>
      <c r="F1452" s="20">
        <v>0</v>
      </c>
      <c r="G1452" s="20">
        <v>2</v>
      </c>
      <c r="H1452" s="8">
        <v>238</v>
      </c>
      <c r="I1452" s="8">
        <v>234</v>
      </c>
    </row>
    <row r="1453" spans="1:10">
      <c r="A1453" s="191"/>
      <c r="B1453" s="31" t="s">
        <v>1399</v>
      </c>
      <c r="C1453" s="187"/>
      <c r="D1453" s="130"/>
      <c r="E1453" s="20">
        <v>59</v>
      </c>
      <c r="F1453" s="20">
        <v>89</v>
      </c>
      <c r="G1453" s="20">
        <v>76</v>
      </c>
      <c r="H1453" s="8">
        <v>238</v>
      </c>
      <c r="I1453" s="8">
        <v>234</v>
      </c>
    </row>
    <row r="1454" spans="1:10">
      <c r="A1454" s="191"/>
      <c r="B1454" s="31" t="s">
        <v>1400</v>
      </c>
      <c r="C1454" s="187"/>
      <c r="D1454" s="130"/>
      <c r="E1454" s="20">
        <v>8</v>
      </c>
      <c r="F1454" s="20">
        <v>1</v>
      </c>
      <c r="G1454" s="20">
        <v>5</v>
      </c>
      <c r="H1454" s="8">
        <v>238</v>
      </c>
      <c r="I1454" s="8">
        <v>234</v>
      </c>
    </row>
    <row r="1455" spans="1:10">
      <c r="A1455" s="191"/>
      <c r="B1455" s="31" t="s">
        <v>1401</v>
      </c>
      <c r="C1455" s="16"/>
      <c r="D1455" s="130"/>
      <c r="E1455" s="20">
        <v>2</v>
      </c>
      <c r="F1455" s="20">
        <v>0</v>
      </c>
      <c r="G1455" s="20">
        <v>1</v>
      </c>
      <c r="H1455" s="8">
        <v>238</v>
      </c>
      <c r="I1455" s="8">
        <v>234</v>
      </c>
    </row>
    <row r="1456" spans="1:10">
      <c r="A1456" s="191"/>
      <c r="B1456" s="15" t="s">
        <v>92</v>
      </c>
      <c r="C1456" s="16"/>
      <c r="D1456" s="130">
        <v>400</v>
      </c>
      <c r="E1456" s="20"/>
      <c r="F1456" s="20"/>
      <c r="G1456" s="20"/>
      <c r="H1456" s="8"/>
      <c r="I1456" s="8"/>
      <c r="J1456" s="144">
        <f>100*(H1456*(E1456+F1456+G1456)+H1457*(E1457+F1457+G1457)+H1458*(E1458+F1458+G1458)+H1459*(E1459+F1459+G1459)+H1460*(G1460+F1460+E1460)+H1462*(G1462+F1462+E1462)+H1463*(G1463+F1463+E1463)+H1464*(G1464+F1464+E1464))/(D1456*1000)</f>
        <v>19.515999999999998</v>
      </c>
    </row>
    <row r="1457" spans="1:10">
      <c r="A1457" s="191"/>
      <c r="B1457" s="31" t="s">
        <v>1402</v>
      </c>
      <c r="C1457" s="16"/>
      <c r="D1457" s="130"/>
      <c r="E1457" s="20">
        <v>0</v>
      </c>
      <c r="F1457" s="20">
        <v>0</v>
      </c>
      <c r="G1457" s="20">
        <v>0</v>
      </c>
      <c r="H1457" s="8">
        <v>238</v>
      </c>
      <c r="I1457" s="8">
        <v>234</v>
      </c>
    </row>
    <row r="1458" spans="1:10">
      <c r="A1458" s="191"/>
      <c r="B1458" s="31" t="s">
        <v>1403</v>
      </c>
      <c r="C1458" s="16"/>
      <c r="D1458" s="130"/>
      <c r="E1458" s="20"/>
      <c r="F1458" s="20"/>
      <c r="G1458" s="20"/>
      <c r="H1458" s="8">
        <v>238</v>
      </c>
      <c r="I1458" s="8">
        <v>234</v>
      </c>
    </row>
    <row r="1459" spans="1:10">
      <c r="A1459" s="191"/>
      <c r="B1459" s="31" t="s">
        <v>1404</v>
      </c>
      <c r="C1459" s="16"/>
      <c r="D1459" s="130"/>
      <c r="E1459" s="20">
        <v>0</v>
      </c>
      <c r="F1459" s="20">
        <v>0</v>
      </c>
      <c r="G1459" s="20">
        <v>3</v>
      </c>
      <c r="H1459" s="8">
        <v>238</v>
      </c>
      <c r="I1459" s="8">
        <v>234</v>
      </c>
    </row>
    <row r="1460" spans="1:10">
      <c r="A1460" s="191"/>
      <c r="B1460" s="31" t="s">
        <v>267</v>
      </c>
      <c r="C1460" s="16"/>
      <c r="D1460" s="130"/>
      <c r="E1460" s="20">
        <v>40</v>
      </c>
      <c r="F1460" s="20">
        <v>27</v>
      </c>
      <c r="G1460" s="20">
        <v>61</v>
      </c>
      <c r="H1460" s="8">
        <v>238</v>
      </c>
      <c r="I1460" s="8">
        <v>234</v>
      </c>
    </row>
    <row r="1461" spans="1:10">
      <c r="A1461" s="191"/>
      <c r="B1461" s="31" t="s">
        <v>1405</v>
      </c>
      <c r="C1461" s="16"/>
      <c r="D1461" s="130"/>
      <c r="E1461" s="20">
        <v>1</v>
      </c>
      <c r="F1461" s="20">
        <v>1</v>
      </c>
      <c r="G1461" s="20">
        <v>2</v>
      </c>
      <c r="H1461" s="8">
        <v>238</v>
      </c>
      <c r="I1461" s="8">
        <v>234</v>
      </c>
    </row>
    <row r="1462" spans="1:10">
      <c r="A1462" s="191"/>
      <c r="B1462" s="31" t="s">
        <v>1406</v>
      </c>
      <c r="C1462" s="16"/>
      <c r="D1462" s="130"/>
      <c r="E1462" s="20">
        <v>0</v>
      </c>
      <c r="F1462" s="20">
        <v>4</v>
      </c>
      <c r="G1462" s="20">
        <v>3</v>
      </c>
      <c r="H1462" s="8">
        <v>238</v>
      </c>
      <c r="I1462" s="8">
        <v>234</v>
      </c>
    </row>
    <row r="1463" spans="1:10">
      <c r="A1463" s="191"/>
      <c r="B1463" s="31" t="s">
        <v>1407</v>
      </c>
      <c r="C1463" s="16"/>
      <c r="D1463" s="130"/>
      <c r="E1463" s="20">
        <v>67</v>
      </c>
      <c r="F1463" s="20">
        <v>53</v>
      </c>
      <c r="G1463" s="20">
        <v>70</v>
      </c>
      <c r="H1463" s="8">
        <v>238</v>
      </c>
      <c r="I1463" s="8">
        <v>234</v>
      </c>
    </row>
    <row r="1464" spans="1:10">
      <c r="A1464" s="14"/>
      <c r="B1464" s="15" t="s">
        <v>1408</v>
      </c>
      <c r="C1464" s="16"/>
      <c r="D1464" s="131">
        <v>320</v>
      </c>
      <c r="E1464" s="20"/>
      <c r="F1464" s="20"/>
      <c r="G1464" s="20"/>
      <c r="H1464" s="8"/>
      <c r="I1464" s="8"/>
      <c r="J1464" s="144">
        <f>100*(H1464*(E1464+F1464+G1464)+H1465*(E1465+F1465+G1465)+H1466*(E1466+F1466+G1466)+H1467*(E1467+F1467+G1467)+H1468*(G1468+F1468+E1468)+H1470*(G1470+F1470+E1470)+H1471*(G1471+F1471+E1471)+H1472*(G1472+F1472+E1472))/(D1464*1000)</f>
        <v>20.61</v>
      </c>
    </row>
    <row r="1465" spans="1:10" ht="15.75" customHeight="1">
      <c r="A1465" s="191" t="s">
        <v>797</v>
      </c>
      <c r="B1465" s="31" t="s">
        <v>1409</v>
      </c>
      <c r="C1465" s="16"/>
      <c r="D1465" s="130"/>
      <c r="E1465" s="55">
        <v>18</v>
      </c>
      <c r="F1465" s="55">
        <v>5</v>
      </c>
      <c r="G1465" s="55">
        <v>0</v>
      </c>
      <c r="H1465" s="8">
        <v>229</v>
      </c>
      <c r="I1465" s="8">
        <v>223</v>
      </c>
    </row>
    <row r="1466" spans="1:10" ht="15.75" customHeight="1">
      <c r="A1466" s="191"/>
      <c r="B1466" s="31" t="s">
        <v>1410</v>
      </c>
      <c r="C1466" s="185" t="s">
        <v>1411</v>
      </c>
      <c r="D1466" s="130"/>
      <c r="E1466" s="55">
        <v>19</v>
      </c>
      <c r="F1466" s="55">
        <v>12</v>
      </c>
      <c r="G1466" s="55">
        <v>7</v>
      </c>
      <c r="H1466" s="8">
        <v>229</v>
      </c>
      <c r="I1466" s="8">
        <v>223</v>
      </c>
    </row>
    <row r="1467" spans="1:10">
      <c r="A1467" s="191"/>
      <c r="B1467" s="31" t="s">
        <v>1412</v>
      </c>
      <c r="C1467" s="185"/>
      <c r="D1467" s="130"/>
      <c r="E1467" s="55">
        <v>50</v>
      </c>
      <c r="F1467" s="55">
        <v>74</v>
      </c>
      <c r="G1467" s="55">
        <v>77</v>
      </c>
      <c r="H1467" s="8">
        <v>229</v>
      </c>
      <c r="I1467" s="8">
        <v>223</v>
      </c>
    </row>
    <row r="1468" spans="1:10">
      <c r="A1468" s="191"/>
      <c r="B1468" s="31" t="s">
        <v>1413</v>
      </c>
      <c r="C1468" s="185"/>
      <c r="D1468" s="130"/>
      <c r="E1468" s="72">
        <v>16</v>
      </c>
      <c r="F1468" s="72">
        <v>2</v>
      </c>
      <c r="G1468" s="72">
        <v>8</v>
      </c>
      <c r="H1468" s="8">
        <v>229</v>
      </c>
      <c r="I1468" s="8">
        <v>223</v>
      </c>
    </row>
    <row r="1469" spans="1:10">
      <c r="A1469" s="191"/>
      <c r="B1469" s="31" t="s">
        <v>1414</v>
      </c>
      <c r="C1469" s="16"/>
      <c r="D1469" s="130"/>
      <c r="E1469" s="72">
        <v>56</v>
      </c>
      <c r="F1469" s="72">
        <v>35</v>
      </c>
      <c r="G1469" s="72">
        <v>18</v>
      </c>
      <c r="H1469" s="8">
        <v>229</v>
      </c>
      <c r="I1469" s="8">
        <v>223</v>
      </c>
    </row>
    <row r="1470" spans="1:10">
      <c r="A1470" s="191"/>
      <c r="B1470" s="31" t="s">
        <v>1415</v>
      </c>
      <c r="C1470" s="16"/>
      <c r="D1470" s="130"/>
      <c r="E1470" s="72"/>
      <c r="F1470" s="72"/>
      <c r="G1470" s="72"/>
      <c r="H1470" s="8"/>
      <c r="I1470" s="8"/>
    </row>
    <row r="1471" spans="1:10">
      <c r="A1471" s="191"/>
      <c r="B1471" s="31" t="s">
        <v>1106</v>
      </c>
      <c r="C1471" s="16"/>
      <c r="D1471" s="130"/>
      <c r="E1471" s="72"/>
      <c r="F1471" s="72"/>
      <c r="G1471" s="72"/>
      <c r="H1471" s="8"/>
      <c r="I1471" s="8"/>
    </row>
    <row r="1472" spans="1:10">
      <c r="A1472" s="191"/>
      <c r="B1472" s="31" t="s">
        <v>699</v>
      </c>
      <c r="C1472" s="16"/>
      <c r="D1472" s="130"/>
      <c r="E1472" s="72"/>
      <c r="F1472" s="72"/>
      <c r="G1472" s="72"/>
      <c r="H1472" s="8"/>
      <c r="I1472" s="8"/>
    </row>
    <row r="1473" spans="1:10">
      <c r="A1473" s="95"/>
      <c r="B1473" s="15" t="s">
        <v>1416</v>
      </c>
      <c r="C1473" s="16"/>
      <c r="D1473" s="130"/>
      <c r="E1473" s="72"/>
      <c r="F1473" s="72"/>
      <c r="G1473" s="72"/>
      <c r="H1473" s="8"/>
      <c r="I1473" s="8"/>
    </row>
    <row r="1474" spans="1:10" ht="15.75" customHeight="1">
      <c r="A1474" s="193" t="s">
        <v>978</v>
      </c>
      <c r="B1474" s="15" t="s">
        <v>1417</v>
      </c>
      <c r="C1474" s="185" t="s">
        <v>1418</v>
      </c>
      <c r="D1474" s="130">
        <v>400</v>
      </c>
      <c r="E1474" s="72"/>
      <c r="F1474" s="72"/>
      <c r="G1474" s="72"/>
      <c r="H1474" s="8"/>
      <c r="I1474" s="8"/>
      <c r="J1474" s="144">
        <f>100*(H1474*(E1474+F1474+G1474)+H1475*(E1475+F1475+G1475)+H1476*(E1476+F1476+G1476)+H1477*(E1477+F1477+G1477))/(D1474*1000)</f>
        <v>4.7725</v>
      </c>
    </row>
    <row r="1475" spans="1:10">
      <c r="A1475" s="193"/>
      <c r="B1475" s="26" t="s">
        <v>1419</v>
      </c>
      <c r="C1475" s="185"/>
      <c r="D1475" s="136"/>
      <c r="E1475" s="47">
        <v>38</v>
      </c>
      <c r="F1475" s="47">
        <v>12</v>
      </c>
      <c r="G1475" s="47">
        <v>32</v>
      </c>
      <c r="H1475" s="8">
        <v>230</v>
      </c>
      <c r="I1475" s="8">
        <v>225</v>
      </c>
    </row>
    <row r="1476" spans="1:10">
      <c r="A1476" s="193"/>
      <c r="B1476" s="26" t="s">
        <v>1420</v>
      </c>
      <c r="C1476" s="185"/>
      <c r="D1476" s="130"/>
      <c r="E1476" s="72">
        <v>0</v>
      </c>
      <c r="F1476" s="72">
        <v>0</v>
      </c>
      <c r="G1476" s="72">
        <v>1</v>
      </c>
      <c r="H1476" s="8">
        <v>230</v>
      </c>
      <c r="I1476" s="8">
        <v>225</v>
      </c>
    </row>
    <row r="1477" spans="1:10">
      <c r="A1477" s="18"/>
      <c r="B1477" s="15" t="s">
        <v>1421</v>
      </c>
      <c r="C1477" s="16"/>
      <c r="D1477" s="130">
        <v>630</v>
      </c>
      <c r="E1477" s="72"/>
      <c r="F1477" s="72"/>
      <c r="G1477" s="72"/>
      <c r="H1477" s="8"/>
      <c r="I1477" s="8"/>
      <c r="J1477" s="144">
        <f>100*(H1477*(E1477+F1477+G1477)+H1478*(E1478+F1478+G1478)+H1479*(E1479+F1479+G1479)+H1480*(E1480+F1480+G1480)+H1481*(G1481+F1481+E1481)+H1483*(G1483+F1483+E1483)+H1484*(G1484+F1484+E1484)+H1485*(G1485+F1485+E1485))/(D1477*1000)</f>
        <v>20.453333333333333</v>
      </c>
    </row>
    <row r="1478" spans="1:10" ht="15.75" customHeight="1">
      <c r="A1478" s="184" t="s">
        <v>302</v>
      </c>
      <c r="B1478" s="34" t="s">
        <v>1422</v>
      </c>
      <c r="C1478" s="185" t="s">
        <v>1423</v>
      </c>
      <c r="D1478" s="130"/>
      <c r="E1478" s="47">
        <v>43</v>
      </c>
      <c r="F1478" s="47">
        <v>56</v>
      </c>
      <c r="G1478" s="47">
        <v>28</v>
      </c>
      <c r="H1478" s="8">
        <v>236</v>
      </c>
      <c r="I1478" s="8">
        <v>232</v>
      </c>
    </row>
    <row r="1479" spans="1:10">
      <c r="A1479" s="184"/>
      <c r="B1479" s="34" t="s">
        <v>1424</v>
      </c>
      <c r="C1479" s="185"/>
      <c r="D1479" s="130"/>
      <c r="E1479" s="47">
        <v>0</v>
      </c>
      <c r="F1479" s="47">
        <v>0</v>
      </c>
      <c r="G1479" s="47">
        <v>0</v>
      </c>
      <c r="H1479" s="8">
        <v>236</v>
      </c>
      <c r="I1479" s="8">
        <v>232</v>
      </c>
    </row>
    <row r="1480" spans="1:10">
      <c r="A1480" s="184"/>
      <c r="B1480" s="31" t="s">
        <v>1425</v>
      </c>
      <c r="C1480" s="185"/>
      <c r="D1480" s="133"/>
      <c r="E1480" s="47">
        <v>5</v>
      </c>
      <c r="F1480" s="47">
        <v>12</v>
      </c>
      <c r="G1480" s="47">
        <v>15</v>
      </c>
      <c r="H1480" s="8">
        <v>236</v>
      </c>
      <c r="I1480" s="8">
        <v>232</v>
      </c>
    </row>
    <row r="1481" spans="1:10">
      <c r="A1481" s="184"/>
      <c r="B1481" s="31" t="s">
        <v>1426</v>
      </c>
      <c r="C1481" s="185"/>
      <c r="D1481" s="133"/>
      <c r="E1481" s="47">
        <v>0</v>
      </c>
      <c r="F1481" s="47">
        <v>0</v>
      </c>
      <c r="G1481" s="47">
        <v>0</v>
      </c>
      <c r="H1481" s="8">
        <v>236</v>
      </c>
      <c r="I1481" s="8">
        <v>232</v>
      </c>
    </row>
    <row r="1482" spans="1:10">
      <c r="A1482" s="184"/>
      <c r="B1482" s="31" t="s">
        <v>1426</v>
      </c>
      <c r="C1482" s="185"/>
      <c r="D1482" s="133"/>
      <c r="E1482" s="47">
        <v>10</v>
      </c>
      <c r="F1482" s="47">
        <v>9</v>
      </c>
      <c r="G1482" s="47">
        <v>13</v>
      </c>
      <c r="H1482" s="8">
        <v>236</v>
      </c>
      <c r="I1482" s="8">
        <v>232</v>
      </c>
    </row>
    <row r="1483" spans="1:10">
      <c r="A1483" s="184"/>
      <c r="B1483" s="34" t="s">
        <v>1427</v>
      </c>
      <c r="C1483" s="185"/>
      <c r="D1483" s="133"/>
      <c r="E1483" s="62">
        <v>12</v>
      </c>
      <c r="F1483" s="62">
        <v>13</v>
      </c>
      <c r="G1483" s="62">
        <v>18</v>
      </c>
      <c r="H1483" s="8">
        <v>236</v>
      </c>
      <c r="I1483" s="8">
        <v>232</v>
      </c>
    </row>
    <row r="1484" spans="1:10">
      <c r="A1484" s="184"/>
      <c r="B1484" s="31" t="s">
        <v>1428</v>
      </c>
      <c r="C1484" s="185"/>
      <c r="D1484" s="133"/>
      <c r="E1484" s="47">
        <v>54</v>
      </c>
      <c r="F1484" s="47">
        <v>90</v>
      </c>
      <c r="G1484" s="47">
        <v>91</v>
      </c>
      <c r="H1484" s="8">
        <v>236</v>
      </c>
      <c r="I1484" s="8">
        <v>232</v>
      </c>
    </row>
    <row r="1485" spans="1:10">
      <c r="A1485" s="184"/>
      <c r="B1485" s="26" t="s">
        <v>1429</v>
      </c>
      <c r="C1485" s="185"/>
      <c r="D1485" s="131"/>
      <c r="E1485" s="62">
        <v>42</v>
      </c>
      <c r="F1485" s="62">
        <v>41</v>
      </c>
      <c r="G1485" s="62">
        <v>26</v>
      </c>
      <c r="H1485" s="8">
        <v>236</v>
      </c>
      <c r="I1485" s="8">
        <v>232</v>
      </c>
    </row>
    <row r="1486" spans="1:10">
      <c r="A1486" s="184"/>
      <c r="B1486" s="15" t="s">
        <v>734</v>
      </c>
      <c r="C1486" s="16"/>
      <c r="D1486" s="130">
        <v>630</v>
      </c>
      <c r="E1486" s="72"/>
      <c r="F1486" s="72"/>
      <c r="G1486" s="72"/>
      <c r="H1486" s="8"/>
      <c r="I1486" s="8"/>
      <c r="J1486" s="144">
        <f>100*(H1486*(E1486+F1486+G1486)+H1487*(E1487+F1487+G1487)+H1488*(E1488+F1488+G1488)+H1489*(E1489+F1489+G1489)+H1490*(G1490+F1490+E1490)+H1492*(G1492+F1492+E1492)+H1493*(G1493+F1493+E1493)+H1494*(G1494+F1494+E1494))/(D1486*1000)</f>
        <v>5.6587301587301591</v>
      </c>
    </row>
    <row r="1487" spans="1:10">
      <c r="A1487" s="184"/>
      <c r="B1487" s="31" t="s">
        <v>1430</v>
      </c>
      <c r="C1487" s="16"/>
      <c r="D1487" s="130"/>
      <c r="E1487" s="47">
        <v>14</v>
      </c>
      <c r="F1487" s="47">
        <v>17</v>
      </c>
      <c r="G1487" s="47">
        <v>17</v>
      </c>
      <c r="H1487" s="8">
        <v>230</v>
      </c>
      <c r="I1487" s="8">
        <v>225</v>
      </c>
    </row>
    <row r="1488" spans="1:10">
      <c r="A1488" s="184"/>
      <c r="B1488" s="31" t="s">
        <v>1431</v>
      </c>
      <c r="C1488" s="16"/>
      <c r="D1488" s="130"/>
      <c r="E1488" s="62">
        <v>18</v>
      </c>
      <c r="F1488" s="62">
        <v>13</v>
      </c>
      <c r="G1488" s="62">
        <v>24</v>
      </c>
      <c r="H1488" s="8">
        <v>230</v>
      </c>
      <c r="I1488" s="8">
        <v>225</v>
      </c>
    </row>
    <row r="1489" spans="1:10">
      <c r="A1489" s="184"/>
      <c r="B1489" s="26" t="s">
        <v>1432</v>
      </c>
      <c r="C1489" s="16"/>
      <c r="D1489" s="130"/>
      <c r="E1489" s="72">
        <v>0</v>
      </c>
      <c r="F1489" s="72">
        <v>0</v>
      </c>
      <c r="G1489" s="72">
        <v>4</v>
      </c>
      <c r="H1489" s="8">
        <v>230</v>
      </c>
      <c r="I1489" s="8">
        <v>225</v>
      </c>
    </row>
    <row r="1490" spans="1:10">
      <c r="A1490" s="184"/>
      <c r="B1490" s="34" t="s">
        <v>1433</v>
      </c>
      <c r="C1490" s="16"/>
      <c r="D1490" s="130"/>
      <c r="E1490" s="47">
        <v>2</v>
      </c>
      <c r="F1490" s="47">
        <v>4</v>
      </c>
      <c r="G1490" s="47">
        <v>8</v>
      </c>
      <c r="H1490" s="8">
        <v>230</v>
      </c>
      <c r="I1490" s="8">
        <v>225</v>
      </c>
    </row>
    <row r="1491" spans="1:10">
      <c r="A1491" s="184"/>
      <c r="B1491" s="34" t="s">
        <v>1434</v>
      </c>
      <c r="C1491" s="16"/>
      <c r="D1491" s="130"/>
      <c r="E1491" s="47">
        <v>101</v>
      </c>
      <c r="F1491" s="47">
        <v>110</v>
      </c>
      <c r="G1491" s="47">
        <v>124</v>
      </c>
      <c r="H1491" s="8">
        <v>230</v>
      </c>
      <c r="I1491" s="8">
        <v>225</v>
      </c>
    </row>
    <row r="1492" spans="1:10">
      <c r="A1492" s="184"/>
      <c r="B1492" s="31" t="s">
        <v>1435</v>
      </c>
      <c r="C1492" s="16"/>
      <c r="D1492" s="130"/>
      <c r="E1492" s="47">
        <v>7</v>
      </c>
      <c r="F1492" s="47">
        <v>9</v>
      </c>
      <c r="G1492" s="47">
        <v>9</v>
      </c>
      <c r="H1492" s="8">
        <v>230</v>
      </c>
      <c r="I1492" s="8">
        <v>225</v>
      </c>
    </row>
    <row r="1493" spans="1:10">
      <c r="A1493" s="184"/>
      <c r="B1493" s="31" t="s">
        <v>1426</v>
      </c>
      <c r="C1493" s="16"/>
      <c r="D1493" s="133"/>
      <c r="E1493" s="47">
        <v>0</v>
      </c>
      <c r="F1493" s="47">
        <v>0</v>
      </c>
      <c r="G1493" s="47">
        <v>0</v>
      </c>
      <c r="H1493" s="8">
        <v>230</v>
      </c>
      <c r="I1493" s="8">
        <v>225</v>
      </c>
    </row>
    <row r="1494" spans="1:10">
      <c r="A1494" s="184"/>
      <c r="B1494" s="26" t="s">
        <v>1436</v>
      </c>
      <c r="C1494" s="16"/>
      <c r="D1494" s="130"/>
      <c r="E1494" s="72">
        <v>0</v>
      </c>
      <c r="F1494" s="72">
        <v>0</v>
      </c>
      <c r="G1494" s="72">
        <v>9</v>
      </c>
      <c r="H1494" s="8">
        <v>230</v>
      </c>
      <c r="I1494" s="8">
        <v>225</v>
      </c>
    </row>
    <row r="1495" spans="1:10">
      <c r="A1495"/>
      <c r="B1495" s="15" t="s">
        <v>1437</v>
      </c>
      <c r="C1495" s="16"/>
      <c r="D1495" s="130">
        <v>250</v>
      </c>
      <c r="E1495" s="72"/>
      <c r="F1495" s="72"/>
      <c r="G1495" s="72"/>
      <c r="H1495" s="8"/>
      <c r="I1495" s="8"/>
      <c r="J1495" s="144">
        <f>100*(H1495*(E1495+F1495+G1495)+H1496*(E1496+F1496+G1496)+H1497*(E1497+F1497+G1497)+H1498*(E1498+F1498+G1498)+H1499*(G1499+F1499+E1499))/(D1495*1000)</f>
        <v>53.217199999999998</v>
      </c>
    </row>
    <row r="1496" spans="1:10" ht="15.75" customHeight="1">
      <c r="A1496" s="199" t="s">
        <v>356</v>
      </c>
      <c r="B1496" s="26" t="s">
        <v>569</v>
      </c>
      <c r="C1496" s="185" t="s">
        <v>1438</v>
      </c>
      <c r="D1496" s="130"/>
      <c r="E1496" s="20">
        <v>23</v>
      </c>
      <c r="F1496" s="20">
        <v>36</v>
      </c>
      <c r="G1496" s="20">
        <v>34</v>
      </c>
      <c r="H1496" s="8">
        <v>233</v>
      </c>
      <c r="I1496" s="8">
        <v>230</v>
      </c>
    </row>
    <row r="1497" spans="1:10">
      <c r="A1497" s="199"/>
      <c r="B1497" s="31" t="s">
        <v>923</v>
      </c>
      <c r="C1497" s="185"/>
      <c r="D1497" s="130"/>
      <c r="E1497" s="20">
        <v>25</v>
      </c>
      <c r="F1497" s="20">
        <v>28</v>
      </c>
      <c r="G1497" s="20">
        <v>54</v>
      </c>
      <c r="H1497" s="8">
        <v>233</v>
      </c>
      <c r="I1497" s="8">
        <v>230</v>
      </c>
    </row>
    <row r="1498" spans="1:10">
      <c r="A1498" s="199"/>
      <c r="B1498" s="31" t="s">
        <v>570</v>
      </c>
      <c r="C1498" s="185"/>
      <c r="D1498" s="130"/>
      <c r="E1498" s="20">
        <v>59</v>
      </c>
      <c r="F1498" s="20">
        <v>51</v>
      </c>
      <c r="G1498" s="20">
        <v>68</v>
      </c>
      <c r="H1498" s="8">
        <v>233</v>
      </c>
      <c r="I1498" s="8">
        <v>230</v>
      </c>
    </row>
    <row r="1499" spans="1:10">
      <c r="A1499" s="199"/>
      <c r="B1499" s="31" t="s">
        <v>39</v>
      </c>
      <c r="C1499" s="16"/>
      <c r="D1499" s="130"/>
      <c r="E1499" s="20">
        <v>49</v>
      </c>
      <c r="F1499" s="20">
        <v>58</v>
      </c>
      <c r="G1499" s="20">
        <v>86</v>
      </c>
      <c r="H1499" s="8">
        <v>233</v>
      </c>
      <c r="I1499" s="8">
        <v>230</v>
      </c>
    </row>
    <row r="1500" spans="1:10">
      <c r="A1500" s="14"/>
      <c r="B1500" s="15" t="s">
        <v>1439</v>
      </c>
      <c r="C1500" s="16"/>
      <c r="D1500" s="130">
        <v>320</v>
      </c>
      <c r="E1500" s="72"/>
      <c r="F1500" s="72"/>
      <c r="G1500" s="72"/>
      <c r="H1500" s="8"/>
      <c r="I1500" s="8"/>
      <c r="J1500" s="144">
        <f>100*(H1500*(E1500+F1500+G1500)+H1501*(E1501+F1501+G1501)+H1502*(E1502+F1502+G1502)+H1503*(E1503+F1503+G1503)+H1504*(G1504+F1504+E1504))/(D1500*1000)</f>
        <v>30.594687499999999</v>
      </c>
    </row>
    <row r="1501" spans="1:10" ht="15.75" customHeight="1">
      <c r="A1501" s="210" t="s">
        <v>334</v>
      </c>
      <c r="B1501" s="26" t="s">
        <v>1440</v>
      </c>
      <c r="C1501" s="185" t="s">
        <v>1441</v>
      </c>
      <c r="D1501" s="130"/>
      <c r="E1501" s="72">
        <v>0</v>
      </c>
      <c r="F1501" s="72">
        <v>0</v>
      </c>
      <c r="G1501" s="72">
        <v>0</v>
      </c>
      <c r="H1501" s="8">
        <v>221</v>
      </c>
      <c r="I1501" s="8">
        <v>217</v>
      </c>
    </row>
    <row r="1502" spans="1:10" ht="15" customHeight="1">
      <c r="A1502" s="210"/>
      <c r="B1502" s="31" t="s">
        <v>570</v>
      </c>
      <c r="C1502" s="185"/>
      <c r="D1502" s="135"/>
      <c r="E1502" s="55">
        <v>29</v>
      </c>
      <c r="F1502" s="55">
        <v>25</v>
      </c>
      <c r="G1502" s="55">
        <v>45</v>
      </c>
      <c r="H1502" s="8">
        <v>221</v>
      </c>
      <c r="I1502" s="8">
        <v>217</v>
      </c>
    </row>
    <row r="1503" spans="1:10" ht="15" customHeight="1">
      <c r="A1503" s="210"/>
      <c r="B1503" s="31" t="s">
        <v>923</v>
      </c>
      <c r="C1503" s="185"/>
      <c r="D1503" s="135"/>
      <c r="E1503" s="55">
        <v>88</v>
      </c>
      <c r="F1503" s="55">
        <v>68</v>
      </c>
      <c r="G1503" s="55">
        <v>52</v>
      </c>
      <c r="H1503" s="8">
        <v>221</v>
      </c>
      <c r="I1503" s="8">
        <v>217</v>
      </c>
    </row>
    <row r="1504" spans="1:10" ht="15" customHeight="1">
      <c r="A1504" s="210"/>
      <c r="B1504" s="26" t="s">
        <v>569</v>
      </c>
      <c r="C1504" s="91"/>
      <c r="D1504" s="135"/>
      <c r="E1504" s="55">
        <v>64</v>
      </c>
      <c r="F1504" s="55">
        <v>34</v>
      </c>
      <c r="G1504" s="55">
        <v>38</v>
      </c>
      <c r="H1504" s="8">
        <v>221</v>
      </c>
      <c r="I1504" s="8">
        <v>217</v>
      </c>
    </row>
    <row r="1505" spans="1:10" ht="15.75" customHeight="1">
      <c r="A1505" s="214" t="s">
        <v>29</v>
      </c>
      <c r="B1505" s="15" t="s">
        <v>1442</v>
      </c>
      <c r="C1505" s="16"/>
      <c r="D1505" s="130">
        <v>250</v>
      </c>
      <c r="E1505" s="72"/>
      <c r="F1505" s="72"/>
      <c r="G1505" s="72"/>
      <c r="H1505" s="8"/>
      <c r="I1505" s="8"/>
      <c r="J1505" s="144">
        <f>100*(H1505*(E1505+F1505+G1505)+H1506*(E1506+F1506+G1506)+H1507*(E1507+F1507+G1507))/(D1505*1000)</f>
        <v>9.4079999999999995</v>
      </c>
    </row>
    <row r="1506" spans="1:10" ht="15.75" customHeight="1">
      <c r="A1506" s="214"/>
      <c r="B1506" s="31" t="s">
        <v>1443</v>
      </c>
      <c r="C1506" s="185" t="s">
        <v>1444</v>
      </c>
      <c r="D1506" s="130"/>
      <c r="E1506" s="72">
        <v>14</v>
      </c>
      <c r="F1506" s="72">
        <v>45</v>
      </c>
      <c r="G1506" s="72">
        <v>34</v>
      </c>
      <c r="H1506" s="8">
        <v>224</v>
      </c>
      <c r="I1506" s="8">
        <v>219</v>
      </c>
    </row>
    <row r="1507" spans="1:10">
      <c r="A1507" s="214"/>
      <c r="B1507" s="31" t="s">
        <v>1445</v>
      </c>
      <c r="C1507" s="185"/>
      <c r="D1507" s="130"/>
      <c r="E1507" s="72">
        <v>6</v>
      </c>
      <c r="F1507" s="72">
        <v>3</v>
      </c>
      <c r="G1507" s="72">
        <v>3</v>
      </c>
      <c r="H1507" s="8">
        <v>224</v>
      </c>
      <c r="I1507" s="8">
        <v>219</v>
      </c>
    </row>
    <row r="1508" spans="1:10">
      <c r="A1508" s="214"/>
      <c r="B1508" s="15" t="s">
        <v>734</v>
      </c>
      <c r="C1508" s="185"/>
      <c r="D1508" s="130">
        <v>250</v>
      </c>
      <c r="E1508" s="72"/>
      <c r="F1508" s="72"/>
      <c r="G1508" s="72"/>
      <c r="H1508" s="8"/>
      <c r="I1508" s="8"/>
      <c r="J1508" s="144">
        <f>100*(H1508*(E1508+F1508+G1508)+H1509*(E1509+F1509+G1509)+H1510*(E1510+F1510+G1510))/(D1508*1000)</f>
        <v>0</v>
      </c>
    </row>
    <row r="1509" spans="1:10">
      <c r="A1509" s="214"/>
      <c r="B1509" s="31" t="s">
        <v>1446</v>
      </c>
      <c r="C1509" s="16"/>
      <c r="D1509" s="130"/>
      <c r="E1509" s="72">
        <v>0</v>
      </c>
      <c r="F1509" s="72">
        <v>0</v>
      </c>
      <c r="G1509" s="72">
        <v>0</v>
      </c>
      <c r="H1509" s="8">
        <v>221</v>
      </c>
      <c r="I1509" s="8">
        <v>217</v>
      </c>
    </row>
    <row r="1510" spans="1:10">
      <c r="A1510"/>
      <c r="B1510" s="15" t="s">
        <v>1447</v>
      </c>
      <c r="C1510" s="16"/>
      <c r="D1510" s="130">
        <v>400</v>
      </c>
      <c r="E1510" s="72"/>
      <c r="F1510" s="72"/>
      <c r="G1510" s="72"/>
      <c r="H1510" s="8"/>
      <c r="I1510" s="8"/>
      <c r="J1510" s="144">
        <f>100*(H1510*(E1510+F1510+G1510)+H1511*(E1511+F1511+G1511)+H1512*(E1512+F1512+G1512))/(D1510*1000)</f>
        <v>13.847</v>
      </c>
    </row>
    <row r="1511" spans="1:10" ht="15.75" customHeight="1">
      <c r="A1511" s="184" t="s">
        <v>302</v>
      </c>
      <c r="B1511" s="26" t="s">
        <v>1448</v>
      </c>
      <c r="C1511" s="185" t="s">
        <v>1449</v>
      </c>
      <c r="D1511" s="130"/>
      <c r="E1511" s="20">
        <v>75</v>
      </c>
      <c r="F1511" s="20">
        <v>54</v>
      </c>
      <c r="G1511" s="20">
        <v>115</v>
      </c>
      <c r="H1511" s="8">
        <v>227</v>
      </c>
      <c r="I1511" s="8">
        <v>224</v>
      </c>
    </row>
    <row r="1512" spans="1:10">
      <c r="A1512" s="184"/>
      <c r="B1512" s="31" t="s">
        <v>1450</v>
      </c>
      <c r="C1512" s="185"/>
      <c r="D1512" s="130"/>
      <c r="E1512" s="72"/>
      <c r="F1512" s="72"/>
      <c r="G1512" s="72"/>
      <c r="H1512" s="8"/>
      <c r="I1512" s="8"/>
    </row>
    <row r="1513" spans="1:10">
      <c r="A1513"/>
      <c r="B1513" s="15" t="s">
        <v>1451</v>
      </c>
      <c r="C1513" s="16"/>
      <c r="D1513" s="130">
        <v>250</v>
      </c>
      <c r="E1513" s="20"/>
      <c r="F1513" s="20"/>
      <c r="G1513" s="20"/>
      <c r="H1513" s="8"/>
      <c r="I1513" s="8"/>
      <c r="J1513" s="144">
        <f>100*(H1513*(E1513+F1513+G1513)+H1514*(E1514+F1514+G1514)+H1515*(E1515+F1515+G1515)+H1516*(E1516+F1516+G1516)+H1517*(G1517+F1517+E1517)+H1519*(G1519+F1519+E1519)+H1520*(G1520+F1520+E1520)+H1521*(G1521+F1521+E1521)+H1522*(G1522+F1522+E1522)+H1523*(G1522+F1522+E1522))/(D1513*1000)</f>
        <v>20.520800000000001</v>
      </c>
    </row>
    <row r="1514" spans="1:10" ht="15.75" customHeight="1">
      <c r="A1514" s="207" t="s">
        <v>978</v>
      </c>
      <c r="B1514" s="31" t="s">
        <v>1452</v>
      </c>
      <c r="C1514" s="16" t="s">
        <v>1453</v>
      </c>
      <c r="D1514" s="130"/>
      <c r="E1514" s="20">
        <v>0</v>
      </c>
      <c r="F1514" s="20">
        <v>0</v>
      </c>
      <c r="G1514" s="20">
        <v>0</v>
      </c>
      <c r="H1514" s="8">
        <v>226</v>
      </c>
      <c r="I1514" s="8">
        <v>221</v>
      </c>
    </row>
    <row r="1515" spans="1:10">
      <c r="A1515" s="207"/>
      <c r="B1515" s="26" t="s">
        <v>1454</v>
      </c>
      <c r="C1515" s="16"/>
      <c r="D1515" s="130"/>
      <c r="E1515" s="20">
        <v>0</v>
      </c>
      <c r="F1515" s="20">
        <v>0</v>
      </c>
      <c r="G1515" s="20">
        <v>0</v>
      </c>
      <c r="H1515" s="8">
        <v>226</v>
      </c>
      <c r="I1515" s="8">
        <v>221</v>
      </c>
    </row>
    <row r="1516" spans="1:10">
      <c r="A1516" s="207"/>
      <c r="B1516" s="31" t="s">
        <v>1455</v>
      </c>
      <c r="C1516" s="16"/>
      <c r="D1516" s="130"/>
      <c r="E1516" s="20">
        <v>24</v>
      </c>
      <c r="F1516" s="20">
        <v>22</v>
      </c>
      <c r="G1516" s="20">
        <v>29</v>
      </c>
      <c r="H1516" s="8">
        <v>226</v>
      </c>
      <c r="I1516" s="8">
        <v>221</v>
      </c>
    </row>
    <row r="1517" spans="1:10">
      <c r="A1517" s="207"/>
      <c r="B1517" s="31" t="s">
        <v>1456</v>
      </c>
      <c r="C1517" s="16"/>
      <c r="D1517" s="130"/>
      <c r="E1517" s="20">
        <v>50</v>
      </c>
      <c r="F1517" s="20">
        <v>34</v>
      </c>
      <c r="G1517" s="20">
        <v>35</v>
      </c>
      <c r="H1517" s="8">
        <v>226</v>
      </c>
      <c r="I1517" s="8">
        <v>221</v>
      </c>
    </row>
    <row r="1518" spans="1:10">
      <c r="A1518" s="207"/>
      <c r="B1518" s="26" t="s">
        <v>1166</v>
      </c>
      <c r="C1518" s="16"/>
      <c r="D1518" s="130"/>
      <c r="E1518" s="20">
        <v>0</v>
      </c>
      <c r="F1518" s="20">
        <v>0</v>
      </c>
      <c r="G1518" s="20">
        <v>0</v>
      </c>
      <c r="H1518" s="8">
        <v>226</v>
      </c>
      <c r="I1518" s="8">
        <v>221</v>
      </c>
    </row>
    <row r="1519" spans="1:10">
      <c r="A1519" s="207"/>
      <c r="B1519" s="26" t="s">
        <v>1457</v>
      </c>
      <c r="C1519" s="16"/>
      <c r="D1519" s="130"/>
      <c r="E1519" s="20">
        <v>2</v>
      </c>
      <c r="F1519" s="20">
        <v>6</v>
      </c>
      <c r="G1519" s="20">
        <v>0</v>
      </c>
      <c r="H1519" s="8">
        <v>226</v>
      </c>
      <c r="I1519" s="8">
        <v>221</v>
      </c>
    </row>
    <row r="1520" spans="1:10">
      <c r="A1520" s="207"/>
      <c r="B1520" s="26" t="s">
        <v>1458</v>
      </c>
      <c r="C1520" s="16"/>
      <c r="D1520" s="130"/>
      <c r="E1520" s="20"/>
      <c r="F1520" s="20"/>
      <c r="G1520" s="20"/>
      <c r="H1520" s="8">
        <v>226</v>
      </c>
      <c r="I1520" s="8">
        <v>221</v>
      </c>
    </row>
    <row r="1521" spans="1:10">
      <c r="A1521" s="207"/>
      <c r="B1521" s="26" t="s">
        <v>1459</v>
      </c>
      <c r="C1521" s="16"/>
      <c r="D1521" s="130"/>
      <c r="E1521" s="20">
        <v>0</v>
      </c>
      <c r="F1521" s="20">
        <v>11</v>
      </c>
      <c r="G1521" s="20">
        <v>0</v>
      </c>
      <c r="H1521" s="8">
        <v>226</v>
      </c>
      <c r="I1521" s="8">
        <v>221</v>
      </c>
    </row>
    <row r="1522" spans="1:10">
      <c r="A1522" s="207"/>
      <c r="B1522" s="31" t="s">
        <v>1460</v>
      </c>
      <c r="C1522" s="16"/>
      <c r="D1522" s="130"/>
      <c r="E1522" s="20">
        <v>1</v>
      </c>
      <c r="F1522" s="20">
        <v>2</v>
      </c>
      <c r="G1522" s="20">
        <v>4</v>
      </c>
      <c r="H1522" s="8">
        <v>226</v>
      </c>
      <c r="I1522" s="8">
        <v>221</v>
      </c>
    </row>
    <row r="1523" spans="1:10">
      <c r="A1523" s="207"/>
      <c r="B1523" s="31" t="s">
        <v>1461</v>
      </c>
      <c r="C1523" s="16"/>
      <c r="D1523" s="130"/>
      <c r="E1523" s="20"/>
      <c r="F1523" s="20"/>
      <c r="G1523" s="20">
        <v>3</v>
      </c>
      <c r="H1523" s="8">
        <v>226</v>
      </c>
      <c r="I1523" s="8">
        <v>221</v>
      </c>
    </row>
    <row r="1524" spans="1:10">
      <c r="A1524" s="207"/>
      <c r="B1524" s="15" t="s">
        <v>734</v>
      </c>
      <c r="C1524" s="16"/>
      <c r="D1524" s="130">
        <v>250</v>
      </c>
      <c r="E1524" s="20"/>
      <c r="F1524" s="20"/>
      <c r="G1524" s="20"/>
      <c r="H1524" s="8"/>
      <c r="I1524" s="8"/>
      <c r="J1524" s="144">
        <f>100*(H1524*(E1524+F1524+G1524)+H1525*(E1525+F1525+G1525)+H1526*(E1526+F1526+G1526))/(D1524*1000)</f>
        <v>16.671199999999999</v>
      </c>
    </row>
    <row r="1525" spans="1:10">
      <c r="A1525" s="207"/>
      <c r="B1525" s="31" t="s">
        <v>1452</v>
      </c>
      <c r="C1525" s="16"/>
      <c r="D1525" s="130"/>
      <c r="E1525" s="20">
        <v>51</v>
      </c>
      <c r="F1525" s="20">
        <v>70</v>
      </c>
      <c r="G1525" s="20">
        <v>60</v>
      </c>
      <c r="H1525" s="8">
        <v>229</v>
      </c>
      <c r="I1525" s="8">
        <v>223</v>
      </c>
    </row>
    <row r="1526" spans="1:10">
      <c r="A1526" s="207"/>
      <c r="B1526" s="31" t="s">
        <v>1462</v>
      </c>
      <c r="C1526" s="16"/>
      <c r="D1526" s="130"/>
      <c r="E1526" s="20">
        <v>0</v>
      </c>
      <c r="F1526" s="20">
        <v>0</v>
      </c>
      <c r="G1526" s="20">
        <v>1</v>
      </c>
      <c r="H1526" s="8">
        <v>229</v>
      </c>
      <c r="I1526" s="8">
        <v>223</v>
      </c>
    </row>
    <row r="1527" spans="1:10">
      <c r="A1527" s="207"/>
      <c r="B1527" s="31" t="s">
        <v>1463</v>
      </c>
      <c r="C1527" s="16"/>
      <c r="D1527" s="130"/>
      <c r="E1527" s="20">
        <v>47</v>
      </c>
      <c r="F1527" s="20">
        <v>45</v>
      </c>
      <c r="G1527" s="20">
        <v>39</v>
      </c>
      <c r="H1527" s="8">
        <v>229</v>
      </c>
      <c r="I1527" s="8">
        <v>223</v>
      </c>
    </row>
    <row r="1528" spans="1:10">
      <c r="A1528" s="207"/>
      <c r="B1528" s="15" t="s">
        <v>1464</v>
      </c>
      <c r="C1528" s="16"/>
      <c r="D1528" s="130">
        <v>630</v>
      </c>
      <c r="E1528" s="20"/>
      <c r="F1528" s="20"/>
      <c r="G1528" s="20"/>
      <c r="H1528" s="8"/>
      <c r="I1528" s="8"/>
      <c r="J1528" s="144">
        <f>100*(H1528*(E1528+F1528+G1528)+H1529*(E1529+F1529+G1529)+H1530*(E1530+F1530+G1530)+H1531*(E1531+F1531+G1531)+H1532*(G1532+F1532+E1532)+H1534*(G1534+F1534+E1534)+H1535*(G1535+F1535+E1535)+H1536*(G1536+F1536+E1536)+H1537*(G1537+F1537+E1537)+H1538*(G1537+F1537+E1537))/(D1528*1000)</f>
        <v>18.638095238095239</v>
      </c>
    </row>
    <row r="1529" spans="1:10">
      <c r="A1529" s="207"/>
      <c r="B1529" s="35" t="s">
        <v>1465</v>
      </c>
      <c r="C1529" s="33"/>
      <c r="D1529" s="133"/>
      <c r="E1529" s="20">
        <v>7</v>
      </c>
      <c r="F1529" s="20">
        <v>28</v>
      </c>
      <c r="G1529" s="20">
        <v>11</v>
      </c>
      <c r="H1529" s="8">
        <v>228</v>
      </c>
      <c r="I1529" s="8">
        <v>224</v>
      </c>
    </row>
    <row r="1530" spans="1:10">
      <c r="A1530" s="207"/>
      <c r="B1530" s="35" t="s">
        <v>1466</v>
      </c>
      <c r="C1530" s="33"/>
      <c r="D1530" s="133"/>
      <c r="E1530" s="20">
        <v>20</v>
      </c>
      <c r="F1530" s="20">
        <v>10</v>
      </c>
      <c r="G1530" s="20">
        <v>13</v>
      </c>
      <c r="H1530" s="8">
        <v>228</v>
      </c>
      <c r="I1530" s="8">
        <v>224</v>
      </c>
    </row>
    <row r="1531" spans="1:10">
      <c r="A1531" s="207"/>
      <c r="B1531" s="35" t="s">
        <v>1467</v>
      </c>
      <c r="C1531" s="33"/>
      <c r="D1531" s="133"/>
      <c r="E1531" s="20">
        <v>12</v>
      </c>
      <c r="F1531" s="20">
        <v>11</v>
      </c>
      <c r="G1531" s="20">
        <v>7</v>
      </c>
      <c r="H1531" s="8">
        <v>228</v>
      </c>
      <c r="I1531" s="8">
        <v>224</v>
      </c>
    </row>
    <row r="1532" spans="1:10">
      <c r="A1532" s="207"/>
      <c r="B1532" s="26" t="s">
        <v>264</v>
      </c>
      <c r="C1532" s="16"/>
      <c r="D1532" s="130"/>
      <c r="E1532" s="20"/>
      <c r="F1532" s="20">
        <v>0</v>
      </c>
      <c r="G1532" s="20"/>
      <c r="H1532" s="8">
        <v>228</v>
      </c>
      <c r="I1532" s="8">
        <v>224</v>
      </c>
    </row>
    <row r="1533" spans="1:10">
      <c r="A1533" s="207"/>
      <c r="B1533" s="35" t="s">
        <v>1468</v>
      </c>
      <c r="C1533" s="33"/>
      <c r="D1533" s="133"/>
      <c r="E1533" s="20">
        <v>69</v>
      </c>
      <c r="F1533" s="20">
        <v>83</v>
      </c>
      <c r="G1533" s="20">
        <v>66</v>
      </c>
      <c r="H1533" s="8">
        <v>228</v>
      </c>
      <c r="I1533" s="8">
        <v>224</v>
      </c>
    </row>
    <row r="1534" spans="1:10">
      <c r="A1534" s="207"/>
      <c r="B1534" s="35" t="s">
        <v>1469</v>
      </c>
      <c r="C1534" s="33"/>
      <c r="D1534" s="133"/>
      <c r="E1534" s="20">
        <v>85</v>
      </c>
      <c r="F1534" s="20">
        <v>84</v>
      </c>
      <c r="G1534" s="20">
        <v>66</v>
      </c>
      <c r="H1534" s="8">
        <v>228</v>
      </c>
      <c r="I1534" s="8">
        <v>224</v>
      </c>
    </row>
    <row r="1535" spans="1:10">
      <c r="A1535" s="207"/>
      <c r="B1535" s="26" t="s">
        <v>264</v>
      </c>
      <c r="C1535" s="16"/>
      <c r="D1535" s="130"/>
      <c r="E1535" s="20">
        <v>0</v>
      </c>
      <c r="F1535" s="20">
        <v>0</v>
      </c>
      <c r="G1535" s="20">
        <v>0</v>
      </c>
      <c r="H1535" s="8">
        <v>228</v>
      </c>
      <c r="I1535" s="8">
        <v>224</v>
      </c>
    </row>
    <row r="1536" spans="1:10">
      <c r="A1536" s="207"/>
      <c r="B1536" s="33" t="s">
        <v>1470</v>
      </c>
      <c r="C1536" s="33"/>
      <c r="D1536" s="131"/>
      <c r="E1536" s="20">
        <v>24</v>
      </c>
      <c r="F1536" s="20">
        <v>40</v>
      </c>
      <c r="G1536" s="20">
        <v>30</v>
      </c>
      <c r="H1536" s="8">
        <v>228</v>
      </c>
      <c r="I1536" s="8">
        <v>224</v>
      </c>
    </row>
    <row r="1537" spans="1:10">
      <c r="A1537" s="207"/>
      <c r="B1537" s="35" t="s">
        <v>1471</v>
      </c>
      <c r="C1537" s="33"/>
      <c r="D1537" s="133"/>
      <c r="E1537" s="20">
        <v>17</v>
      </c>
      <c r="F1537" s="20">
        <v>28</v>
      </c>
      <c r="G1537" s="20">
        <v>22</v>
      </c>
      <c r="H1537" s="8">
        <v>228</v>
      </c>
      <c r="I1537" s="8">
        <v>224</v>
      </c>
    </row>
    <row r="1538" spans="1:10">
      <c r="A1538" s="207"/>
      <c r="B1538" s="15" t="s">
        <v>734</v>
      </c>
      <c r="C1538" s="16"/>
      <c r="D1538" s="130">
        <v>630</v>
      </c>
      <c r="E1538" s="20"/>
      <c r="F1538" s="20"/>
      <c r="G1538" s="20"/>
      <c r="H1538" s="8"/>
      <c r="I1538" s="8"/>
      <c r="J1538" s="144">
        <f>100*(H1538*(E1538+F1538+G1538)+H1539*(E1539+F1539+G1539)+H1540*(E1540+F1540+G1540)+H1541*(E1541+F1541+G1541)+H1542*(G1542+F1542+E1542)+H1544*(G1544+F1544+E1544)+H1545*(G1545+F1545+E1545)+H1546*(G1546+F1546+E1546)+H1547*(G1547+F1547+E1547)+H1548*(G1547+F1547+E1547))/(D1538*1000)</f>
        <v>15.965079365079365</v>
      </c>
    </row>
    <row r="1539" spans="1:10">
      <c r="A1539" s="207"/>
      <c r="B1539" s="35" t="s">
        <v>1472</v>
      </c>
      <c r="C1539" s="33"/>
      <c r="D1539" s="133"/>
      <c r="E1539" s="20">
        <v>14</v>
      </c>
      <c r="F1539" s="20">
        <v>56</v>
      </c>
      <c r="G1539" s="20">
        <v>41</v>
      </c>
      <c r="H1539" s="8">
        <v>235</v>
      </c>
      <c r="I1539" s="8">
        <v>231</v>
      </c>
    </row>
    <row r="1540" spans="1:10">
      <c r="A1540" s="207"/>
      <c r="B1540" s="35" t="s">
        <v>1473</v>
      </c>
      <c r="C1540" s="33"/>
      <c r="D1540" s="133"/>
      <c r="E1540" s="20">
        <v>15</v>
      </c>
      <c r="F1540" s="20">
        <v>35</v>
      </c>
      <c r="G1540" s="20">
        <v>37</v>
      </c>
      <c r="H1540" s="8">
        <v>235</v>
      </c>
      <c r="I1540" s="8">
        <v>231</v>
      </c>
    </row>
    <row r="1541" spans="1:10">
      <c r="A1541" s="207"/>
      <c r="B1541" s="35" t="s">
        <v>1474</v>
      </c>
      <c r="C1541" s="33"/>
      <c r="D1541" s="133"/>
      <c r="E1541" s="20">
        <v>51</v>
      </c>
      <c r="F1541" s="20">
        <v>55</v>
      </c>
      <c r="G1541" s="20">
        <v>63</v>
      </c>
      <c r="H1541" s="8">
        <v>235</v>
      </c>
      <c r="I1541" s="8">
        <v>231</v>
      </c>
    </row>
    <row r="1542" spans="1:10">
      <c r="A1542" s="207"/>
      <c r="B1542" s="35" t="s">
        <v>1475</v>
      </c>
      <c r="C1542" s="33"/>
      <c r="D1542" s="133"/>
      <c r="E1542" s="20">
        <v>10</v>
      </c>
      <c r="F1542" s="20">
        <v>25</v>
      </c>
      <c r="G1542" s="20">
        <v>23</v>
      </c>
      <c r="H1542" s="8">
        <v>235</v>
      </c>
      <c r="I1542" s="8">
        <v>231</v>
      </c>
    </row>
    <row r="1543" spans="1:10">
      <c r="A1543" s="207"/>
      <c r="B1543" s="35" t="s">
        <v>1476</v>
      </c>
      <c r="C1543" s="33"/>
      <c r="D1543" s="133"/>
      <c r="E1543" s="20">
        <v>1</v>
      </c>
      <c r="F1543" s="20">
        <v>0</v>
      </c>
      <c r="G1543" s="20">
        <v>0</v>
      </c>
      <c r="H1543" s="8">
        <v>235</v>
      </c>
      <c r="I1543" s="8">
        <v>231</v>
      </c>
    </row>
    <row r="1544" spans="1:10">
      <c r="A1544" s="207"/>
      <c r="B1544" s="26" t="s">
        <v>1477</v>
      </c>
      <c r="C1544" s="16"/>
      <c r="D1544" s="130"/>
      <c r="E1544" s="20"/>
      <c r="F1544" s="20"/>
      <c r="G1544" s="20"/>
      <c r="H1544" s="8">
        <v>235</v>
      </c>
      <c r="I1544" s="8">
        <v>231</v>
      </c>
    </row>
    <row r="1545" spans="1:10">
      <c r="A1545" s="207"/>
      <c r="B1545" s="33" t="s">
        <v>1470</v>
      </c>
      <c r="C1545" s="33"/>
      <c r="D1545" s="131"/>
      <c r="E1545" s="20">
        <v>0</v>
      </c>
      <c r="F1545" s="20">
        <v>0</v>
      </c>
      <c r="G1545" s="20">
        <v>0</v>
      </c>
      <c r="H1545" s="8">
        <v>235</v>
      </c>
      <c r="I1545" s="8">
        <v>231</v>
      </c>
    </row>
    <row r="1546" spans="1:10">
      <c r="A1546" s="207"/>
      <c r="B1546" s="35" t="s">
        <v>1471</v>
      </c>
      <c r="C1546" s="33"/>
      <c r="D1546" s="133"/>
      <c r="E1546" s="20">
        <v>0</v>
      </c>
      <c r="F1546" s="20">
        <v>0</v>
      </c>
      <c r="G1546" s="20">
        <v>0</v>
      </c>
      <c r="H1546" s="8">
        <v>235</v>
      </c>
      <c r="I1546" s="8">
        <v>231</v>
      </c>
    </row>
    <row r="1547" spans="1:10">
      <c r="A1547" s="207"/>
      <c r="B1547" s="35" t="s">
        <v>1478</v>
      </c>
      <c r="C1547" s="33"/>
      <c r="D1547" s="133"/>
      <c r="E1547" s="20">
        <v>2</v>
      </c>
      <c r="F1547" s="20">
        <v>1</v>
      </c>
      <c r="G1547" s="20">
        <v>0</v>
      </c>
      <c r="H1547" s="8">
        <v>235</v>
      </c>
      <c r="I1547" s="8">
        <v>231</v>
      </c>
    </row>
    <row r="1548" spans="1:10">
      <c r="A1548"/>
      <c r="B1548" s="15" t="s">
        <v>1479</v>
      </c>
      <c r="C1548" s="16"/>
      <c r="D1548" s="130">
        <v>630</v>
      </c>
      <c r="E1548" s="72"/>
      <c r="F1548" s="72"/>
      <c r="G1548" s="72"/>
      <c r="H1548" s="8"/>
      <c r="I1548" s="8"/>
      <c r="J1548" s="144">
        <f>100*(H1548*(E1548+F1548+G1548)+H1549*(E1549+F1549+G1549)+H1550*(E1550+F1550+G1550)+H1551*(E1551+F1551+G1551)+H1552*(G1552+F1552+E1552)+H1554*(G1554+F1554+E1554)+H1555*(G1555+F1555+E1555)+H1556*(G1556+F1556+E1556)+H1557*(G1557+F1557+E1557)+H1558*(G1557+F1557+E1557))/(D1548*1000)</f>
        <v>10.335873015873016</v>
      </c>
    </row>
    <row r="1549" spans="1:10" ht="15.75" customHeight="1">
      <c r="A1549" s="191" t="s">
        <v>479</v>
      </c>
      <c r="B1549" s="31" t="s">
        <v>1480</v>
      </c>
      <c r="C1549" s="16"/>
      <c r="D1549" s="130"/>
      <c r="E1549" s="20">
        <v>24</v>
      </c>
      <c r="F1549" s="20">
        <v>36</v>
      </c>
      <c r="G1549" s="20">
        <v>18</v>
      </c>
      <c r="H1549" s="8">
        <v>223</v>
      </c>
      <c r="I1549" s="8">
        <v>212</v>
      </c>
    </row>
    <row r="1550" spans="1:10" ht="15.75" customHeight="1">
      <c r="A1550" s="191"/>
      <c r="B1550" s="26" t="s">
        <v>1481</v>
      </c>
      <c r="C1550" s="185" t="s">
        <v>1482</v>
      </c>
      <c r="D1550" s="130"/>
      <c r="E1550" s="20">
        <v>0</v>
      </c>
      <c r="F1550" s="20">
        <v>0</v>
      </c>
      <c r="G1550" s="20">
        <v>0</v>
      </c>
      <c r="H1550" s="8">
        <v>223</v>
      </c>
      <c r="I1550" s="8">
        <v>212</v>
      </c>
    </row>
    <row r="1551" spans="1:10">
      <c r="A1551" s="191"/>
      <c r="B1551" s="34" t="s">
        <v>1483</v>
      </c>
      <c r="C1551" s="185"/>
      <c r="D1551" s="130"/>
      <c r="E1551" s="20">
        <v>0</v>
      </c>
      <c r="F1551" s="20">
        <v>0</v>
      </c>
      <c r="G1551" s="20">
        <v>10</v>
      </c>
      <c r="H1551" s="8">
        <v>223</v>
      </c>
      <c r="I1551" s="8">
        <v>212</v>
      </c>
    </row>
    <row r="1552" spans="1:10">
      <c r="A1552" s="191"/>
      <c r="B1552" s="26" t="s">
        <v>1484</v>
      </c>
      <c r="C1552" s="185"/>
      <c r="D1552" s="130"/>
      <c r="E1552" s="72"/>
      <c r="F1552" s="72"/>
      <c r="G1552" s="72"/>
      <c r="H1552" s="8">
        <v>223</v>
      </c>
      <c r="I1552" s="8">
        <v>212</v>
      </c>
    </row>
    <row r="1553" spans="1:10">
      <c r="A1553" s="191"/>
      <c r="B1553" s="26" t="s">
        <v>1485</v>
      </c>
      <c r="C1553" s="185"/>
      <c r="D1553" s="130"/>
      <c r="E1553" s="72">
        <v>12</v>
      </c>
      <c r="F1553" s="72">
        <v>0</v>
      </c>
      <c r="G1553" s="72">
        <v>0</v>
      </c>
      <c r="H1553" s="8">
        <v>223</v>
      </c>
      <c r="I1553" s="8">
        <v>212</v>
      </c>
    </row>
    <row r="1554" spans="1:10">
      <c r="A1554" s="191"/>
      <c r="B1554" s="34" t="s">
        <v>1486</v>
      </c>
      <c r="C1554" s="185"/>
      <c r="D1554" s="130"/>
      <c r="E1554" s="20">
        <v>17</v>
      </c>
      <c r="F1554" s="20">
        <v>11</v>
      </c>
      <c r="G1554" s="20">
        <v>9</v>
      </c>
      <c r="H1554" s="8">
        <v>223</v>
      </c>
      <c r="I1554" s="8">
        <v>212</v>
      </c>
    </row>
    <row r="1555" spans="1:10">
      <c r="A1555" s="191"/>
      <c r="B1555" s="34" t="s">
        <v>1487</v>
      </c>
      <c r="C1555" s="185"/>
      <c r="D1555" s="130"/>
      <c r="E1555" s="20">
        <v>0</v>
      </c>
      <c r="F1555" s="20">
        <v>10</v>
      </c>
      <c r="G1555" s="20">
        <v>6</v>
      </c>
      <c r="H1555" s="8">
        <v>223</v>
      </c>
      <c r="I1555" s="8">
        <v>212</v>
      </c>
    </row>
    <row r="1556" spans="1:10">
      <c r="A1556" s="191"/>
      <c r="B1556" s="31" t="s">
        <v>1488</v>
      </c>
      <c r="C1556" s="16"/>
      <c r="D1556" s="130"/>
      <c r="E1556" s="20">
        <v>35</v>
      </c>
      <c r="F1556" s="20">
        <v>70</v>
      </c>
      <c r="G1556" s="20">
        <v>46</v>
      </c>
      <c r="H1556" s="8">
        <v>223</v>
      </c>
      <c r="I1556" s="8">
        <v>212</v>
      </c>
    </row>
    <row r="1557" spans="1:10">
      <c r="A1557" s="191"/>
      <c r="B1557" s="15" t="s">
        <v>734</v>
      </c>
      <c r="C1557" s="16"/>
      <c r="D1557" s="130">
        <v>630</v>
      </c>
      <c r="E1557" s="20"/>
      <c r="F1557" s="20"/>
      <c r="G1557" s="20"/>
      <c r="H1557" s="8"/>
      <c r="I1557" s="8"/>
      <c r="J1557" s="144">
        <f>100*(H1557*(E1557+F1557+G1557)+H1558*(E1558+F1558+G1558)+H1559*(E1559+F1559+G1559)+H1560*(E1560+F1560+G1560)+H1561*(G1561+F1561+E1561)+H1563*(G1563+F1563+E1563)+H1564*(G1564+F1564+E1564)+H1565*(G1565+F1565+E1565))/(D1557*1000)</f>
        <v>4.4577777777777774</v>
      </c>
    </row>
    <row r="1558" spans="1:10">
      <c r="A1558" s="191"/>
      <c r="B1558" s="31" t="s">
        <v>1155</v>
      </c>
      <c r="C1558" s="16"/>
      <c r="D1558" s="130"/>
      <c r="E1558" s="20">
        <v>33</v>
      </c>
      <c r="F1558" s="20">
        <v>14</v>
      </c>
      <c r="G1558" s="20">
        <v>10</v>
      </c>
      <c r="H1558" s="8">
        <v>236</v>
      </c>
      <c r="I1558" s="8">
        <v>230</v>
      </c>
    </row>
    <row r="1559" spans="1:10">
      <c r="A1559" s="191"/>
      <c r="B1559" s="26" t="s">
        <v>1489</v>
      </c>
      <c r="C1559" s="16"/>
      <c r="D1559" s="130"/>
      <c r="E1559" s="20">
        <v>3</v>
      </c>
      <c r="F1559" s="20">
        <v>1</v>
      </c>
      <c r="G1559" s="20">
        <v>10</v>
      </c>
      <c r="H1559" s="8">
        <v>236</v>
      </c>
      <c r="I1559" s="8">
        <v>230</v>
      </c>
    </row>
    <row r="1560" spans="1:10">
      <c r="A1560" s="191"/>
      <c r="B1560" s="26" t="s">
        <v>1490</v>
      </c>
      <c r="C1560" s="16"/>
      <c r="D1560" s="130"/>
      <c r="E1560" s="20"/>
      <c r="F1560" s="20"/>
      <c r="G1560" s="20"/>
      <c r="H1560" s="8">
        <v>236</v>
      </c>
      <c r="I1560" s="8">
        <v>230</v>
      </c>
    </row>
    <row r="1561" spans="1:10">
      <c r="A1561" s="191"/>
      <c r="B1561" s="26" t="s">
        <v>1491</v>
      </c>
      <c r="C1561" s="16"/>
      <c r="D1561" s="130"/>
      <c r="E1561" s="20">
        <v>0</v>
      </c>
      <c r="F1561" s="20">
        <v>0</v>
      </c>
      <c r="G1561" s="20">
        <v>0</v>
      </c>
      <c r="H1561" s="8">
        <v>236</v>
      </c>
      <c r="I1561" s="8">
        <v>230</v>
      </c>
    </row>
    <row r="1562" spans="1:10">
      <c r="A1562" s="191"/>
      <c r="B1562" s="31" t="s">
        <v>1480</v>
      </c>
      <c r="C1562" s="16"/>
      <c r="D1562" s="130"/>
      <c r="E1562" s="20">
        <v>0</v>
      </c>
      <c r="F1562" s="20">
        <v>0</v>
      </c>
      <c r="G1562" s="20">
        <v>0</v>
      </c>
      <c r="H1562" s="8">
        <v>236</v>
      </c>
      <c r="I1562" s="8">
        <v>230</v>
      </c>
    </row>
    <row r="1563" spans="1:10">
      <c r="A1563" s="191"/>
      <c r="B1563" s="26" t="s">
        <v>1492</v>
      </c>
      <c r="C1563" s="16"/>
      <c r="D1563" s="130"/>
      <c r="E1563" s="20">
        <v>0</v>
      </c>
      <c r="F1563" s="20">
        <v>0</v>
      </c>
      <c r="G1563" s="20">
        <v>0</v>
      </c>
      <c r="H1563" s="8">
        <v>236</v>
      </c>
      <c r="I1563" s="8">
        <v>230</v>
      </c>
    </row>
    <row r="1564" spans="1:10">
      <c r="A1564" s="191"/>
      <c r="B1564" s="31" t="s">
        <v>1493</v>
      </c>
      <c r="C1564" s="16"/>
      <c r="D1564" s="130"/>
      <c r="E1564" s="20">
        <v>18</v>
      </c>
      <c r="F1564" s="20">
        <v>13</v>
      </c>
      <c r="G1564" s="20">
        <v>17</v>
      </c>
      <c r="H1564" s="8">
        <v>236</v>
      </c>
      <c r="I1564" s="8">
        <v>230</v>
      </c>
    </row>
    <row r="1565" spans="1:10">
      <c r="A1565" s="191"/>
      <c r="B1565" s="15" t="s">
        <v>1494</v>
      </c>
      <c r="C1565" s="16"/>
      <c r="D1565" s="130">
        <v>400</v>
      </c>
      <c r="E1565" s="72"/>
      <c r="F1565" s="72"/>
      <c r="G1565" s="72"/>
      <c r="H1565" s="8"/>
      <c r="I1565" s="8"/>
      <c r="J1565" s="144">
        <f>100*(H1565*(E1565+F1565+G1565)+H1566*(E1566+F1566+G1566)+H1567*(E1567+F1567+G1567)+H1568*(E1568+F1568+G1568)+H1569*(G1569+F1569+E1569)+H1571*(G1571+F1571+E1571)+H1572*(G1572+F1572+E1572)+H1573*(G1573+F1573+E1573)+H1574*(G1574+F1574+E1574)+H1575*(G1575+F1575+E1575)+H1576*(G1576+F1576+E1576))/(D1565*1000)</f>
        <v>26.161750000000001</v>
      </c>
    </row>
    <row r="1566" spans="1:10" ht="15.75" customHeight="1">
      <c r="A1566" s="191"/>
      <c r="B1566" s="22" t="s">
        <v>1495</v>
      </c>
      <c r="C1566" s="187" t="s">
        <v>1496</v>
      </c>
      <c r="D1566" s="130"/>
      <c r="E1566" s="20">
        <v>16</v>
      </c>
      <c r="F1566" s="20">
        <v>23</v>
      </c>
      <c r="G1566" s="20">
        <v>8</v>
      </c>
      <c r="H1566" s="21">
        <v>227</v>
      </c>
      <c r="I1566" s="21">
        <v>223</v>
      </c>
    </row>
    <row r="1567" spans="1:10">
      <c r="A1567" s="191"/>
      <c r="B1567" s="64" t="s">
        <v>1497</v>
      </c>
      <c r="C1567" s="187"/>
      <c r="D1567" s="130"/>
      <c r="E1567" s="20">
        <v>18</v>
      </c>
      <c r="F1567" s="20">
        <v>7</v>
      </c>
      <c r="G1567" s="20">
        <v>4</v>
      </c>
      <c r="H1567" s="21">
        <v>227</v>
      </c>
      <c r="I1567" s="21">
        <v>223</v>
      </c>
    </row>
    <row r="1568" spans="1:10">
      <c r="A1568" s="191"/>
      <c r="B1568" s="64" t="s">
        <v>1498</v>
      </c>
      <c r="C1568" s="187"/>
      <c r="D1568" s="130"/>
      <c r="E1568" s="20">
        <v>9</v>
      </c>
      <c r="F1568" s="20">
        <v>16</v>
      </c>
      <c r="G1568" s="20">
        <v>16</v>
      </c>
      <c r="H1568" s="21">
        <v>227</v>
      </c>
      <c r="I1568" s="21">
        <v>223</v>
      </c>
    </row>
    <row r="1569" spans="1:10">
      <c r="A1569" s="191"/>
      <c r="B1569" s="15" t="s">
        <v>451</v>
      </c>
      <c r="C1569" s="187"/>
      <c r="D1569" s="130"/>
      <c r="E1569" s="72"/>
      <c r="F1569" s="72"/>
      <c r="G1569" s="72"/>
      <c r="H1569" s="8"/>
      <c r="I1569" s="8"/>
    </row>
    <row r="1570" spans="1:10">
      <c r="A1570" s="191"/>
      <c r="B1570" s="26" t="s">
        <v>937</v>
      </c>
      <c r="C1570" s="187"/>
      <c r="D1570" s="130"/>
      <c r="E1570" s="72">
        <v>0</v>
      </c>
      <c r="F1570" s="72">
        <v>0</v>
      </c>
      <c r="G1570" s="72">
        <v>0</v>
      </c>
      <c r="H1570" s="21">
        <v>227</v>
      </c>
      <c r="I1570" s="21">
        <v>223</v>
      </c>
    </row>
    <row r="1571" spans="1:10">
      <c r="A1571" s="191"/>
      <c r="B1571" s="19" t="s">
        <v>1499</v>
      </c>
      <c r="C1571" s="187"/>
      <c r="D1571" s="130"/>
      <c r="E1571" s="20">
        <v>45</v>
      </c>
      <c r="F1571" s="20">
        <v>45</v>
      </c>
      <c r="G1571" s="20">
        <v>27</v>
      </c>
      <c r="H1571" s="21">
        <v>227</v>
      </c>
      <c r="I1571" s="21">
        <v>223</v>
      </c>
    </row>
    <row r="1572" spans="1:10">
      <c r="A1572" s="191"/>
      <c r="B1572" s="19" t="s">
        <v>1500</v>
      </c>
      <c r="C1572" s="16"/>
      <c r="D1572" s="130"/>
      <c r="E1572" s="20">
        <v>20</v>
      </c>
      <c r="F1572" s="20">
        <v>15</v>
      </c>
      <c r="G1572" s="20">
        <v>10</v>
      </c>
      <c r="H1572" s="21">
        <v>227</v>
      </c>
      <c r="I1572" s="21">
        <v>223</v>
      </c>
    </row>
    <row r="1573" spans="1:10">
      <c r="A1573" s="191"/>
      <c r="B1573" s="64" t="s">
        <v>1501</v>
      </c>
      <c r="C1573" s="16"/>
      <c r="D1573" s="130"/>
      <c r="E1573" s="20">
        <v>15</v>
      </c>
      <c r="F1573" s="20">
        <v>10</v>
      </c>
      <c r="G1573" s="20">
        <v>11</v>
      </c>
      <c r="H1573" s="21">
        <v>227</v>
      </c>
      <c r="I1573" s="21">
        <v>223</v>
      </c>
    </row>
    <row r="1574" spans="1:10">
      <c r="A1574" s="191"/>
      <c r="B1574" s="64" t="s">
        <v>1502</v>
      </c>
      <c r="C1574" s="16"/>
      <c r="D1574" s="130"/>
      <c r="E1574" s="20">
        <v>0</v>
      </c>
      <c r="F1574" s="20">
        <v>0</v>
      </c>
      <c r="G1574" s="20">
        <v>7</v>
      </c>
      <c r="H1574" s="21">
        <v>227</v>
      </c>
      <c r="I1574" s="21">
        <v>223</v>
      </c>
    </row>
    <row r="1575" spans="1:10">
      <c r="A1575" s="191"/>
      <c r="B1575" s="64" t="s">
        <v>1502</v>
      </c>
      <c r="C1575" s="16"/>
      <c r="D1575" s="130"/>
      <c r="E1575" s="20">
        <v>18</v>
      </c>
      <c r="F1575" s="20">
        <v>6</v>
      </c>
      <c r="G1575" s="20">
        <v>6</v>
      </c>
      <c r="H1575" s="21">
        <v>227</v>
      </c>
      <c r="I1575" s="21">
        <v>223</v>
      </c>
    </row>
    <row r="1576" spans="1:10">
      <c r="A1576" s="191"/>
      <c r="B1576" s="19" t="s">
        <v>1503</v>
      </c>
      <c r="C1576" s="16"/>
      <c r="D1576" s="130"/>
      <c r="E1576" s="20">
        <v>15</v>
      </c>
      <c r="F1576" s="20">
        <v>48</v>
      </c>
      <c r="G1576" s="20">
        <v>46</v>
      </c>
      <c r="H1576" s="21">
        <v>227</v>
      </c>
      <c r="I1576" s="21">
        <v>223</v>
      </c>
    </row>
    <row r="1577" spans="1:10">
      <c r="A1577" s="191"/>
      <c r="B1577" s="26" t="s">
        <v>1504</v>
      </c>
      <c r="C1577" s="16"/>
      <c r="D1577" s="130"/>
      <c r="E1577" s="72"/>
      <c r="F1577" s="72"/>
      <c r="G1577" s="72"/>
      <c r="H1577" s="21">
        <v>228</v>
      </c>
      <c r="I1577" s="21">
        <v>224</v>
      </c>
    </row>
    <row r="1578" spans="1:10">
      <c r="A1578"/>
      <c r="B1578" s="15" t="s">
        <v>1505</v>
      </c>
      <c r="C1578" s="16"/>
      <c r="D1578" s="130">
        <v>400</v>
      </c>
      <c r="E1578" s="72"/>
      <c r="F1578" s="72"/>
      <c r="G1578" s="72"/>
      <c r="H1578" s="8"/>
      <c r="I1578" s="8"/>
      <c r="J1578" s="144">
        <f>100*(H1578*(E1578+F1578+G1578)+H1579*(E1579+F1579+G1579)+H1580*(E1580+F1580+G1580)+H1581*(E1581+F1581+G1581)+H1582*(G1582+F1582+E1582)+H1583*(G1583+F1583+E1583))/(D1578*1000)</f>
        <v>21.57525</v>
      </c>
    </row>
    <row r="1579" spans="1:10" ht="15.75" customHeight="1">
      <c r="A1579" s="191" t="s">
        <v>429</v>
      </c>
      <c r="B1579" s="26" t="s">
        <v>1506</v>
      </c>
      <c r="C1579" s="185" t="s">
        <v>1507</v>
      </c>
      <c r="D1579" s="130"/>
      <c r="E1579" s="20">
        <v>47</v>
      </c>
      <c r="F1579" s="20">
        <v>74</v>
      </c>
      <c r="G1579" s="20">
        <v>50</v>
      </c>
      <c r="H1579" s="8">
        <v>223</v>
      </c>
      <c r="I1579" s="8">
        <v>222</v>
      </c>
    </row>
    <row r="1580" spans="1:10">
      <c r="A1580" s="191"/>
      <c r="B1580" s="31" t="s">
        <v>1508</v>
      </c>
      <c r="C1580" s="185"/>
      <c r="D1580" s="130"/>
      <c r="E1580" s="20">
        <v>15</v>
      </c>
      <c r="F1580" s="20">
        <v>7</v>
      </c>
      <c r="G1580" s="20">
        <v>19</v>
      </c>
      <c r="H1580" s="8">
        <v>223</v>
      </c>
      <c r="I1580" s="8">
        <v>222</v>
      </c>
    </row>
    <row r="1581" spans="1:10">
      <c r="A1581" s="191"/>
      <c r="B1581" s="31" t="s">
        <v>1509</v>
      </c>
      <c r="C1581" s="185"/>
      <c r="D1581" s="130"/>
      <c r="E1581" s="20">
        <v>35</v>
      </c>
      <c r="F1581" s="20">
        <v>14</v>
      </c>
      <c r="G1581" s="20">
        <v>31</v>
      </c>
      <c r="H1581" s="8">
        <v>223</v>
      </c>
      <c r="I1581" s="8">
        <v>222</v>
      </c>
    </row>
    <row r="1582" spans="1:10">
      <c r="A1582" s="191"/>
      <c r="B1582" s="31" t="s">
        <v>1510</v>
      </c>
      <c r="C1582" s="185"/>
      <c r="D1582" s="130"/>
      <c r="E1582" s="20">
        <v>3</v>
      </c>
      <c r="F1582" s="20">
        <v>1</v>
      </c>
      <c r="G1582" s="20">
        <v>6</v>
      </c>
      <c r="H1582" s="8">
        <v>223</v>
      </c>
      <c r="I1582" s="8">
        <v>222</v>
      </c>
    </row>
    <row r="1583" spans="1:10">
      <c r="A1583" s="191"/>
      <c r="B1583" s="31" t="s">
        <v>1511</v>
      </c>
      <c r="C1583" s="16"/>
      <c r="D1583" s="130"/>
      <c r="E1583" s="20">
        <v>20</v>
      </c>
      <c r="F1583" s="20">
        <v>44</v>
      </c>
      <c r="G1583" s="20">
        <v>21</v>
      </c>
      <c r="H1583" s="8">
        <v>223</v>
      </c>
      <c r="I1583" s="8">
        <v>222</v>
      </c>
    </row>
    <row r="1584" spans="1:10">
      <c r="A1584" s="14"/>
      <c r="B1584" s="15" t="s">
        <v>1512</v>
      </c>
      <c r="C1584" s="16"/>
      <c r="D1584" s="130">
        <v>400</v>
      </c>
      <c r="E1584" s="72"/>
      <c r="F1584" s="72"/>
      <c r="G1584" s="72"/>
      <c r="H1584" s="8"/>
      <c r="I1584" s="8"/>
      <c r="J1584" s="144">
        <f>100*(H1584*(E1584+F1584+G1584)+H1585*(E1585+F1585+G1585)+H1586*(E1586+F1586+G1586))/(D1584*1000)</f>
        <v>5.525E-2</v>
      </c>
    </row>
    <row r="1585" spans="1:10" ht="15.75" customHeight="1">
      <c r="A1585" s="191" t="s">
        <v>29</v>
      </c>
      <c r="B1585" s="31" t="s">
        <v>1513</v>
      </c>
      <c r="C1585" s="187" t="s">
        <v>1514</v>
      </c>
      <c r="D1585" s="130"/>
      <c r="E1585" s="72">
        <v>0</v>
      </c>
      <c r="F1585" s="72">
        <v>1</v>
      </c>
      <c r="G1585" s="72">
        <v>0</v>
      </c>
      <c r="H1585" s="8">
        <v>221</v>
      </c>
      <c r="I1585" s="8">
        <v>217</v>
      </c>
    </row>
    <row r="1586" spans="1:10">
      <c r="A1586" s="191"/>
      <c r="B1586" s="31" t="s">
        <v>1515</v>
      </c>
      <c r="C1586" s="187"/>
      <c r="D1586" s="130"/>
      <c r="E1586" s="72">
        <v>0</v>
      </c>
      <c r="F1586" s="72">
        <v>0</v>
      </c>
      <c r="G1586" s="72">
        <v>0</v>
      </c>
      <c r="H1586" s="8">
        <v>221</v>
      </c>
      <c r="I1586" s="8">
        <v>217</v>
      </c>
    </row>
    <row r="1587" spans="1:10">
      <c r="A1587" s="191"/>
      <c r="B1587" s="19" t="s">
        <v>1516</v>
      </c>
      <c r="C1587" s="187"/>
      <c r="D1587" s="130"/>
      <c r="E1587" s="72"/>
      <c r="F1587" s="72"/>
      <c r="G1587" s="72"/>
      <c r="H1587" s="8"/>
      <c r="I1587" s="8"/>
    </row>
    <row r="1588" spans="1:10">
      <c r="A1588" s="191"/>
      <c r="B1588" s="19" t="s">
        <v>1517</v>
      </c>
      <c r="C1588" s="187"/>
      <c r="D1588" s="130"/>
      <c r="E1588" s="72"/>
      <c r="F1588" s="72"/>
      <c r="G1588" s="72"/>
      <c r="H1588" s="8"/>
      <c r="I1588" s="8"/>
    </row>
    <row r="1589" spans="1:10">
      <c r="A1589" s="191"/>
      <c r="B1589" s="19" t="s">
        <v>1518</v>
      </c>
      <c r="C1589" s="16"/>
      <c r="D1589" s="130"/>
      <c r="E1589" s="72"/>
      <c r="F1589" s="72"/>
      <c r="G1589" s="72"/>
      <c r="H1589" s="8"/>
      <c r="I1589" s="8"/>
    </row>
    <row r="1590" spans="1:10" ht="15.75" customHeight="1">
      <c r="A1590" s="184" t="s">
        <v>29</v>
      </c>
      <c r="B1590" s="15" t="s">
        <v>1519</v>
      </c>
      <c r="C1590" s="16"/>
      <c r="D1590" s="130">
        <v>160</v>
      </c>
      <c r="E1590" s="72"/>
      <c r="F1590" s="72"/>
      <c r="G1590" s="72"/>
      <c r="H1590" s="8"/>
      <c r="I1590" s="8"/>
      <c r="J1590" s="144">
        <f>100*(H1590*(E1590+F1590+G1590)+H1591*(E1591+F1591+G1591))/(D1590*1000)</f>
        <v>1.7175</v>
      </c>
    </row>
    <row r="1591" spans="1:10" ht="20.65" customHeight="1">
      <c r="A1591" s="184"/>
      <c r="B1591" s="19" t="s">
        <v>1520</v>
      </c>
      <c r="C1591" s="16"/>
      <c r="D1591" s="130"/>
      <c r="E1591" s="72">
        <v>5</v>
      </c>
      <c r="F1591" s="72">
        <v>4</v>
      </c>
      <c r="G1591" s="72">
        <v>3</v>
      </c>
      <c r="H1591" s="8">
        <v>229</v>
      </c>
      <c r="I1591" s="8">
        <v>224</v>
      </c>
    </row>
    <row r="1592" spans="1:10">
      <c r="A1592" s="184"/>
      <c r="B1592" s="15" t="s">
        <v>1521</v>
      </c>
      <c r="C1592" s="16"/>
      <c r="D1592" s="130">
        <v>400</v>
      </c>
      <c r="E1592" s="72"/>
      <c r="F1592" s="72"/>
      <c r="G1592" s="72"/>
      <c r="H1592" s="8"/>
      <c r="I1592" s="8"/>
      <c r="J1592" s="144">
        <f>100*(H1592*(E1592+F1592+G1592)+H1593*(E1593+F1593+G1593)+H1594*(E1594+F1594+G1594)+H1595*(E1595+F1595+G1595)+H1596*(G1596+F1596+E1596)+H1597*(G1597+F1597+E1597)+H1598*(G1598+F1598+E1598))/(D1592*1000)</f>
        <v>14.71325</v>
      </c>
    </row>
    <row r="1593" spans="1:10">
      <c r="A1593" s="184"/>
      <c r="B1593" s="31" t="s">
        <v>63</v>
      </c>
      <c r="C1593" s="16" t="s">
        <v>1522</v>
      </c>
      <c r="D1593" s="130"/>
      <c r="E1593" s="72">
        <v>0</v>
      </c>
      <c r="F1593" s="72">
        <v>1</v>
      </c>
      <c r="G1593" s="72">
        <v>0</v>
      </c>
      <c r="H1593" s="8">
        <v>229</v>
      </c>
      <c r="I1593" s="8">
        <v>224</v>
      </c>
    </row>
    <row r="1594" spans="1:10">
      <c r="A1594" s="184"/>
      <c r="B1594" s="31" t="s">
        <v>1523</v>
      </c>
      <c r="C1594" s="16"/>
      <c r="D1594" s="130"/>
      <c r="E1594" s="72">
        <v>43</v>
      </c>
      <c r="F1594" s="72">
        <v>19</v>
      </c>
      <c r="G1594" s="72">
        <v>34</v>
      </c>
      <c r="H1594" s="8">
        <v>229</v>
      </c>
      <c r="I1594" s="8">
        <v>224</v>
      </c>
    </row>
    <row r="1595" spans="1:10">
      <c r="A1595" s="184"/>
      <c r="B1595" s="19" t="s">
        <v>1524</v>
      </c>
      <c r="C1595" s="16"/>
      <c r="D1595" s="130"/>
      <c r="E1595" s="72">
        <v>27</v>
      </c>
      <c r="F1595" s="72">
        <v>13</v>
      </c>
      <c r="G1595" s="72">
        <v>36</v>
      </c>
      <c r="H1595" s="8">
        <v>229</v>
      </c>
      <c r="I1595" s="8">
        <v>224</v>
      </c>
    </row>
    <row r="1596" spans="1:10">
      <c r="A1596" s="184"/>
      <c r="B1596" s="19" t="s">
        <v>1524</v>
      </c>
      <c r="C1596" s="16"/>
      <c r="D1596" s="130"/>
      <c r="E1596" s="72">
        <v>10</v>
      </c>
      <c r="F1596" s="72">
        <v>4</v>
      </c>
      <c r="G1596" s="72">
        <v>5</v>
      </c>
      <c r="H1596" s="8">
        <v>229</v>
      </c>
      <c r="I1596" s="8">
        <v>224</v>
      </c>
    </row>
    <row r="1597" spans="1:10">
      <c r="A1597" s="184"/>
      <c r="B1597" s="19" t="s">
        <v>335</v>
      </c>
      <c r="C1597" s="16"/>
      <c r="D1597" s="130"/>
      <c r="E1597" s="72">
        <v>16</v>
      </c>
      <c r="F1597" s="72">
        <v>7</v>
      </c>
      <c r="G1597" s="72">
        <v>10</v>
      </c>
      <c r="H1597" s="8">
        <v>229</v>
      </c>
      <c r="I1597" s="8">
        <v>224</v>
      </c>
    </row>
    <row r="1598" spans="1:10">
      <c r="A1598" s="184"/>
      <c r="B1598" s="31" t="s">
        <v>236</v>
      </c>
      <c r="C1598" s="16"/>
      <c r="D1598" s="130"/>
      <c r="E1598" s="72">
        <v>13</v>
      </c>
      <c r="F1598" s="72">
        <v>10</v>
      </c>
      <c r="G1598" s="72">
        <v>9</v>
      </c>
      <c r="H1598" s="8">
        <v>229</v>
      </c>
      <c r="I1598" s="8">
        <v>224</v>
      </c>
    </row>
    <row r="1599" spans="1:10">
      <c r="A1599"/>
      <c r="B1599" s="15" t="s">
        <v>1525</v>
      </c>
      <c r="C1599" s="16"/>
      <c r="D1599" s="130">
        <v>400</v>
      </c>
      <c r="E1599" s="72"/>
      <c r="F1599" s="72"/>
      <c r="G1599" s="72"/>
      <c r="H1599" s="8"/>
      <c r="I1599" s="8"/>
      <c r="J1599" s="144">
        <f>100*(H1599*(E1599+F1599+G1599)+H1600*(E1600+F1600+G1600)+H1601*(E1601+F1601+G1601)+H1602*(E1602+F1602+G1602)+H1603*(G1603+F1603+E1603)+H1605*(G1605+F1605+E1605)+H1606*(G1606+F1606+E1606)+H1607*(G1607+F1607+E1607))/(D1599*1000)</f>
        <v>13.804</v>
      </c>
    </row>
    <row r="1600" spans="1:10" ht="15.75" customHeight="1">
      <c r="A1600" s="191" t="s">
        <v>479</v>
      </c>
      <c r="B1600" s="26" t="s">
        <v>1526</v>
      </c>
      <c r="C1600" s="185" t="s">
        <v>1527</v>
      </c>
      <c r="D1600" s="131"/>
      <c r="E1600" s="96">
        <v>1</v>
      </c>
      <c r="F1600" s="96">
        <v>1</v>
      </c>
      <c r="G1600" s="96">
        <v>0</v>
      </c>
      <c r="H1600" s="8">
        <v>232</v>
      </c>
      <c r="I1600" s="8">
        <v>231</v>
      </c>
    </row>
    <row r="1601" spans="1:10">
      <c r="A1601" s="191"/>
      <c r="B1601" s="31" t="s">
        <v>1528</v>
      </c>
      <c r="C1601" s="185"/>
      <c r="D1601" s="130"/>
      <c r="E1601" s="20"/>
      <c r="F1601" s="20"/>
      <c r="G1601" s="20"/>
      <c r="H1601" s="8">
        <v>232</v>
      </c>
      <c r="I1601" s="8">
        <v>231</v>
      </c>
    </row>
    <row r="1602" spans="1:10">
      <c r="A1602" s="191"/>
      <c r="B1602" s="31" t="s">
        <v>1529</v>
      </c>
      <c r="C1602" s="185"/>
      <c r="D1602" s="130"/>
      <c r="E1602" s="20">
        <v>25</v>
      </c>
      <c r="F1602" s="20">
        <v>31</v>
      </c>
      <c r="G1602" s="20">
        <v>41</v>
      </c>
      <c r="H1602" s="8">
        <v>232</v>
      </c>
      <c r="I1602" s="8">
        <v>231</v>
      </c>
    </row>
    <row r="1603" spans="1:10">
      <c r="A1603" s="191"/>
      <c r="B1603" s="26" t="s">
        <v>1530</v>
      </c>
      <c r="C1603" s="185"/>
      <c r="D1603" s="131"/>
      <c r="E1603" s="96">
        <v>0</v>
      </c>
      <c r="F1603" s="96">
        <v>0</v>
      </c>
      <c r="G1603" s="96">
        <v>0</v>
      </c>
      <c r="H1603" s="8">
        <v>232</v>
      </c>
      <c r="I1603" s="8">
        <v>231</v>
      </c>
    </row>
    <row r="1604" spans="1:10">
      <c r="A1604" s="191"/>
      <c r="B1604" s="26" t="s">
        <v>1531</v>
      </c>
      <c r="C1604" s="16"/>
      <c r="D1604" s="131"/>
      <c r="E1604" s="96">
        <v>6</v>
      </c>
      <c r="F1604" s="96">
        <v>0</v>
      </c>
      <c r="G1604" s="96">
        <v>1</v>
      </c>
      <c r="H1604" s="8">
        <v>232</v>
      </c>
      <c r="I1604" s="8">
        <v>231</v>
      </c>
    </row>
    <row r="1605" spans="1:10">
      <c r="A1605" s="191"/>
      <c r="B1605" s="31" t="s">
        <v>1532</v>
      </c>
      <c r="C1605" s="16"/>
      <c r="D1605" s="130"/>
      <c r="E1605" s="20">
        <v>2</v>
      </c>
      <c r="F1605" s="20">
        <v>7</v>
      </c>
      <c r="G1605" s="20">
        <v>7</v>
      </c>
      <c r="H1605" s="8">
        <v>232</v>
      </c>
      <c r="I1605" s="8">
        <v>231</v>
      </c>
    </row>
    <row r="1606" spans="1:10">
      <c r="A1606" s="191"/>
      <c r="B1606" s="26" t="s">
        <v>1533</v>
      </c>
      <c r="C1606" s="16"/>
      <c r="D1606" s="131"/>
      <c r="E1606" s="96">
        <v>48</v>
      </c>
      <c r="F1606" s="96">
        <v>32</v>
      </c>
      <c r="G1606" s="96">
        <v>43</v>
      </c>
      <c r="H1606" s="8">
        <v>232</v>
      </c>
      <c r="I1606" s="8">
        <v>231</v>
      </c>
    </row>
    <row r="1607" spans="1:10">
      <c r="A1607" s="191"/>
      <c r="B1607" s="26" t="s">
        <v>1534</v>
      </c>
      <c r="C1607" s="16"/>
      <c r="D1607" s="131"/>
      <c r="E1607" s="96">
        <v>0</v>
      </c>
      <c r="F1607" s="96">
        <v>0</v>
      </c>
      <c r="G1607" s="96">
        <v>0</v>
      </c>
      <c r="H1607" s="8">
        <v>232</v>
      </c>
      <c r="I1607" s="8">
        <v>231</v>
      </c>
    </row>
    <row r="1608" spans="1:10">
      <c r="A1608" s="191"/>
      <c r="B1608" s="15" t="s">
        <v>734</v>
      </c>
      <c r="C1608" s="16"/>
      <c r="D1608" s="130">
        <v>400</v>
      </c>
      <c r="E1608" s="96"/>
      <c r="F1608" s="96"/>
      <c r="G1608" s="96"/>
      <c r="H1608" s="8"/>
      <c r="I1608" s="8"/>
      <c r="J1608" s="144">
        <f>100*(H1608*(E1608+F1608+G1608)+H1609*(E1609+F1609+G1609)+H1610*(E1610+F1610+G1610)+H1611*(E1611+F1611+G1611)+H1612*(G1612+F1612+E1612)+H1614*(G1614+F1614+E1614)+H1615*(G1615+F1615+E1615)+H1616*(G1616+F1616+E1616))/(D1608*1000)</f>
        <v>22.2515</v>
      </c>
    </row>
    <row r="1609" spans="1:10">
      <c r="A1609" s="191"/>
      <c r="B1609" s="26" t="s">
        <v>1535</v>
      </c>
      <c r="C1609" s="16"/>
      <c r="D1609" s="130"/>
      <c r="E1609" s="20">
        <v>12</v>
      </c>
      <c r="F1609" s="20">
        <v>22</v>
      </c>
      <c r="G1609" s="20">
        <v>22</v>
      </c>
      <c r="H1609" s="8">
        <v>233</v>
      </c>
      <c r="I1609" s="8">
        <v>227</v>
      </c>
    </row>
    <row r="1610" spans="1:10">
      <c r="A1610" s="191"/>
      <c r="B1610" s="26" t="s">
        <v>1536</v>
      </c>
      <c r="C1610" s="16"/>
      <c r="D1610" s="130"/>
      <c r="E1610" s="20">
        <v>5</v>
      </c>
      <c r="F1610" s="20">
        <v>12</v>
      </c>
      <c r="G1610" s="20">
        <v>7</v>
      </c>
      <c r="H1610" s="8">
        <v>233</v>
      </c>
      <c r="I1610" s="8">
        <v>227</v>
      </c>
    </row>
    <row r="1611" spans="1:10">
      <c r="A1611" s="191"/>
      <c r="B1611" s="31" t="s">
        <v>1537</v>
      </c>
      <c r="C1611" s="16"/>
      <c r="D1611" s="130"/>
      <c r="E1611" s="20">
        <v>42</v>
      </c>
      <c r="F1611" s="20">
        <v>40</v>
      </c>
      <c r="G1611" s="20">
        <v>35</v>
      </c>
      <c r="H1611" s="8">
        <v>233</v>
      </c>
      <c r="I1611" s="8">
        <v>227</v>
      </c>
    </row>
    <row r="1612" spans="1:10">
      <c r="A1612" s="191"/>
      <c r="B1612" s="31" t="s">
        <v>1538</v>
      </c>
      <c r="C1612" s="16"/>
      <c r="D1612" s="130"/>
      <c r="E1612" s="20">
        <v>8</v>
      </c>
      <c r="F1612" s="20">
        <v>10</v>
      </c>
      <c r="G1612" s="20">
        <v>5</v>
      </c>
      <c r="H1612" s="8">
        <v>233</v>
      </c>
      <c r="I1612" s="8">
        <v>227</v>
      </c>
    </row>
    <row r="1613" spans="1:10">
      <c r="A1613" s="191"/>
      <c r="B1613" s="31" t="s">
        <v>1539</v>
      </c>
      <c r="C1613" s="16"/>
      <c r="D1613" s="130"/>
      <c r="E1613" s="20">
        <v>40</v>
      </c>
      <c r="F1613" s="20">
        <v>38</v>
      </c>
      <c r="G1613" s="20">
        <v>66</v>
      </c>
      <c r="H1613" s="8">
        <v>233</v>
      </c>
      <c r="I1613" s="8">
        <v>227</v>
      </c>
    </row>
    <row r="1614" spans="1:10">
      <c r="A1614" s="191"/>
      <c r="B1614" s="31" t="s">
        <v>1540</v>
      </c>
      <c r="C1614" s="16"/>
      <c r="D1614" s="130"/>
      <c r="E1614" s="20">
        <v>40</v>
      </c>
      <c r="F1614" s="20">
        <v>59</v>
      </c>
      <c r="G1614" s="20">
        <v>33</v>
      </c>
      <c r="H1614" s="8">
        <v>233</v>
      </c>
      <c r="I1614" s="8">
        <v>227</v>
      </c>
    </row>
    <row r="1615" spans="1:10">
      <c r="A1615" s="191"/>
      <c r="B1615" s="31" t="s">
        <v>1541</v>
      </c>
      <c r="C1615" s="16"/>
      <c r="D1615" s="130"/>
      <c r="E1615" s="20">
        <v>13</v>
      </c>
      <c r="F1615" s="20">
        <v>5</v>
      </c>
      <c r="G1615" s="20">
        <v>2</v>
      </c>
      <c r="H1615" s="8">
        <v>233</v>
      </c>
      <c r="I1615" s="8">
        <v>227</v>
      </c>
    </row>
    <row r="1616" spans="1:10">
      <c r="A1616" s="191"/>
      <c r="B1616" s="31" t="s">
        <v>1542</v>
      </c>
      <c r="C1616" s="16"/>
      <c r="D1616" s="130"/>
      <c r="E1616" s="20">
        <v>7</v>
      </c>
      <c r="F1616" s="20">
        <v>3</v>
      </c>
      <c r="G1616" s="20">
        <v>0</v>
      </c>
      <c r="H1616" s="8">
        <v>233</v>
      </c>
      <c r="I1616" s="8">
        <v>227</v>
      </c>
    </row>
    <row r="1617" spans="1:10">
      <c r="A1617"/>
      <c r="B1617" s="15" t="s">
        <v>1543</v>
      </c>
      <c r="C1617" s="16"/>
      <c r="D1617" s="130">
        <v>250</v>
      </c>
      <c r="E1617" s="72"/>
      <c r="F1617" s="72"/>
      <c r="G1617" s="72"/>
      <c r="H1617" s="8"/>
      <c r="I1617" s="8"/>
      <c r="J1617" s="144">
        <f>100*(H1617*(E1617+F1617+G1617)+H1618*(E1618+F1618+G1618)+H1619*(E1619+F1619+G1619)+H1620*(E1620+F1620+G1620)+H1621*(G1621+F1621+E1621)+H1622*(G1622+F1622+E1622))/(D1617*1000)</f>
        <v>33.889600000000002</v>
      </c>
    </row>
    <row r="1618" spans="1:10" ht="15.75" customHeight="1">
      <c r="A1618" s="203" t="s">
        <v>429</v>
      </c>
      <c r="B1618" s="22" t="s">
        <v>1121</v>
      </c>
      <c r="C1618" s="185" t="s">
        <v>1544</v>
      </c>
      <c r="D1618" s="130"/>
      <c r="E1618" s="72">
        <v>26</v>
      </c>
      <c r="F1618" s="72">
        <v>50</v>
      </c>
      <c r="G1618" s="72">
        <v>51</v>
      </c>
      <c r="H1618" s="8">
        <v>236</v>
      </c>
      <c r="I1618" s="8">
        <v>225</v>
      </c>
    </row>
    <row r="1619" spans="1:10">
      <c r="A1619" s="203"/>
      <c r="B1619" s="19" t="s">
        <v>1119</v>
      </c>
      <c r="C1619" s="185"/>
      <c r="D1619" s="130"/>
      <c r="E1619" s="72">
        <v>36</v>
      </c>
      <c r="F1619" s="72">
        <v>60</v>
      </c>
      <c r="G1619" s="72">
        <v>70</v>
      </c>
      <c r="H1619" s="8">
        <v>236</v>
      </c>
      <c r="I1619" s="8">
        <v>225</v>
      </c>
    </row>
    <row r="1620" spans="1:10">
      <c r="A1620" s="203"/>
      <c r="B1620" s="19" t="s">
        <v>1545</v>
      </c>
      <c r="C1620" s="185"/>
      <c r="D1620" s="130"/>
      <c r="E1620" s="72">
        <v>26</v>
      </c>
      <c r="F1620" s="72">
        <v>16</v>
      </c>
      <c r="G1620" s="72">
        <v>13</v>
      </c>
      <c r="H1620" s="8">
        <v>236</v>
      </c>
      <c r="I1620" s="8">
        <v>225</v>
      </c>
    </row>
    <row r="1621" spans="1:10">
      <c r="A1621" s="203"/>
      <c r="B1621" s="19" t="s">
        <v>1546</v>
      </c>
      <c r="C1621" s="16"/>
      <c r="D1621" s="130"/>
      <c r="E1621" s="72">
        <v>0</v>
      </c>
      <c r="F1621" s="72">
        <v>9</v>
      </c>
      <c r="G1621" s="72">
        <v>2</v>
      </c>
      <c r="H1621" s="8">
        <v>236</v>
      </c>
      <c r="I1621" s="8">
        <v>225</v>
      </c>
    </row>
    <row r="1622" spans="1:10">
      <c r="A1622" s="14"/>
      <c r="B1622" s="15" t="s">
        <v>1547</v>
      </c>
      <c r="C1622" s="16"/>
      <c r="D1622" s="130">
        <v>400</v>
      </c>
      <c r="E1622" s="72"/>
      <c r="F1622" s="72"/>
      <c r="G1622" s="72"/>
      <c r="H1622" s="8"/>
      <c r="I1622" s="8"/>
      <c r="J1622" s="144">
        <f>100*(H1622*(E1622+F1622+G1622)+H1623*(E1623+F1623+G1623)+H1624*(E1624+F1624+G1624)+H1625*(E1625+F1625+G1625)+H1626*(G1626+F1626+E1626)+H1628*(G1628+F1628+E1628)+H1629*(G1629+F1629+E1629)+H1630*(G1630+F1630+E1630))/(D1622*1000)</f>
        <v>18.4575</v>
      </c>
    </row>
    <row r="1623" spans="1:10" ht="15.75" customHeight="1">
      <c r="A1623" s="199" t="s">
        <v>356</v>
      </c>
      <c r="B1623" s="22" t="s">
        <v>1548</v>
      </c>
      <c r="C1623" s="185" t="s">
        <v>1549</v>
      </c>
      <c r="D1623" s="130"/>
      <c r="E1623" s="20">
        <v>27</v>
      </c>
      <c r="F1623" s="20">
        <v>24</v>
      </c>
      <c r="G1623" s="20">
        <v>12</v>
      </c>
      <c r="H1623" s="21">
        <v>230</v>
      </c>
      <c r="I1623" s="21">
        <v>222</v>
      </c>
    </row>
    <row r="1624" spans="1:10">
      <c r="A1624" s="199"/>
      <c r="B1624" s="19" t="s">
        <v>1550</v>
      </c>
      <c r="C1624" s="185"/>
      <c r="D1624" s="130"/>
      <c r="E1624" s="20">
        <v>16</v>
      </c>
      <c r="F1624" s="20">
        <v>10</v>
      </c>
      <c r="G1624" s="20">
        <v>7</v>
      </c>
      <c r="H1624" s="21">
        <v>230</v>
      </c>
      <c r="I1624" s="21">
        <v>222</v>
      </c>
    </row>
    <row r="1625" spans="1:10">
      <c r="A1625" s="199"/>
      <c r="B1625" s="19" t="s">
        <v>1551</v>
      </c>
      <c r="C1625" s="185"/>
      <c r="D1625" s="130"/>
      <c r="E1625" s="20">
        <v>0</v>
      </c>
      <c r="F1625" s="20">
        <v>0</v>
      </c>
      <c r="G1625" s="20">
        <v>0</v>
      </c>
      <c r="H1625" s="21">
        <v>230</v>
      </c>
      <c r="I1625" s="21">
        <v>222</v>
      </c>
    </row>
    <row r="1626" spans="1:10">
      <c r="A1626" s="199"/>
      <c r="B1626" s="19" t="s">
        <v>1552</v>
      </c>
      <c r="C1626" s="185"/>
      <c r="D1626" s="130"/>
      <c r="E1626" s="20">
        <v>29</v>
      </c>
      <c r="F1626" s="20">
        <v>50</v>
      </c>
      <c r="G1626" s="20">
        <v>23</v>
      </c>
      <c r="H1626" s="21">
        <v>230</v>
      </c>
      <c r="I1626" s="21">
        <v>222</v>
      </c>
    </row>
    <row r="1627" spans="1:10">
      <c r="A1627" s="199"/>
      <c r="B1627" s="19" t="s">
        <v>1553</v>
      </c>
      <c r="C1627" s="185"/>
      <c r="D1627" s="130"/>
      <c r="E1627" s="20">
        <v>43</v>
      </c>
      <c r="F1627" s="20">
        <v>4</v>
      </c>
      <c r="G1627" s="20">
        <v>20</v>
      </c>
      <c r="H1627" s="21">
        <v>230</v>
      </c>
      <c r="I1627" s="21">
        <v>222</v>
      </c>
    </row>
    <row r="1628" spans="1:10">
      <c r="A1628" s="199"/>
      <c r="B1628" s="19" t="s">
        <v>1554</v>
      </c>
      <c r="C1628" s="16"/>
      <c r="D1628" s="130"/>
      <c r="E1628" s="20">
        <v>10</v>
      </c>
      <c r="F1628" s="20">
        <v>6</v>
      </c>
      <c r="G1628" s="20">
        <v>4</v>
      </c>
      <c r="H1628" s="21">
        <v>230</v>
      </c>
      <c r="I1628" s="21">
        <v>222</v>
      </c>
    </row>
    <row r="1629" spans="1:10">
      <c r="A1629" s="199"/>
      <c r="B1629" s="19" t="s">
        <v>1555</v>
      </c>
      <c r="C1629" s="16"/>
      <c r="D1629" s="130"/>
      <c r="E1629" s="20">
        <v>36</v>
      </c>
      <c r="F1629" s="20">
        <v>29</v>
      </c>
      <c r="G1629" s="20">
        <v>29</v>
      </c>
      <c r="H1629" s="21">
        <v>230</v>
      </c>
      <c r="I1629" s="21">
        <v>222</v>
      </c>
    </row>
    <row r="1630" spans="1:10">
      <c r="A1630" s="199"/>
      <c r="B1630" s="19" t="s">
        <v>1556</v>
      </c>
      <c r="C1630" s="16"/>
      <c r="D1630" s="130"/>
      <c r="E1630" s="20">
        <v>5</v>
      </c>
      <c r="F1630" s="20">
        <v>3</v>
      </c>
      <c r="G1630" s="20">
        <v>1</v>
      </c>
      <c r="H1630" s="21">
        <v>230</v>
      </c>
      <c r="I1630" s="21">
        <v>222</v>
      </c>
    </row>
    <row r="1631" spans="1:10">
      <c r="A1631" s="199"/>
      <c r="B1631" s="19" t="s">
        <v>1552</v>
      </c>
      <c r="C1631" s="16"/>
      <c r="D1631" s="130"/>
      <c r="E1631" s="20">
        <v>0</v>
      </c>
      <c r="F1631" s="20">
        <v>0</v>
      </c>
      <c r="G1631" s="20">
        <v>0</v>
      </c>
      <c r="H1631" s="21">
        <v>230</v>
      </c>
      <c r="I1631" s="21">
        <v>222</v>
      </c>
    </row>
    <row r="1632" spans="1:10">
      <c r="A1632" s="199"/>
      <c r="B1632" s="15" t="s">
        <v>734</v>
      </c>
      <c r="C1632" s="16"/>
      <c r="D1632" s="130">
        <v>400</v>
      </c>
      <c r="E1632" s="20"/>
      <c r="F1632" s="20"/>
      <c r="G1632" s="20"/>
      <c r="H1632" s="21"/>
      <c r="I1632" s="21"/>
      <c r="J1632" s="144">
        <f>100*(H1632*(E1632+F1632+G1632)+H1633*(E1633+F1633+G1633)+H1634*(E1634+F1634+G1634)+H1635*(E1635+F1635+G1635)+H1636*(G1636+F1636+E1636)+H1637*(G1637+F1637+E1637))/(D1632*1000)</f>
        <v>5.5067500000000003</v>
      </c>
    </row>
    <row r="1633" spans="1:10">
      <c r="A1633" s="199"/>
      <c r="B1633" s="19" t="s">
        <v>1557</v>
      </c>
      <c r="C1633" s="16"/>
      <c r="D1633" s="130"/>
      <c r="E1633" s="20">
        <v>10</v>
      </c>
      <c r="F1633" s="20">
        <v>8</v>
      </c>
      <c r="G1633" s="20">
        <v>10</v>
      </c>
      <c r="H1633" s="21">
        <v>230</v>
      </c>
      <c r="I1633" s="21">
        <v>222</v>
      </c>
    </row>
    <row r="1634" spans="1:10">
      <c r="A1634" s="199"/>
      <c r="B1634" s="19" t="s">
        <v>1558</v>
      </c>
      <c r="C1634" s="16"/>
      <c r="D1634" s="130"/>
      <c r="E1634" s="20"/>
      <c r="F1634" s="20"/>
      <c r="G1634" s="20"/>
      <c r="H1634" s="21">
        <v>231</v>
      </c>
      <c r="I1634" s="21">
        <v>223</v>
      </c>
    </row>
    <row r="1635" spans="1:10">
      <c r="A1635" s="199"/>
      <c r="B1635" s="19" t="s">
        <v>1559</v>
      </c>
      <c r="C1635" s="16"/>
      <c r="D1635" s="130"/>
      <c r="E1635" s="20">
        <v>12</v>
      </c>
      <c r="F1635" s="20">
        <v>5</v>
      </c>
      <c r="G1635" s="20">
        <v>7</v>
      </c>
      <c r="H1635" s="21">
        <v>232</v>
      </c>
      <c r="I1635" s="21">
        <v>224</v>
      </c>
    </row>
    <row r="1636" spans="1:10">
      <c r="A1636" s="199"/>
      <c r="B1636" s="19" t="s">
        <v>1560</v>
      </c>
      <c r="C1636" s="16"/>
      <c r="D1636" s="130"/>
      <c r="E1636" s="20">
        <v>14</v>
      </c>
      <c r="F1636" s="20">
        <v>17</v>
      </c>
      <c r="G1636" s="20">
        <v>12</v>
      </c>
      <c r="H1636" s="21">
        <v>233</v>
      </c>
      <c r="I1636" s="21">
        <v>225</v>
      </c>
    </row>
    <row r="1637" spans="1:10">
      <c r="A1637" s="14"/>
      <c r="B1637" s="15" t="s">
        <v>1561</v>
      </c>
      <c r="C1637" s="16"/>
      <c r="D1637" s="130">
        <v>400</v>
      </c>
      <c r="E1637" s="72"/>
      <c r="F1637" s="72"/>
      <c r="G1637" s="72"/>
      <c r="H1637" s="8"/>
      <c r="I1637" s="8"/>
      <c r="J1637" s="144">
        <f>100*(H1637*(E1637+F1637+G1637)+H1638*(E1638+F1638+G1638)+H1639*(E1639+F1639+G1639)+H1640*(E1640+F1640+G1640)+H1641*(G1641+F1641+E1641)+H1643*(G1643+F1643+E1643)+H1644*(G1644+F1644+E1644))/(D1637*1000)</f>
        <v>5.117</v>
      </c>
    </row>
    <row r="1638" spans="1:10" ht="15.75" customHeight="1">
      <c r="A1638" s="199" t="s">
        <v>356</v>
      </c>
      <c r="B1638" s="26" t="s">
        <v>1562</v>
      </c>
      <c r="C1638" s="185" t="s">
        <v>1563</v>
      </c>
      <c r="D1638" s="130"/>
      <c r="E1638" s="20"/>
      <c r="F1638" s="20"/>
      <c r="G1638" s="20"/>
      <c r="H1638" s="8">
        <v>238</v>
      </c>
      <c r="I1638" s="8">
        <v>228</v>
      </c>
    </row>
    <row r="1639" spans="1:10">
      <c r="A1639" s="199"/>
      <c r="B1639" s="31" t="s">
        <v>1564</v>
      </c>
      <c r="C1639" s="185"/>
      <c r="D1639" s="130"/>
      <c r="E1639" s="20"/>
      <c r="F1639" s="20"/>
      <c r="G1639" s="20"/>
      <c r="H1639" s="8">
        <v>238</v>
      </c>
      <c r="I1639" s="8">
        <v>228</v>
      </c>
    </row>
    <row r="1640" spans="1:10">
      <c r="A1640" s="199"/>
      <c r="B1640" s="31" t="s">
        <v>1565</v>
      </c>
      <c r="C1640" s="185"/>
      <c r="D1640" s="130"/>
      <c r="E1640" s="20">
        <v>12</v>
      </c>
      <c r="F1640" s="20">
        <v>20</v>
      </c>
      <c r="G1640" s="20">
        <v>19</v>
      </c>
      <c r="H1640" s="8">
        <v>238</v>
      </c>
      <c r="I1640" s="8">
        <v>228</v>
      </c>
    </row>
    <row r="1641" spans="1:10">
      <c r="A1641" s="199"/>
      <c r="B1641" s="26" t="s">
        <v>1566</v>
      </c>
      <c r="C1641" s="185"/>
      <c r="D1641" s="130"/>
      <c r="E1641" s="20">
        <v>8</v>
      </c>
      <c r="F1641" s="20">
        <v>6</v>
      </c>
      <c r="G1641" s="20">
        <v>9</v>
      </c>
      <c r="H1641" s="8">
        <v>238</v>
      </c>
      <c r="I1641" s="8">
        <v>228</v>
      </c>
    </row>
    <row r="1642" spans="1:10">
      <c r="A1642" s="199"/>
      <c r="B1642" s="26" t="s">
        <v>1567</v>
      </c>
      <c r="C1642" s="185"/>
      <c r="D1642" s="130"/>
      <c r="E1642" s="72">
        <v>2</v>
      </c>
      <c r="F1642" s="72">
        <v>3</v>
      </c>
      <c r="G1642" s="72">
        <v>0</v>
      </c>
      <c r="H1642" s="8">
        <v>238</v>
      </c>
      <c r="I1642" s="8">
        <v>228</v>
      </c>
    </row>
    <row r="1643" spans="1:10">
      <c r="A1643" s="199"/>
      <c r="B1643" s="31" t="s">
        <v>1568</v>
      </c>
      <c r="C1643" s="16"/>
      <c r="D1643" s="130"/>
      <c r="E1643" s="20">
        <v>1</v>
      </c>
      <c r="F1643" s="20">
        <v>9</v>
      </c>
      <c r="G1643" s="20">
        <v>2</v>
      </c>
      <c r="H1643" s="8">
        <v>238</v>
      </c>
      <c r="I1643" s="8">
        <v>228</v>
      </c>
    </row>
    <row r="1644" spans="1:10">
      <c r="A1644" s="199"/>
      <c r="B1644" s="15" t="s">
        <v>734</v>
      </c>
      <c r="C1644" s="16"/>
      <c r="D1644" s="130">
        <v>400</v>
      </c>
      <c r="E1644" s="72"/>
      <c r="F1644" s="72"/>
      <c r="G1644" s="72"/>
      <c r="H1644" s="8"/>
      <c r="I1644" s="8"/>
      <c r="J1644" s="144">
        <f>100*(H1644*(E1644+F1644+G1644)+H1645*(E1645+F1645+G1645)+H1646*(E1646+F1646+G1646)+H1647*(E1647+F1647+G1647)+H1648*(G1648+F1648+E1648)+H1650*(G1650+F1650+E1650)+H1651*(G1651+F1651+E1651)+H1652*(G1652+F1652+E1652)+H1653*(G1653+F1653+E1653))/(D1644*1000)</f>
        <v>14.452500000000001</v>
      </c>
    </row>
    <row r="1645" spans="1:10">
      <c r="A1645" s="199"/>
      <c r="B1645" s="26" t="s">
        <v>1569</v>
      </c>
      <c r="C1645" s="16"/>
      <c r="D1645" s="130"/>
      <c r="E1645" s="20">
        <v>8</v>
      </c>
      <c r="F1645" s="20">
        <v>3</v>
      </c>
      <c r="G1645" s="20">
        <v>11</v>
      </c>
      <c r="H1645" s="8">
        <v>235</v>
      </c>
      <c r="I1645" s="8">
        <v>228</v>
      </c>
    </row>
    <row r="1646" spans="1:10">
      <c r="A1646" s="199"/>
      <c r="B1646" s="26" t="s">
        <v>63</v>
      </c>
      <c r="C1646" s="16"/>
      <c r="D1646" s="130"/>
      <c r="E1646" s="72">
        <v>6</v>
      </c>
      <c r="F1646" s="72">
        <v>6</v>
      </c>
      <c r="G1646" s="72">
        <v>6</v>
      </c>
      <c r="H1646" s="8">
        <v>235</v>
      </c>
      <c r="I1646" s="8">
        <v>228</v>
      </c>
    </row>
    <row r="1647" spans="1:10">
      <c r="A1647" s="199"/>
      <c r="B1647" s="26" t="s">
        <v>1570</v>
      </c>
      <c r="C1647" s="16"/>
      <c r="D1647" s="130"/>
      <c r="E1647" s="72">
        <v>1</v>
      </c>
      <c r="F1647" s="72">
        <v>0</v>
      </c>
      <c r="G1647" s="72">
        <v>0</v>
      </c>
      <c r="H1647" s="8">
        <v>235</v>
      </c>
      <c r="I1647" s="8">
        <v>228</v>
      </c>
    </row>
    <row r="1648" spans="1:10">
      <c r="A1648" s="199"/>
      <c r="B1648" s="31" t="s">
        <v>1571</v>
      </c>
      <c r="C1648" s="16"/>
      <c r="D1648" s="130"/>
      <c r="E1648" s="20">
        <v>1</v>
      </c>
      <c r="F1648" s="20">
        <v>14</v>
      </c>
      <c r="G1648" s="20">
        <v>11</v>
      </c>
      <c r="H1648" s="8">
        <v>235</v>
      </c>
      <c r="I1648" s="8">
        <v>228</v>
      </c>
    </row>
    <row r="1649" spans="1:10">
      <c r="A1649" s="199"/>
      <c r="B1649" s="31" t="s">
        <v>923</v>
      </c>
      <c r="C1649" s="16"/>
      <c r="D1649" s="130"/>
      <c r="E1649" s="20">
        <v>42</v>
      </c>
      <c r="F1649" s="20">
        <v>42</v>
      </c>
      <c r="G1649" s="20">
        <v>45</v>
      </c>
      <c r="H1649" s="8">
        <v>235</v>
      </c>
      <c r="I1649" s="8">
        <v>228</v>
      </c>
    </row>
    <row r="1650" spans="1:10">
      <c r="A1650" s="199"/>
      <c r="B1650" s="31" t="s">
        <v>1572</v>
      </c>
      <c r="C1650" s="16"/>
      <c r="D1650" s="130"/>
      <c r="E1650" s="20">
        <v>8</v>
      </c>
      <c r="F1650" s="20">
        <v>10</v>
      </c>
      <c r="G1650" s="20">
        <v>4</v>
      </c>
      <c r="H1650" s="8">
        <v>235</v>
      </c>
      <c r="I1650" s="8">
        <v>228</v>
      </c>
    </row>
    <row r="1651" spans="1:10">
      <c r="A1651" s="199"/>
      <c r="B1651" s="31" t="s">
        <v>569</v>
      </c>
      <c r="C1651" s="16"/>
      <c r="D1651" s="130"/>
      <c r="E1651" s="20">
        <v>51</v>
      </c>
      <c r="F1651" s="20">
        <v>31</v>
      </c>
      <c r="G1651" s="20">
        <v>65</v>
      </c>
      <c r="H1651" s="8">
        <v>235</v>
      </c>
      <c r="I1651" s="8">
        <v>228</v>
      </c>
    </row>
    <row r="1652" spans="1:10">
      <c r="A1652" s="199"/>
      <c r="B1652" s="31" t="s">
        <v>1573</v>
      </c>
      <c r="C1652" s="16"/>
      <c r="D1652" s="130"/>
      <c r="E1652" s="72"/>
      <c r="F1652" s="72"/>
      <c r="G1652" s="72"/>
      <c r="H1652" s="8">
        <v>235</v>
      </c>
      <c r="I1652" s="8">
        <v>228</v>
      </c>
    </row>
    <row r="1653" spans="1:10">
      <c r="A1653" s="199"/>
      <c r="B1653" s="31" t="s">
        <v>1574</v>
      </c>
      <c r="C1653" s="16"/>
      <c r="D1653" s="130"/>
      <c r="E1653" s="72">
        <v>10</v>
      </c>
      <c r="F1653" s="72">
        <v>0</v>
      </c>
      <c r="G1653" s="72">
        <v>0</v>
      </c>
      <c r="H1653" s="8">
        <v>235</v>
      </c>
      <c r="I1653" s="8">
        <v>228</v>
      </c>
    </row>
    <row r="1654" spans="1:10">
      <c r="A1654" s="199"/>
      <c r="B1654" s="31" t="s">
        <v>1575</v>
      </c>
      <c r="C1654" s="16"/>
      <c r="D1654" s="130"/>
      <c r="E1654" s="72">
        <v>0</v>
      </c>
      <c r="F1654" s="72">
        <v>0</v>
      </c>
      <c r="G1654" s="72">
        <v>0</v>
      </c>
      <c r="H1654" s="8">
        <v>235</v>
      </c>
      <c r="I1654" s="8">
        <v>228</v>
      </c>
    </row>
    <row r="1655" spans="1:10">
      <c r="A1655"/>
      <c r="B1655" s="15" t="s">
        <v>1576</v>
      </c>
      <c r="C1655" s="16"/>
      <c r="D1655" s="130">
        <v>630</v>
      </c>
      <c r="E1655" s="72"/>
      <c r="F1655" s="72"/>
      <c r="G1655" s="72"/>
      <c r="H1655" s="8"/>
      <c r="I1655" s="8"/>
      <c r="J1655" s="144">
        <f>100*(H1655*(E1655+F1655+G1655)+H1656*(E1656+F1656+G1656)+H1657*(E1657+F1657+G1657)+H1658*(E1658+F1658+G1658)+H1659*(G1659+F1659+E1659)+H1661*(G1661+F1661+E1661)+H1662*(G1662+F1662+E1662)+H1663*(G1663+F1663+E1663)+H1664*(G1664+F1664+E1664))/(D1655*1000)</f>
        <v>5.234285714285714</v>
      </c>
    </row>
    <row r="1656" spans="1:10" ht="15.75" customHeight="1">
      <c r="A1656" s="184" t="s">
        <v>978</v>
      </c>
      <c r="B1656" s="31" t="s">
        <v>1577</v>
      </c>
      <c r="C1656" s="185" t="s">
        <v>1578</v>
      </c>
      <c r="D1656" s="130"/>
      <c r="E1656" s="72"/>
      <c r="F1656" s="72"/>
      <c r="G1656" s="72"/>
      <c r="H1656" s="21">
        <v>229</v>
      </c>
      <c r="I1656" s="21">
        <v>228</v>
      </c>
    </row>
    <row r="1657" spans="1:10">
      <c r="A1657" s="184"/>
      <c r="B1657" s="31" t="s">
        <v>1579</v>
      </c>
      <c r="C1657" s="185"/>
      <c r="D1657" s="130"/>
      <c r="E1657" s="72"/>
      <c r="F1657" s="72"/>
      <c r="G1657" s="72"/>
      <c r="H1657" s="21">
        <v>229</v>
      </c>
      <c r="I1657" s="21">
        <v>228</v>
      </c>
    </row>
    <row r="1658" spans="1:10">
      <c r="A1658" s="184"/>
      <c r="B1658" s="22" t="s">
        <v>1580</v>
      </c>
      <c r="C1658" s="185"/>
      <c r="D1658" s="130"/>
      <c r="E1658" s="72">
        <v>0</v>
      </c>
      <c r="F1658" s="72">
        <v>0</v>
      </c>
      <c r="G1658" s="72">
        <v>2</v>
      </c>
      <c r="H1658" s="21">
        <v>229</v>
      </c>
      <c r="I1658" s="21">
        <v>228</v>
      </c>
    </row>
    <row r="1659" spans="1:10">
      <c r="A1659" s="184"/>
      <c r="B1659" s="19" t="s">
        <v>1581</v>
      </c>
      <c r="C1659" s="185"/>
      <c r="D1659" s="130"/>
      <c r="E1659" s="72">
        <v>0</v>
      </c>
      <c r="F1659" s="72">
        <v>4</v>
      </c>
      <c r="G1659" s="72">
        <v>7</v>
      </c>
      <c r="H1659" s="21">
        <v>229</v>
      </c>
      <c r="I1659" s="21">
        <v>228</v>
      </c>
    </row>
    <row r="1660" spans="1:10">
      <c r="A1660" s="184"/>
      <c r="B1660" s="19" t="s">
        <v>1582</v>
      </c>
      <c r="C1660" s="185"/>
      <c r="D1660" s="130"/>
      <c r="E1660" s="72"/>
      <c r="F1660" s="72"/>
      <c r="G1660" s="72"/>
      <c r="H1660" s="21">
        <v>229</v>
      </c>
      <c r="I1660" s="21">
        <v>228</v>
      </c>
    </row>
    <row r="1661" spans="1:10">
      <c r="A1661" s="184"/>
      <c r="B1661" s="19" t="s">
        <v>1583</v>
      </c>
      <c r="C1661" s="185"/>
      <c r="D1661" s="130"/>
      <c r="E1661" s="72"/>
      <c r="F1661" s="72"/>
      <c r="G1661" s="72"/>
      <c r="H1661" s="21">
        <v>229</v>
      </c>
      <c r="I1661" s="21">
        <v>228</v>
      </c>
    </row>
    <row r="1662" spans="1:10">
      <c r="A1662" s="184"/>
      <c r="B1662" s="19" t="s">
        <v>1584</v>
      </c>
      <c r="C1662" s="185"/>
      <c r="D1662" s="130"/>
      <c r="E1662" s="72">
        <v>8</v>
      </c>
      <c r="F1662" s="72">
        <v>6</v>
      </c>
      <c r="G1662" s="72">
        <v>10</v>
      </c>
      <c r="H1662" s="21">
        <v>229</v>
      </c>
      <c r="I1662" s="21">
        <v>228</v>
      </c>
    </row>
    <row r="1663" spans="1:10">
      <c r="A1663" s="184"/>
      <c r="B1663" s="19" t="s">
        <v>1585</v>
      </c>
      <c r="C1663" s="16"/>
      <c r="D1663" s="130"/>
      <c r="E1663" s="72">
        <v>23</v>
      </c>
      <c r="F1663" s="72">
        <v>23</v>
      </c>
      <c r="G1663" s="72">
        <v>61</v>
      </c>
      <c r="H1663" s="21">
        <v>229</v>
      </c>
      <c r="I1663" s="21">
        <v>228</v>
      </c>
    </row>
    <row r="1664" spans="1:10">
      <c r="A1664" s="184"/>
      <c r="B1664" s="15" t="s">
        <v>734</v>
      </c>
      <c r="C1664" s="16"/>
      <c r="D1664" s="130">
        <v>400</v>
      </c>
      <c r="E1664" s="72"/>
      <c r="F1664" s="72"/>
      <c r="G1664" s="72"/>
      <c r="H1664" s="8"/>
      <c r="I1664" s="8"/>
      <c r="J1664" s="144">
        <f>100*(H1664*(E1664+F1664+G1664)+H1665*(E1665+F1665+G1665))/(D1664*1000)</f>
        <v>0.66</v>
      </c>
    </row>
    <row r="1665" spans="1:10">
      <c r="A1665" s="184"/>
      <c r="B1665" s="31" t="s">
        <v>1359</v>
      </c>
      <c r="C1665" s="16"/>
      <c r="D1665" s="130"/>
      <c r="E1665" s="72">
        <v>4</v>
      </c>
      <c r="F1665" s="72">
        <v>5</v>
      </c>
      <c r="G1665" s="72">
        <v>3</v>
      </c>
      <c r="H1665" s="8">
        <v>220</v>
      </c>
      <c r="I1665" s="8">
        <v>218</v>
      </c>
      <c r="J1665" s="144"/>
    </row>
    <row r="1666" spans="1:10">
      <c r="A1666" s="184"/>
      <c r="B1666" s="31" t="s">
        <v>1586</v>
      </c>
      <c r="C1666" s="16"/>
      <c r="D1666" s="130"/>
      <c r="E1666" s="72"/>
      <c r="F1666" s="72"/>
      <c r="G1666" s="72"/>
      <c r="H1666" s="8"/>
      <c r="I1666" s="8"/>
    </row>
    <row r="1667" spans="1:10">
      <c r="A1667" s="14"/>
      <c r="B1667" s="15" t="s">
        <v>1587</v>
      </c>
      <c r="C1667" s="16"/>
      <c r="D1667" s="130">
        <v>400</v>
      </c>
      <c r="E1667" s="72"/>
      <c r="F1667" s="72"/>
      <c r="G1667" s="72"/>
      <c r="H1667" s="8"/>
      <c r="I1667" s="8"/>
      <c r="J1667" s="144">
        <f>100*(H1667*(E1667+F1667+G1667)+H1668*(E1668+F1668+G1668)+H1669*(E1669+F1669+G1669)+H1670*(E1670+F1670+G1670)+H1671*(G1671+F1671+E1671)+H1672*(G1672+F1672+E1672))/(D1667*1000)</f>
        <v>13.110250000000001</v>
      </c>
    </row>
    <row r="1668" spans="1:10" ht="15.75" customHeight="1">
      <c r="A1668" s="184" t="s">
        <v>29</v>
      </c>
      <c r="B1668" s="26" t="s">
        <v>1588</v>
      </c>
      <c r="C1668" s="16" t="s">
        <v>1589</v>
      </c>
      <c r="D1668" s="130"/>
      <c r="E1668" s="20">
        <v>8</v>
      </c>
      <c r="F1668" s="20">
        <v>12</v>
      </c>
      <c r="G1668" s="20">
        <v>9</v>
      </c>
      <c r="H1668" s="8">
        <v>229</v>
      </c>
      <c r="I1668" s="8">
        <v>223</v>
      </c>
    </row>
    <row r="1669" spans="1:10">
      <c r="A1669" s="184"/>
      <c r="B1669" s="31" t="s">
        <v>261</v>
      </c>
      <c r="C1669" s="16"/>
      <c r="D1669" s="130"/>
      <c r="E1669" s="20">
        <v>6</v>
      </c>
      <c r="F1669" s="20">
        <v>80</v>
      </c>
      <c r="G1669" s="20">
        <v>9</v>
      </c>
      <c r="H1669" s="8">
        <v>229</v>
      </c>
      <c r="I1669" s="8">
        <v>223</v>
      </c>
    </row>
    <row r="1670" spans="1:10">
      <c r="A1670" s="184"/>
      <c r="B1670" s="31" t="s">
        <v>1590</v>
      </c>
      <c r="C1670" s="16"/>
      <c r="D1670" s="130"/>
      <c r="E1670" s="20">
        <v>1</v>
      </c>
      <c r="F1670" s="20">
        <v>4</v>
      </c>
      <c r="G1670" s="20">
        <v>0</v>
      </c>
      <c r="H1670" s="8">
        <v>229</v>
      </c>
      <c r="I1670" s="8">
        <v>223</v>
      </c>
    </row>
    <row r="1671" spans="1:10">
      <c r="A1671" s="184"/>
      <c r="B1671" s="31" t="s">
        <v>1591</v>
      </c>
      <c r="C1671" s="16"/>
      <c r="D1671" s="130"/>
      <c r="E1671" s="20">
        <v>30</v>
      </c>
      <c r="F1671" s="20">
        <v>2</v>
      </c>
      <c r="G1671" s="20">
        <v>60</v>
      </c>
      <c r="H1671" s="8">
        <v>229</v>
      </c>
      <c r="I1671" s="8">
        <v>223</v>
      </c>
    </row>
    <row r="1672" spans="1:10">
      <c r="A1672" s="184"/>
      <c r="B1672" s="31" t="s">
        <v>1592</v>
      </c>
      <c r="C1672" s="16"/>
      <c r="D1672" s="130"/>
      <c r="E1672" s="20">
        <v>3</v>
      </c>
      <c r="F1672" s="20">
        <v>4</v>
      </c>
      <c r="G1672" s="20">
        <v>1</v>
      </c>
      <c r="H1672" s="8">
        <v>229</v>
      </c>
      <c r="I1672" s="8">
        <v>223</v>
      </c>
    </row>
    <row r="1673" spans="1:10">
      <c r="A1673" s="184"/>
      <c r="B1673" s="31" t="s">
        <v>63</v>
      </c>
      <c r="C1673" s="16"/>
      <c r="D1673" s="130"/>
      <c r="E1673" s="20"/>
      <c r="F1673" s="20"/>
      <c r="G1673" s="20"/>
      <c r="H1673" s="8"/>
      <c r="I1673" s="8"/>
    </row>
    <row r="1674" spans="1:10">
      <c r="A1674" s="184"/>
      <c r="B1674" s="31" t="s">
        <v>1593</v>
      </c>
      <c r="C1674" s="16"/>
      <c r="D1674" s="130"/>
      <c r="E1674" s="20"/>
      <c r="F1674" s="20"/>
      <c r="G1674" s="20"/>
      <c r="H1674" s="8"/>
      <c r="I1674" s="8"/>
    </row>
    <row r="1675" spans="1:10">
      <c r="A1675" s="184"/>
      <c r="B1675" s="31" t="s">
        <v>1594</v>
      </c>
      <c r="C1675" s="16"/>
      <c r="D1675" s="130"/>
      <c r="E1675" s="20"/>
      <c r="F1675" s="20"/>
      <c r="G1675" s="20"/>
      <c r="H1675" s="8"/>
      <c r="I1675" s="8"/>
    </row>
    <row r="1676" spans="1:10">
      <c r="A1676" s="184"/>
      <c r="B1676" s="15" t="s">
        <v>734</v>
      </c>
      <c r="C1676" s="16"/>
      <c r="D1676" s="130">
        <v>400</v>
      </c>
      <c r="E1676" s="20"/>
      <c r="F1676" s="20"/>
      <c r="G1676" s="20"/>
      <c r="H1676" s="8"/>
      <c r="I1676" s="8"/>
      <c r="J1676" s="144">
        <f>100*(H1676*(E1676+F1676+G1676)+H1677*(E1677+F1677+G1677)+H1678*(E1678+F1678+G1678)+H1679*(E1679+F1679+G1679)+H1680*(G1680+F1680+E1680)+H1682*(G1682+F1682+E1682))/(D1676*1000)</f>
        <v>7.4560000000000004</v>
      </c>
    </row>
    <row r="1677" spans="1:10">
      <c r="A1677" s="184"/>
      <c r="B1677" s="31" t="s">
        <v>1595</v>
      </c>
      <c r="C1677" s="16"/>
      <c r="D1677" s="130"/>
      <c r="E1677" s="20"/>
      <c r="F1677" s="20"/>
      <c r="G1677" s="20"/>
      <c r="H1677" s="8">
        <v>233</v>
      </c>
      <c r="I1677" s="8">
        <v>223</v>
      </c>
    </row>
    <row r="1678" spans="1:10">
      <c r="A1678" s="184"/>
      <c r="B1678" s="26" t="s">
        <v>1596</v>
      </c>
      <c r="C1678" s="16"/>
      <c r="D1678" s="130"/>
      <c r="E1678" s="20"/>
      <c r="F1678" s="20"/>
      <c r="G1678" s="20"/>
      <c r="H1678" s="8">
        <v>233</v>
      </c>
      <c r="I1678" s="8">
        <v>223</v>
      </c>
    </row>
    <row r="1679" spans="1:10">
      <c r="A1679" s="184"/>
      <c r="B1679" s="31" t="s">
        <v>1597</v>
      </c>
      <c r="C1679" s="16"/>
      <c r="D1679" s="130"/>
      <c r="E1679" s="20">
        <v>5</v>
      </c>
      <c r="F1679" s="20">
        <v>25</v>
      </c>
      <c r="G1679" s="20">
        <v>9</v>
      </c>
      <c r="H1679" s="8">
        <v>233</v>
      </c>
      <c r="I1679" s="8">
        <v>223</v>
      </c>
    </row>
    <row r="1680" spans="1:10">
      <c r="A1680" s="184"/>
      <c r="B1680" s="31" t="s">
        <v>1598</v>
      </c>
      <c r="C1680" s="16"/>
      <c r="D1680" s="130"/>
      <c r="E1680" s="20">
        <v>8</v>
      </c>
      <c r="F1680" s="20">
        <v>6</v>
      </c>
      <c r="G1680" s="20">
        <v>3</v>
      </c>
      <c r="H1680" s="8">
        <v>233</v>
      </c>
      <c r="I1680" s="8">
        <v>223</v>
      </c>
    </row>
    <row r="1681" spans="1:10">
      <c r="A1681" s="184"/>
      <c r="B1681" s="31" t="s">
        <v>1599</v>
      </c>
      <c r="C1681" s="16"/>
      <c r="D1681" s="130"/>
      <c r="E1681" s="20">
        <v>53</v>
      </c>
      <c r="F1681" s="20">
        <v>45</v>
      </c>
      <c r="G1681" s="20">
        <v>45</v>
      </c>
      <c r="H1681" s="8">
        <v>233</v>
      </c>
      <c r="I1681" s="8">
        <v>223</v>
      </c>
    </row>
    <row r="1682" spans="1:10">
      <c r="A1682" s="184"/>
      <c r="B1682" s="31" t="s">
        <v>1600</v>
      </c>
      <c r="C1682" s="16"/>
      <c r="D1682" s="130"/>
      <c r="E1682" s="20">
        <v>3</v>
      </c>
      <c r="F1682" s="20">
        <v>11</v>
      </c>
      <c r="G1682" s="20">
        <v>58</v>
      </c>
      <c r="H1682" s="8">
        <v>233</v>
      </c>
      <c r="I1682" s="8">
        <v>223</v>
      </c>
    </row>
    <row r="1683" spans="1:10">
      <c r="A1683"/>
      <c r="B1683" s="15" t="s">
        <v>1601</v>
      </c>
      <c r="C1683" s="16"/>
      <c r="D1683" s="130">
        <v>400</v>
      </c>
      <c r="E1683" s="72"/>
      <c r="F1683" s="72"/>
      <c r="G1683" s="72"/>
      <c r="H1683" s="8"/>
      <c r="I1683" s="8"/>
      <c r="J1683" s="144">
        <f>100*(H1683*(E1683+F1683+G1683)+H1684*(E1684+F1684+G1684)+H1685*(E1685+F1685+G1685)+H1686*(E1686+F1686+G1686)+H1687*(G1687+F1687+E1687)+H1689*(G1689+F1689+E1689))/(D1683*1000)</f>
        <v>2.31</v>
      </c>
    </row>
    <row r="1684" spans="1:10" ht="15.75" customHeight="1">
      <c r="A1684" s="184" t="s">
        <v>978</v>
      </c>
      <c r="B1684" s="19" t="s">
        <v>1602</v>
      </c>
      <c r="C1684" s="185" t="s">
        <v>1603</v>
      </c>
      <c r="D1684" s="130"/>
      <c r="E1684" s="20">
        <v>0</v>
      </c>
      <c r="F1684" s="20">
        <v>0</v>
      </c>
      <c r="G1684" s="20">
        <v>0</v>
      </c>
      <c r="H1684" s="21">
        <v>220</v>
      </c>
      <c r="I1684" s="21">
        <v>218</v>
      </c>
    </row>
    <row r="1685" spans="1:10">
      <c r="A1685" s="184"/>
      <c r="B1685" s="19" t="s">
        <v>1604</v>
      </c>
      <c r="C1685" s="185"/>
      <c r="D1685" s="130"/>
      <c r="E1685" s="20">
        <v>0</v>
      </c>
      <c r="F1685" s="20">
        <v>0</v>
      </c>
      <c r="G1685" s="20">
        <v>0</v>
      </c>
      <c r="H1685" s="21">
        <v>220</v>
      </c>
      <c r="I1685" s="21">
        <v>218</v>
      </c>
    </row>
    <row r="1686" spans="1:10">
      <c r="A1686" s="184"/>
      <c r="B1686" s="19" t="s">
        <v>1605</v>
      </c>
      <c r="C1686" s="185"/>
      <c r="D1686" s="130"/>
      <c r="E1686" s="20">
        <v>0</v>
      </c>
      <c r="F1686" s="20">
        <v>0</v>
      </c>
      <c r="G1686" s="20">
        <v>0</v>
      </c>
      <c r="H1686" s="21">
        <v>220</v>
      </c>
      <c r="I1686" s="21">
        <v>218</v>
      </c>
    </row>
    <row r="1687" spans="1:10">
      <c r="A1687" s="184"/>
      <c r="B1687" s="19" t="s">
        <v>1606</v>
      </c>
      <c r="C1687" s="185"/>
      <c r="D1687" s="130"/>
      <c r="E1687" s="20">
        <v>0</v>
      </c>
      <c r="F1687" s="20">
        <v>7</v>
      </c>
      <c r="G1687" s="20">
        <v>22</v>
      </c>
      <c r="H1687" s="21">
        <v>220</v>
      </c>
      <c r="I1687" s="21">
        <v>218</v>
      </c>
    </row>
    <row r="1688" spans="1:10">
      <c r="A1688" s="184"/>
      <c r="B1688" s="19" t="s">
        <v>1606</v>
      </c>
      <c r="C1688" s="185"/>
      <c r="D1688" s="130"/>
      <c r="E1688" s="20">
        <v>66</v>
      </c>
      <c r="F1688" s="20">
        <v>60</v>
      </c>
      <c r="G1688" s="20">
        <v>85</v>
      </c>
      <c r="H1688" s="21">
        <v>220</v>
      </c>
      <c r="I1688" s="21">
        <v>218</v>
      </c>
    </row>
    <row r="1689" spans="1:10">
      <c r="A1689" s="184"/>
      <c r="B1689" s="19" t="s">
        <v>275</v>
      </c>
      <c r="C1689" s="185"/>
      <c r="D1689" s="130"/>
      <c r="E1689" s="20">
        <v>6</v>
      </c>
      <c r="F1689" s="20">
        <v>4</v>
      </c>
      <c r="G1689" s="20">
        <v>3</v>
      </c>
      <c r="H1689" s="21">
        <v>220</v>
      </c>
      <c r="I1689" s="21">
        <v>218</v>
      </c>
    </row>
    <row r="1690" spans="1:10">
      <c r="A1690" s="184"/>
      <c r="B1690" s="15" t="s">
        <v>734</v>
      </c>
      <c r="C1690" s="185"/>
      <c r="D1690" s="130">
        <v>400</v>
      </c>
      <c r="E1690" s="20"/>
      <c r="F1690" s="20"/>
      <c r="G1690" s="20"/>
      <c r="H1690" s="21"/>
      <c r="I1690" s="21"/>
      <c r="J1690" s="144">
        <f>100*(H1690*(E1690+F1690+G1690)+H1691*(E1691+F1691+G1691)+H1692*(E1692+F1692+G1692)+H1693*(E1693+F1693+G1693)+H1694*(G1694+F1694+E1694))/(D1690*1000)</f>
        <v>5.61775</v>
      </c>
    </row>
    <row r="1691" spans="1:10">
      <c r="A1691" s="184"/>
      <c r="B1691" s="19" t="s">
        <v>1607</v>
      </c>
      <c r="C1691" s="185"/>
      <c r="D1691" s="130"/>
      <c r="E1691" s="20">
        <v>7</v>
      </c>
      <c r="F1691" s="20">
        <v>3</v>
      </c>
      <c r="G1691" s="20">
        <v>23</v>
      </c>
      <c r="H1691" s="21">
        <v>229</v>
      </c>
      <c r="I1691" s="21">
        <v>225</v>
      </c>
    </row>
    <row r="1692" spans="1:10">
      <c r="A1692" s="184"/>
      <c r="B1692" s="19" t="s">
        <v>1606</v>
      </c>
      <c r="C1692" s="16"/>
      <c r="D1692" s="130"/>
      <c r="E1692" s="20">
        <v>7</v>
      </c>
      <c r="F1692" s="20">
        <v>3</v>
      </c>
      <c r="G1692" s="20">
        <v>23</v>
      </c>
      <c r="H1692" s="21">
        <v>229</v>
      </c>
      <c r="I1692" s="21">
        <v>225</v>
      </c>
    </row>
    <row r="1693" spans="1:10">
      <c r="A1693" s="184"/>
      <c r="B1693" s="19" t="s">
        <v>1608</v>
      </c>
      <c r="C1693" s="16"/>
      <c r="D1693" s="130"/>
      <c r="E1693" s="20">
        <v>0</v>
      </c>
      <c r="F1693" s="20">
        <v>3</v>
      </c>
      <c r="G1693" s="20">
        <v>0</v>
      </c>
      <c r="H1693" s="21">
        <v>229</v>
      </c>
      <c r="I1693" s="21">
        <v>225</v>
      </c>
    </row>
    <row r="1694" spans="1:10">
      <c r="A1694" s="184"/>
      <c r="B1694" s="22" t="s">
        <v>1609</v>
      </c>
      <c r="C1694" s="16"/>
      <c r="D1694" s="130"/>
      <c r="E1694" s="20">
        <v>7</v>
      </c>
      <c r="F1694" s="20">
        <v>0</v>
      </c>
      <c r="G1694" s="20">
        <v>22</v>
      </c>
      <c r="H1694" s="21">
        <v>230</v>
      </c>
      <c r="I1694" s="21">
        <v>227</v>
      </c>
    </row>
    <row r="1695" spans="1:10" ht="15.75" customHeight="1">
      <c r="A1695" s="14"/>
      <c r="B1695" s="15" t="s">
        <v>1610</v>
      </c>
      <c r="C1695" s="185" t="s">
        <v>1611</v>
      </c>
      <c r="D1695" s="130">
        <v>400</v>
      </c>
      <c r="E1695" s="72"/>
      <c r="F1695" s="72"/>
      <c r="G1695" s="72"/>
      <c r="H1695" s="8"/>
      <c r="I1695" s="8"/>
      <c r="J1695" s="144">
        <f>100*(H1695*(E1695+F1695+G1695)+H1696*(E1696+F1696+G1696)+H1697*(E1697+F1697+G1697)+H1698*(E1698+F1698+G1698)+H1699*(G1699+F1699+E1699)+H1701*(G1701+F1701+E1701))/(D1695*1000)</f>
        <v>11.58</v>
      </c>
    </row>
    <row r="1696" spans="1:10" ht="15.75" customHeight="1">
      <c r="A1696" s="199" t="s">
        <v>356</v>
      </c>
      <c r="B1696" s="19" t="s">
        <v>300</v>
      </c>
      <c r="C1696" s="185"/>
      <c r="D1696" s="130"/>
      <c r="E1696" s="47">
        <v>14</v>
      </c>
      <c r="F1696" s="47">
        <v>7</v>
      </c>
      <c r="G1696" s="47">
        <v>8</v>
      </c>
      <c r="H1696" s="8">
        <v>240</v>
      </c>
      <c r="I1696" s="8">
        <v>235</v>
      </c>
    </row>
    <row r="1697" spans="1:10">
      <c r="A1697" s="199"/>
      <c r="B1697" s="19" t="s">
        <v>231</v>
      </c>
      <c r="C1697" s="185"/>
      <c r="D1697" s="130"/>
      <c r="E1697" s="47">
        <v>50</v>
      </c>
      <c r="F1697" s="47">
        <v>15</v>
      </c>
      <c r="G1697" s="47">
        <v>48</v>
      </c>
      <c r="H1697" s="8">
        <v>240</v>
      </c>
      <c r="I1697" s="8">
        <v>235</v>
      </c>
    </row>
    <row r="1698" spans="1:10">
      <c r="A1698" s="199"/>
      <c r="B1698" s="15" t="s">
        <v>379</v>
      </c>
      <c r="C1698" s="185"/>
      <c r="D1698" s="130"/>
      <c r="E1698" s="72"/>
      <c r="F1698" s="72"/>
      <c r="G1698" s="72"/>
      <c r="H1698" s="8"/>
      <c r="I1698" s="8"/>
    </row>
    <row r="1699" spans="1:10">
      <c r="A1699" s="199"/>
      <c r="B1699" s="22" t="s">
        <v>1612</v>
      </c>
      <c r="C1699" s="185"/>
      <c r="D1699" s="130"/>
      <c r="E1699" s="47">
        <v>26</v>
      </c>
      <c r="F1699" s="47">
        <v>18</v>
      </c>
      <c r="G1699" s="47">
        <v>7</v>
      </c>
      <c r="H1699" s="8">
        <v>240</v>
      </c>
      <c r="I1699" s="8">
        <v>235</v>
      </c>
    </row>
    <row r="1700" spans="1:10">
      <c r="A1700" s="199"/>
      <c r="B1700" s="19" t="s">
        <v>236</v>
      </c>
      <c r="C1700" s="16"/>
      <c r="D1700" s="130"/>
      <c r="E1700" s="47">
        <v>88</v>
      </c>
      <c r="F1700" s="47">
        <v>40</v>
      </c>
      <c r="G1700" s="47">
        <v>30</v>
      </c>
      <c r="H1700" s="8">
        <v>240</v>
      </c>
      <c r="I1700" s="8">
        <v>235</v>
      </c>
    </row>
    <row r="1701" spans="1:10">
      <c r="A1701"/>
      <c r="B1701" s="15" t="s">
        <v>1613</v>
      </c>
      <c r="C1701" s="16"/>
      <c r="D1701" s="130">
        <v>630</v>
      </c>
      <c r="E1701" s="72"/>
      <c r="F1701" s="72"/>
      <c r="G1701" s="72"/>
      <c r="H1701" s="8"/>
      <c r="I1701" s="8"/>
      <c r="J1701" s="144">
        <f>100*(H1701*(E1701+F1701+G1701)+H1702*(E1702+F1702+G1702)+H1703*(E1703+F1703+G1703)+H1704*(E1704+F1704+G1704)+H1705*(G1705+F1705+E1705))/(D1701*1000)</f>
        <v>15.296825396825398</v>
      </c>
    </row>
    <row r="1702" spans="1:10" ht="15.75" customHeight="1">
      <c r="A1702" s="215" t="s">
        <v>479</v>
      </c>
      <c r="B1702" s="42" t="s">
        <v>1614</v>
      </c>
      <c r="C1702" s="185" t="s">
        <v>1615</v>
      </c>
      <c r="D1702" s="131"/>
      <c r="E1702" s="47">
        <v>95</v>
      </c>
      <c r="F1702" s="47">
        <v>52</v>
      </c>
      <c r="G1702" s="47">
        <v>50</v>
      </c>
      <c r="H1702" s="8">
        <v>230</v>
      </c>
      <c r="I1702" s="8">
        <v>228</v>
      </c>
    </row>
    <row r="1703" spans="1:10">
      <c r="A1703" s="215"/>
      <c r="B1703" s="48" t="s">
        <v>1616</v>
      </c>
      <c r="C1703" s="185"/>
      <c r="D1703" s="130"/>
      <c r="E1703" s="47">
        <v>30</v>
      </c>
      <c r="F1703" s="47">
        <v>12</v>
      </c>
      <c r="G1703" s="47">
        <v>13</v>
      </c>
      <c r="H1703" s="8">
        <v>230</v>
      </c>
      <c r="I1703" s="8">
        <v>228</v>
      </c>
    </row>
    <row r="1704" spans="1:10">
      <c r="A1704" s="215"/>
      <c r="B1704" s="48" t="s">
        <v>1617</v>
      </c>
      <c r="C1704" s="185"/>
      <c r="D1704" s="130"/>
      <c r="E1704" s="47">
        <v>10</v>
      </c>
      <c r="F1704" s="47">
        <v>7</v>
      </c>
      <c r="G1704" s="47">
        <v>5</v>
      </c>
      <c r="H1704" s="8">
        <v>230</v>
      </c>
      <c r="I1704" s="8">
        <v>228</v>
      </c>
    </row>
    <row r="1705" spans="1:10">
      <c r="A1705" s="215"/>
      <c r="B1705" s="48" t="s">
        <v>1618</v>
      </c>
      <c r="C1705" s="185"/>
      <c r="D1705" s="130"/>
      <c r="E1705" s="47">
        <v>17</v>
      </c>
      <c r="F1705" s="47">
        <v>70</v>
      </c>
      <c r="G1705" s="47">
        <v>58</v>
      </c>
      <c r="H1705" s="8">
        <v>230</v>
      </c>
      <c r="I1705" s="8">
        <v>228</v>
      </c>
    </row>
    <row r="1706" spans="1:10">
      <c r="A1706" s="215"/>
      <c r="B1706" s="15" t="s">
        <v>734</v>
      </c>
      <c r="C1706" s="185"/>
      <c r="D1706" s="130">
        <v>630</v>
      </c>
      <c r="E1706" s="47"/>
      <c r="F1706" s="47"/>
      <c r="G1706" s="47"/>
      <c r="H1706" s="8"/>
      <c r="I1706" s="8"/>
      <c r="J1706" s="144">
        <f>100*(H1706*(E1706+F1706+G1706)+H1707*(E1707+F1707+G1707)+H1708*(E1708+F1708+G1708)+H1709*(E1709+F1709+G1709)+H1710*(G1710+F1710+E1710)+H1712*(G1712+F1712+E1712))/(D1706*1000)</f>
        <v>5.8190476190476188</v>
      </c>
    </row>
    <row r="1707" spans="1:10">
      <c r="A1707" s="215"/>
      <c r="B1707" s="48" t="s">
        <v>1619</v>
      </c>
      <c r="C1707" s="185"/>
      <c r="D1707" s="130"/>
      <c r="E1707" s="47">
        <v>5</v>
      </c>
      <c r="F1707" s="47">
        <v>13</v>
      </c>
      <c r="G1707" s="47">
        <v>3</v>
      </c>
      <c r="H1707" s="8">
        <v>235</v>
      </c>
      <c r="I1707" s="8">
        <v>233</v>
      </c>
    </row>
    <row r="1708" spans="1:10">
      <c r="A1708" s="215"/>
      <c r="B1708" s="48" t="s">
        <v>1620</v>
      </c>
      <c r="C1708" s="185"/>
      <c r="D1708" s="130"/>
      <c r="E1708" s="47">
        <v>0</v>
      </c>
      <c r="F1708" s="47">
        <v>9</v>
      </c>
      <c r="G1708" s="47">
        <v>30</v>
      </c>
      <c r="H1708" s="8">
        <v>235</v>
      </c>
      <c r="I1708" s="8">
        <v>233</v>
      </c>
    </row>
    <row r="1709" spans="1:10">
      <c r="A1709" s="215"/>
      <c r="B1709" s="48" t="s">
        <v>1621</v>
      </c>
      <c r="C1709" s="185"/>
      <c r="D1709" s="130"/>
      <c r="E1709" s="47">
        <v>15</v>
      </c>
      <c r="F1709" s="47">
        <v>36</v>
      </c>
      <c r="G1709" s="47">
        <v>27</v>
      </c>
      <c r="H1709" s="8">
        <v>235</v>
      </c>
      <c r="I1709" s="8">
        <v>233</v>
      </c>
    </row>
    <row r="1710" spans="1:10">
      <c r="A1710" s="215"/>
      <c r="B1710" s="48" t="s">
        <v>1622</v>
      </c>
      <c r="C1710" s="185"/>
      <c r="D1710" s="130"/>
      <c r="E1710" s="47">
        <v>9</v>
      </c>
      <c r="F1710" s="47">
        <v>4</v>
      </c>
      <c r="G1710" s="47">
        <v>5</v>
      </c>
      <c r="H1710" s="8">
        <v>235</v>
      </c>
      <c r="I1710" s="8">
        <v>233</v>
      </c>
    </row>
    <row r="1711" spans="1:10">
      <c r="A1711" s="215"/>
      <c r="B1711" s="48" t="s">
        <v>1623</v>
      </c>
      <c r="C1711" s="49"/>
      <c r="D1711" s="130"/>
      <c r="E1711" s="47">
        <v>182</v>
      </c>
      <c r="F1711" s="47">
        <v>196</v>
      </c>
      <c r="G1711" s="47">
        <v>195</v>
      </c>
      <c r="H1711" s="8">
        <v>235</v>
      </c>
      <c r="I1711" s="8">
        <v>233</v>
      </c>
    </row>
    <row r="1712" spans="1:10">
      <c r="A1712" s="14"/>
      <c r="B1712" s="15" t="s">
        <v>1624</v>
      </c>
      <c r="C1712" s="16"/>
      <c r="D1712" s="130">
        <v>400</v>
      </c>
      <c r="E1712" s="47"/>
      <c r="F1712" s="47"/>
      <c r="G1712" s="47"/>
      <c r="H1712" s="8"/>
      <c r="I1712" s="8"/>
      <c r="J1712" s="144">
        <f>100*(H1712*(E1712+F1712+G1712)+H1713*(E1713+F1713+G1713)+H1714*(E1714+F1714+G1714)+H1715*(E1715+F1715+G1715)+H1716*(G1716+F1716+E1716)+H1718*(G1718+F1718+E1718)+H1719*(G1719+F1719+E1719)+H1720*(G1720+F1720+E1720)+H1721*(G1721+F1721+E1721))/(D1712*1000)</f>
        <v>27.066749999999999</v>
      </c>
    </row>
    <row r="1713" spans="1:10" ht="25.35" customHeight="1">
      <c r="A1713" s="191" t="s">
        <v>29</v>
      </c>
      <c r="B1713" s="19" t="s">
        <v>1625</v>
      </c>
      <c r="C1713" s="16" t="s">
        <v>1626</v>
      </c>
      <c r="D1713" s="130"/>
      <c r="E1713" s="20">
        <v>0</v>
      </c>
      <c r="F1713" s="20">
        <v>0</v>
      </c>
      <c r="G1713" s="20">
        <v>1</v>
      </c>
      <c r="H1713" s="21">
        <v>239</v>
      </c>
      <c r="I1713" s="21">
        <v>239</v>
      </c>
    </row>
    <row r="1714" spans="1:10">
      <c r="A1714" s="191"/>
      <c r="B1714" s="19" t="s">
        <v>1627</v>
      </c>
      <c r="C1714" s="16"/>
      <c r="D1714" s="130"/>
      <c r="E1714" s="20">
        <v>1</v>
      </c>
      <c r="F1714" s="20">
        <v>0</v>
      </c>
      <c r="G1714" s="20">
        <v>0</v>
      </c>
      <c r="H1714" s="21">
        <v>239</v>
      </c>
      <c r="I1714" s="21">
        <v>239</v>
      </c>
    </row>
    <row r="1715" spans="1:10">
      <c r="A1715" s="191"/>
      <c r="B1715" s="19" t="s">
        <v>1628</v>
      </c>
      <c r="C1715" s="16"/>
      <c r="D1715" s="130"/>
      <c r="E1715" s="20">
        <v>15</v>
      </c>
      <c r="F1715" s="20">
        <v>52</v>
      </c>
      <c r="G1715" s="20">
        <v>98</v>
      </c>
      <c r="H1715" s="21">
        <v>239</v>
      </c>
      <c r="I1715" s="21">
        <v>239</v>
      </c>
    </row>
    <row r="1716" spans="1:10" ht="15.75" customHeight="1">
      <c r="A1716" s="191"/>
      <c r="B1716" s="19" t="s">
        <v>1629</v>
      </c>
      <c r="C1716" s="16"/>
      <c r="D1716" s="130"/>
      <c r="E1716" s="20">
        <v>49</v>
      </c>
      <c r="F1716" s="20">
        <v>24</v>
      </c>
      <c r="G1716" s="20">
        <v>43</v>
      </c>
      <c r="H1716" s="21">
        <v>239</v>
      </c>
      <c r="I1716" s="21">
        <v>239</v>
      </c>
    </row>
    <row r="1717" spans="1:10">
      <c r="A1717" s="191"/>
      <c r="B1717" s="19" t="s">
        <v>1630</v>
      </c>
      <c r="C1717" s="16"/>
      <c r="D1717" s="130"/>
      <c r="E1717" s="20">
        <v>32</v>
      </c>
      <c r="F1717" s="20">
        <v>30</v>
      </c>
      <c r="G1717" s="20">
        <v>30</v>
      </c>
      <c r="H1717" s="21">
        <v>239</v>
      </c>
      <c r="I1717" s="21">
        <v>239</v>
      </c>
    </row>
    <row r="1718" spans="1:10">
      <c r="A1718" s="191"/>
      <c r="B1718" s="19" t="s">
        <v>1631</v>
      </c>
      <c r="C1718" s="16"/>
      <c r="D1718" s="130"/>
      <c r="E1718" s="20">
        <v>16</v>
      </c>
      <c r="F1718" s="20">
        <v>23</v>
      </c>
      <c r="G1718" s="20">
        <v>9</v>
      </c>
      <c r="H1718" s="21">
        <v>239</v>
      </c>
      <c r="I1718" s="21">
        <v>239</v>
      </c>
    </row>
    <row r="1719" spans="1:10">
      <c r="A1719" s="191"/>
      <c r="B1719" s="19" t="s">
        <v>1632</v>
      </c>
      <c r="C1719" s="16"/>
      <c r="D1719" s="130"/>
      <c r="E1719" s="20">
        <v>7</v>
      </c>
      <c r="F1719" s="20">
        <v>3</v>
      </c>
      <c r="G1719" s="20">
        <v>3</v>
      </c>
      <c r="H1719" s="21">
        <v>239</v>
      </c>
      <c r="I1719" s="21">
        <v>239</v>
      </c>
    </row>
    <row r="1720" spans="1:10">
      <c r="A1720" s="191"/>
      <c r="B1720" s="22" t="s">
        <v>1633</v>
      </c>
      <c r="C1720" s="16"/>
      <c r="D1720" s="130"/>
      <c r="E1720" s="20">
        <v>25</v>
      </c>
      <c r="F1720" s="20">
        <v>32</v>
      </c>
      <c r="G1720" s="20">
        <v>52</v>
      </c>
      <c r="H1720" s="21">
        <v>239</v>
      </c>
      <c r="I1720" s="21">
        <v>239</v>
      </c>
    </row>
    <row r="1721" spans="1:10">
      <c r="A1721" s="191"/>
      <c r="B1721" s="15" t="s">
        <v>734</v>
      </c>
      <c r="C1721" s="16"/>
      <c r="D1721" s="130">
        <v>630</v>
      </c>
      <c r="E1721" s="47"/>
      <c r="F1721" s="47"/>
      <c r="G1721" s="47"/>
      <c r="H1721" s="8"/>
      <c r="I1721" s="8"/>
      <c r="J1721" s="144">
        <f>100*(H1721*(E1721+F1721+G1721)+H1722*(E1722+F1722+G1722)+H1723*(E1723+F1723+G1723)+H1724*(E1724+F1724+G1724)+H1725*(G1725+F1725+E1725)+H1727*(G1727+F1727+E1727))/(D1721*1000)</f>
        <v>4.2990476190476192</v>
      </c>
    </row>
    <row r="1722" spans="1:10">
      <c r="A1722" s="191"/>
      <c r="B1722" s="19" t="s">
        <v>1625</v>
      </c>
      <c r="C1722" s="16"/>
      <c r="D1722" s="130"/>
      <c r="E1722" s="20"/>
      <c r="F1722" s="20"/>
      <c r="G1722" s="20"/>
      <c r="H1722" s="21">
        <v>222</v>
      </c>
      <c r="I1722" s="21">
        <v>220</v>
      </c>
    </row>
    <row r="1723" spans="1:10">
      <c r="A1723" s="191"/>
      <c r="B1723" s="26" t="s">
        <v>1634</v>
      </c>
      <c r="C1723" s="16"/>
      <c r="D1723" s="130"/>
      <c r="E1723" s="47">
        <v>13</v>
      </c>
      <c r="F1723" s="47">
        <v>5</v>
      </c>
      <c r="G1723" s="47">
        <v>0</v>
      </c>
      <c r="H1723" s="21">
        <v>222</v>
      </c>
      <c r="I1723" s="21">
        <v>220</v>
      </c>
    </row>
    <row r="1724" spans="1:10">
      <c r="A1724" s="191"/>
      <c r="B1724" s="26" t="s">
        <v>275</v>
      </c>
      <c r="C1724" s="16"/>
      <c r="D1724" s="130"/>
      <c r="E1724" s="47"/>
      <c r="F1724" s="47"/>
      <c r="G1724" s="47"/>
      <c r="H1724" s="21">
        <v>222</v>
      </c>
      <c r="I1724" s="21">
        <v>220</v>
      </c>
    </row>
    <row r="1725" spans="1:10">
      <c r="A1725" s="191"/>
      <c r="B1725" s="19" t="s">
        <v>1635</v>
      </c>
      <c r="C1725" s="16"/>
      <c r="D1725" s="130"/>
      <c r="E1725" s="20">
        <v>10</v>
      </c>
      <c r="F1725" s="20">
        <v>37</v>
      </c>
      <c r="G1725" s="20">
        <v>38</v>
      </c>
      <c r="H1725" s="21">
        <v>222</v>
      </c>
      <c r="I1725" s="21">
        <v>220</v>
      </c>
    </row>
    <row r="1726" spans="1:10">
      <c r="A1726" s="191"/>
      <c r="B1726" s="19" t="s">
        <v>1636</v>
      </c>
      <c r="C1726" s="16"/>
      <c r="D1726" s="130"/>
      <c r="E1726" s="20">
        <v>1</v>
      </c>
      <c r="F1726" s="20">
        <v>0</v>
      </c>
      <c r="G1726" s="20">
        <v>0</v>
      </c>
      <c r="H1726" s="21">
        <v>222</v>
      </c>
      <c r="I1726" s="21">
        <v>220</v>
      </c>
    </row>
    <row r="1727" spans="1:10">
      <c r="A1727" s="191"/>
      <c r="B1727" s="31" t="s">
        <v>1637</v>
      </c>
      <c r="C1727" s="16"/>
      <c r="D1727" s="130"/>
      <c r="E1727" s="72">
        <v>3</v>
      </c>
      <c r="F1727" s="72">
        <v>3</v>
      </c>
      <c r="G1727" s="72">
        <v>13</v>
      </c>
      <c r="H1727" s="21">
        <v>222</v>
      </c>
      <c r="I1727" s="21">
        <v>220</v>
      </c>
    </row>
    <row r="1728" spans="1:10">
      <c r="A1728" s="14"/>
      <c r="B1728" s="15" t="s">
        <v>1638</v>
      </c>
      <c r="C1728" s="16"/>
      <c r="D1728" s="130">
        <v>400</v>
      </c>
      <c r="E1728" s="72"/>
      <c r="F1728" s="72"/>
      <c r="G1728" s="72"/>
      <c r="H1728" s="8"/>
      <c r="I1728" s="8"/>
      <c r="J1728" s="144">
        <f>100*(H1728*(E1728+F1728+G1728)+H1729*(E1729+F1729+G1729)+H1730*(E1730+F1730+G1730)+H1731*(E1731+F1731+G1731)+H1732*(G1732+F1732+E1732)+H1734*(G1734+F1734+E1734)+H1735*(G1735+F1735+E1735)+H1736*(G1736+F1736+E1736)+H1737*(G1737+F1737+E1737))/(D1728*1000)</f>
        <v>12.1325</v>
      </c>
    </row>
    <row r="1729" spans="1:9" ht="15.75" customHeight="1">
      <c r="A1729" s="191" t="s">
        <v>29</v>
      </c>
      <c r="B1729" s="58" t="s">
        <v>1639</v>
      </c>
      <c r="C1729" s="187" t="s">
        <v>1640</v>
      </c>
      <c r="D1729" s="130"/>
      <c r="E1729" s="20">
        <v>20</v>
      </c>
      <c r="F1729" s="20">
        <v>13</v>
      </c>
      <c r="G1729" s="20">
        <v>31</v>
      </c>
      <c r="H1729" s="21">
        <v>230</v>
      </c>
      <c r="I1729" s="21">
        <v>223</v>
      </c>
    </row>
    <row r="1730" spans="1:9" ht="15.75" customHeight="1">
      <c r="A1730" s="191"/>
      <c r="B1730" s="26" t="s">
        <v>1641</v>
      </c>
      <c r="C1730" s="187"/>
      <c r="D1730" s="130"/>
      <c r="E1730" s="72">
        <v>0</v>
      </c>
      <c r="F1730" s="72">
        <v>0</v>
      </c>
      <c r="G1730" s="72">
        <v>0</v>
      </c>
      <c r="H1730" s="21">
        <v>230</v>
      </c>
      <c r="I1730" s="21">
        <v>223</v>
      </c>
    </row>
    <row r="1731" spans="1:9">
      <c r="A1731" s="191"/>
      <c r="B1731" s="26" t="s">
        <v>1642</v>
      </c>
      <c r="C1731" s="187"/>
      <c r="D1731" s="130"/>
      <c r="E1731" s="72">
        <v>4</v>
      </c>
      <c r="F1731" s="72">
        <v>28</v>
      </c>
      <c r="G1731" s="72">
        <v>45</v>
      </c>
      <c r="H1731" s="21">
        <v>230</v>
      </c>
      <c r="I1731" s="21">
        <v>223</v>
      </c>
    </row>
    <row r="1732" spans="1:9">
      <c r="A1732" s="191"/>
      <c r="B1732" s="26" t="s">
        <v>1643</v>
      </c>
      <c r="C1732" s="187"/>
      <c r="D1732" s="130"/>
      <c r="E1732" s="72">
        <v>7</v>
      </c>
      <c r="F1732" s="72">
        <v>8</v>
      </c>
      <c r="G1732" s="72">
        <v>9</v>
      </c>
      <c r="H1732" s="21">
        <v>230</v>
      </c>
      <c r="I1732" s="21">
        <v>223</v>
      </c>
    </row>
    <row r="1733" spans="1:9">
      <c r="A1733" s="191"/>
      <c r="B1733" s="58" t="s">
        <v>1644</v>
      </c>
      <c r="C1733" s="187"/>
      <c r="D1733" s="130"/>
      <c r="E1733" s="20">
        <v>42</v>
      </c>
      <c r="F1733" s="20">
        <v>35</v>
      </c>
      <c r="G1733" s="20">
        <v>36</v>
      </c>
      <c r="H1733" s="21">
        <v>230</v>
      </c>
      <c r="I1733" s="21">
        <v>223</v>
      </c>
    </row>
    <row r="1734" spans="1:9">
      <c r="A1734" s="191"/>
      <c r="B1734" s="15" t="s">
        <v>379</v>
      </c>
      <c r="C1734" s="187"/>
      <c r="D1734" s="130"/>
      <c r="E1734" s="72"/>
      <c r="F1734" s="72"/>
      <c r="G1734" s="72"/>
      <c r="H1734" s="8"/>
      <c r="I1734" s="8"/>
    </row>
    <row r="1735" spans="1:9">
      <c r="A1735" s="191"/>
      <c r="B1735" s="58" t="s">
        <v>1645</v>
      </c>
      <c r="C1735" s="16"/>
      <c r="D1735" s="130"/>
      <c r="E1735" s="20">
        <v>24</v>
      </c>
      <c r="F1735" s="20">
        <v>11</v>
      </c>
      <c r="G1735" s="20">
        <v>8</v>
      </c>
      <c r="H1735" s="21">
        <v>230</v>
      </c>
      <c r="I1735" s="21">
        <v>223</v>
      </c>
    </row>
    <row r="1736" spans="1:9">
      <c r="A1736" s="191"/>
      <c r="B1736" s="58" t="s">
        <v>1646</v>
      </c>
      <c r="C1736" s="16"/>
      <c r="D1736" s="130"/>
      <c r="E1736" s="20">
        <v>0</v>
      </c>
      <c r="F1736" s="20">
        <v>0</v>
      </c>
      <c r="G1736" s="20">
        <v>3</v>
      </c>
      <c r="H1736" s="21">
        <v>230</v>
      </c>
      <c r="I1736" s="21">
        <v>223</v>
      </c>
    </row>
    <row r="1737" spans="1:9">
      <c r="A1737" s="191"/>
      <c r="B1737" s="58" t="s">
        <v>1647</v>
      </c>
      <c r="C1737" s="16"/>
      <c r="D1737" s="130"/>
      <c r="E1737" s="20"/>
      <c r="F1737" s="20"/>
      <c r="G1737" s="20"/>
      <c r="H1737" s="21">
        <v>230</v>
      </c>
      <c r="I1737" s="21">
        <v>223</v>
      </c>
    </row>
    <row r="1738" spans="1:9">
      <c r="A1738" s="191"/>
      <c r="B1738" s="58" t="s">
        <v>1648</v>
      </c>
      <c r="C1738" s="16"/>
      <c r="D1738" s="130"/>
      <c r="E1738" s="20">
        <v>18</v>
      </c>
      <c r="F1738" s="20">
        <v>12</v>
      </c>
      <c r="G1738" s="20">
        <v>23</v>
      </c>
      <c r="H1738" s="21">
        <v>230</v>
      </c>
      <c r="I1738" s="21">
        <v>223</v>
      </c>
    </row>
    <row r="1739" spans="1:9">
      <c r="A1739" s="191"/>
      <c r="B1739" s="58" t="s">
        <v>1649</v>
      </c>
      <c r="C1739" s="16"/>
      <c r="D1739" s="130"/>
      <c r="E1739" s="20">
        <v>0</v>
      </c>
      <c r="F1739" s="20">
        <v>0</v>
      </c>
      <c r="G1739" s="20">
        <v>0</v>
      </c>
      <c r="H1739" s="21">
        <v>230</v>
      </c>
      <c r="I1739" s="21">
        <v>223</v>
      </c>
    </row>
    <row r="1740" spans="1:9">
      <c r="A1740" s="191"/>
      <c r="B1740" s="58" t="s">
        <v>36</v>
      </c>
      <c r="C1740" s="16"/>
      <c r="D1740" s="130"/>
      <c r="E1740" s="20">
        <v>18</v>
      </c>
      <c r="F1740" s="20">
        <v>18</v>
      </c>
      <c r="G1740" s="20">
        <v>32</v>
      </c>
      <c r="H1740" s="21">
        <v>230</v>
      </c>
      <c r="I1740" s="21">
        <v>223</v>
      </c>
    </row>
    <row r="1741" spans="1:9">
      <c r="A1741" s="191"/>
      <c r="B1741" s="58" t="s">
        <v>1650</v>
      </c>
      <c r="C1741" s="16"/>
      <c r="D1741" s="130"/>
      <c r="E1741" s="20">
        <v>28</v>
      </c>
      <c r="F1741" s="20">
        <v>34</v>
      </c>
      <c r="G1741" s="20">
        <v>29</v>
      </c>
      <c r="H1741" s="21">
        <v>230</v>
      </c>
      <c r="I1741" s="21">
        <v>223</v>
      </c>
    </row>
    <row r="1742" spans="1:9">
      <c r="A1742" s="191"/>
      <c r="B1742" s="58" t="s">
        <v>1651</v>
      </c>
      <c r="C1742" s="16"/>
      <c r="D1742" s="130"/>
      <c r="E1742" s="20">
        <v>15</v>
      </c>
      <c r="F1742" s="20">
        <v>11</v>
      </c>
      <c r="G1742" s="20">
        <v>24</v>
      </c>
      <c r="H1742" s="21">
        <v>230</v>
      </c>
      <c r="I1742" s="21">
        <v>223</v>
      </c>
    </row>
    <row r="1743" spans="1:9">
      <c r="A1743" s="191"/>
      <c r="B1743" s="60" t="s">
        <v>1652</v>
      </c>
      <c r="C1743" s="16"/>
      <c r="D1743" s="130"/>
      <c r="E1743" s="20">
        <v>23</v>
      </c>
      <c r="F1743" s="20">
        <v>5</v>
      </c>
      <c r="G1743" s="20">
        <v>4</v>
      </c>
      <c r="H1743" s="21">
        <v>230</v>
      </c>
      <c r="I1743" s="21">
        <v>223</v>
      </c>
    </row>
    <row r="1744" spans="1:9">
      <c r="A1744" s="191"/>
      <c r="B1744" s="58" t="s">
        <v>1653</v>
      </c>
      <c r="C1744" s="16"/>
      <c r="D1744" s="130"/>
      <c r="E1744" s="20">
        <v>6</v>
      </c>
      <c r="F1744" s="20">
        <v>3</v>
      </c>
      <c r="G1744" s="20">
        <v>5</v>
      </c>
      <c r="H1744" s="21">
        <v>230</v>
      </c>
      <c r="I1744" s="21">
        <v>223</v>
      </c>
    </row>
    <row r="1745" spans="1:10">
      <c r="A1745" s="191"/>
      <c r="B1745" s="58" t="s">
        <v>1654</v>
      </c>
      <c r="C1745" s="16"/>
      <c r="D1745" s="130"/>
      <c r="E1745" s="20">
        <v>0</v>
      </c>
      <c r="F1745" s="20">
        <v>0</v>
      </c>
      <c r="G1745" s="20">
        <v>0</v>
      </c>
      <c r="H1745" s="21">
        <v>230</v>
      </c>
      <c r="I1745" s="21">
        <v>223</v>
      </c>
    </row>
    <row r="1746" spans="1:10">
      <c r="A1746"/>
      <c r="B1746" s="15" t="s">
        <v>1655</v>
      </c>
      <c r="C1746" s="16"/>
      <c r="D1746" s="130">
        <v>320</v>
      </c>
      <c r="E1746" s="72"/>
      <c r="F1746" s="72"/>
      <c r="G1746" s="72"/>
      <c r="H1746" s="8"/>
      <c r="I1746" s="8"/>
      <c r="J1746" s="144">
        <f>100*(H1746*(E1746+F1746+G1746)+H1747*(E1747+F1747+G1747)+H1748*(E1748+F1748+G1748)+H1749*(E1749+F1749+G1749)+H1750*(G1750+F1750+E1750)+H1752*(G1752+F1752+E1752))/(D1746*1000)</f>
        <v>13.40625</v>
      </c>
    </row>
    <row r="1747" spans="1:10" ht="15.75" customHeight="1">
      <c r="A1747" s="203" t="s">
        <v>429</v>
      </c>
      <c r="B1747" s="26" t="s">
        <v>1656</v>
      </c>
      <c r="C1747" s="185" t="s">
        <v>1657</v>
      </c>
      <c r="D1747" s="130"/>
      <c r="E1747" s="72">
        <v>32</v>
      </c>
      <c r="F1747" s="72">
        <v>18</v>
      </c>
      <c r="G1747" s="72">
        <v>24</v>
      </c>
      <c r="H1747" s="21">
        <v>220</v>
      </c>
      <c r="I1747" s="21">
        <v>218</v>
      </c>
    </row>
    <row r="1748" spans="1:10">
      <c r="A1748" s="203"/>
      <c r="B1748" s="26" t="s">
        <v>1658</v>
      </c>
      <c r="C1748" s="185"/>
      <c r="D1748" s="130"/>
      <c r="E1748" s="20">
        <v>10</v>
      </c>
      <c r="F1748" s="20">
        <v>21</v>
      </c>
      <c r="G1748" s="20">
        <v>29</v>
      </c>
      <c r="H1748" s="21">
        <v>220</v>
      </c>
      <c r="I1748" s="21">
        <v>218</v>
      </c>
    </row>
    <row r="1749" spans="1:10">
      <c r="A1749" s="203"/>
      <c r="B1749" s="26" t="s">
        <v>1659</v>
      </c>
      <c r="C1749" s="185"/>
      <c r="D1749" s="130"/>
      <c r="E1749" s="20">
        <v>11</v>
      </c>
      <c r="F1749" s="20">
        <v>5</v>
      </c>
      <c r="G1749" s="20">
        <v>26</v>
      </c>
      <c r="H1749" s="21">
        <v>220</v>
      </c>
      <c r="I1749" s="21">
        <v>218</v>
      </c>
    </row>
    <row r="1750" spans="1:10">
      <c r="A1750" s="203"/>
      <c r="B1750" s="31" t="s">
        <v>1660</v>
      </c>
      <c r="C1750" s="185"/>
      <c r="D1750" s="130"/>
      <c r="E1750" s="20">
        <v>7</v>
      </c>
      <c r="F1750" s="20">
        <v>10</v>
      </c>
      <c r="G1750" s="20">
        <v>2</v>
      </c>
      <c r="H1750" s="21">
        <v>220</v>
      </c>
      <c r="I1750" s="21">
        <v>218</v>
      </c>
    </row>
    <row r="1751" spans="1:10">
      <c r="A1751" s="203"/>
      <c r="B1751" s="26" t="s">
        <v>1661</v>
      </c>
      <c r="C1751" s="16"/>
      <c r="D1751" s="130"/>
      <c r="E1751" s="20"/>
      <c r="F1751" s="20"/>
      <c r="G1751" s="20"/>
      <c r="H1751" s="21">
        <v>220</v>
      </c>
      <c r="I1751" s="21">
        <v>218</v>
      </c>
    </row>
    <row r="1752" spans="1:10">
      <c r="A1752" s="203"/>
      <c r="B1752" s="26" t="s">
        <v>275</v>
      </c>
      <c r="C1752" s="16"/>
      <c r="D1752" s="130"/>
      <c r="E1752" s="20">
        <v>0</v>
      </c>
      <c r="F1752" s="20">
        <v>0</v>
      </c>
      <c r="G1752" s="20">
        <v>0</v>
      </c>
      <c r="H1752" s="21">
        <v>220</v>
      </c>
      <c r="I1752" s="21">
        <v>218</v>
      </c>
    </row>
    <row r="1753" spans="1:10">
      <c r="A1753" s="203"/>
      <c r="B1753" s="15" t="s">
        <v>734</v>
      </c>
      <c r="C1753" s="16"/>
      <c r="D1753" s="130">
        <v>630</v>
      </c>
      <c r="E1753" s="20"/>
      <c r="F1753" s="20"/>
      <c r="G1753" s="20"/>
      <c r="H1753" s="8"/>
      <c r="I1753" s="8"/>
      <c r="J1753" s="144">
        <f>100*(H1753*(E1753+F1753+G1753)+H1754*(E1754+F1754+G1754)+H1755*(E1755+F1755+G1755)+H1756*(E1756+F1756+G1756)+H1757*(G1757+F1757+E1757)+H1759*(G1759+F1759+E1759)+H1760*(G1760+F1760+E1760)+H1761*(G1761+F1761+E1761)+H1762*(G1762+F1762+E1762)+H1763*(G1763+F1763+E1763)+H1764*(G1764+F1764+E1764))/(D1753*1000)</f>
        <v>27.866666666666667</v>
      </c>
    </row>
    <row r="1754" spans="1:10">
      <c r="A1754" s="203"/>
      <c r="B1754" s="31" t="s">
        <v>1662</v>
      </c>
      <c r="C1754" s="16"/>
      <c r="D1754" s="130"/>
      <c r="E1754" s="20">
        <v>14</v>
      </c>
      <c r="F1754" s="20">
        <v>16</v>
      </c>
      <c r="G1754" s="20">
        <v>17</v>
      </c>
      <c r="H1754" s="8">
        <v>228</v>
      </c>
      <c r="I1754" s="8">
        <v>224</v>
      </c>
    </row>
    <row r="1755" spans="1:10">
      <c r="A1755" s="203"/>
      <c r="B1755" s="26" t="s">
        <v>1663</v>
      </c>
      <c r="C1755" s="16"/>
      <c r="D1755" s="130"/>
      <c r="E1755" s="20">
        <v>0</v>
      </c>
      <c r="F1755" s="20">
        <v>3</v>
      </c>
      <c r="G1755" s="20">
        <v>0</v>
      </c>
      <c r="H1755" s="8">
        <v>228</v>
      </c>
      <c r="I1755" s="8">
        <v>224</v>
      </c>
    </row>
    <row r="1756" spans="1:10">
      <c r="A1756" s="203"/>
      <c r="B1756" s="31" t="s">
        <v>1664</v>
      </c>
      <c r="C1756" s="16"/>
      <c r="D1756" s="130"/>
      <c r="E1756" s="20">
        <v>35</v>
      </c>
      <c r="F1756" s="20">
        <v>17</v>
      </c>
      <c r="G1756" s="20">
        <v>36</v>
      </c>
      <c r="H1756" s="8">
        <v>228</v>
      </c>
      <c r="I1756" s="8">
        <v>224</v>
      </c>
    </row>
    <row r="1757" spans="1:10">
      <c r="A1757" s="203"/>
      <c r="B1757" s="34" t="s">
        <v>1665</v>
      </c>
      <c r="C1757" s="16"/>
      <c r="D1757" s="133"/>
      <c r="E1757" s="20">
        <v>44</v>
      </c>
      <c r="F1757" s="20">
        <v>25</v>
      </c>
      <c r="G1757" s="20">
        <v>42</v>
      </c>
      <c r="H1757" s="8">
        <v>228</v>
      </c>
      <c r="I1757" s="8">
        <v>224</v>
      </c>
    </row>
    <row r="1758" spans="1:10">
      <c r="A1758" s="203"/>
      <c r="B1758" s="31" t="s">
        <v>1666</v>
      </c>
      <c r="C1758" s="16"/>
      <c r="D1758" s="130"/>
      <c r="E1758" s="20">
        <v>15</v>
      </c>
      <c r="F1758" s="20">
        <v>14</v>
      </c>
      <c r="G1758" s="20">
        <v>23</v>
      </c>
      <c r="H1758" s="8">
        <v>228</v>
      </c>
      <c r="I1758" s="8">
        <v>224</v>
      </c>
    </row>
    <row r="1759" spans="1:10">
      <c r="A1759" s="203"/>
      <c r="B1759" s="31" t="s">
        <v>1667</v>
      </c>
      <c r="C1759" s="16"/>
      <c r="D1759" s="130"/>
      <c r="E1759" s="20">
        <v>36</v>
      </c>
      <c r="F1759" s="20">
        <v>34</v>
      </c>
      <c r="G1759" s="20">
        <v>14</v>
      </c>
      <c r="H1759" s="8">
        <v>228</v>
      </c>
      <c r="I1759" s="8">
        <v>224</v>
      </c>
    </row>
    <row r="1760" spans="1:10">
      <c r="A1760" s="203"/>
      <c r="B1760" s="31" t="s">
        <v>1668</v>
      </c>
      <c r="C1760" s="16"/>
      <c r="D1760" s="130"/>
      <c r="E1760" s="20">
        <v>33</v>
      </c>
      <c r="F1760" s="20">
        <v>37</v>
      </c>
      <c r="G1760" s="20">
        <v>34</v>
      </c>
      <c r="H1760" s="8">
        <v>228</v>
      </c>
      <c r="I1760" s="8">
        <v>224</v>
      </c>
    </row>
    <row r="1761" spans="1:10">
      <c r="A1761" s="203"/>
      <c r="B1761" s="31" t="s">
        <v>1669</v>
      </c>
      <c r="C1761" s="16"/>
      <c r="D1761" s="130"/>
      <c r="E1761" s="20">
        <v>42</v>
      </c>
      <c r="F1761" s="20">
        <v>32</v>
      </c>
      <c r="G1761" s="20">
        <v>48</v>
      </c>
      <c r="H1761" s="8">
        <v>228</v>
      </c>
      <c r="I1761" s="8">
        <v>224</v>
      </c>
    </row>
    <row r="1762" spans="1:10">
      <c r="A1762" s="203"/>
      <c r="B1762" s="31" t="s">
        <v>1670</v>
      </c>
      <c r="C1762" s="16"/>
      <c r="D1762" s="130"/>
      <c r="E1762" s="20">
        <v>40</v>
      </c>
      <c r="F1762" s="20">
        <v>24</v>
      </c>
      <c r="G1762" s="20">
        <v>24</v>
      </c>
      <c r="H1762" s="8">
        <v>228</v>
      </c>
      <c r="I1762" s="8">
        <v>224</v>
      </c>
    </row>
    <row r="1763" spans="1:10">
      <c r="A1763" s="203"/>
      <c r="B1763" s="31" t="s">
        <v>1671</v>
      </c>
      <c r="C1763" s="16"/>
      <c r="D1763" s="130"/>
      <c r="E1763" s="20">
        <v>36</v>
      </c>
      <c r="F1763" s="20">
        <v>51</v>
      </c>
      <c r="G1763" s="20">
        <v>36</v>
      </c>
      <c r="H1763" s="8">
        <v>228</v>
      </c>
      <c r="I1763" s="8">
        <v>224</v>
      </c>
    </row>
    <row r="1764" spans="1:10">
      <c r="A1764"/>
      <c r="B1764" s="15" t="s">
        <v>1672</v>
      </c>
      <c r="C1764" s="16"/>
      <c r="D1764" s="130">
        <v>630</v>
      </c>
      <c r="E1764" s="20"/>
      <c r="F1764" s="20"/>
      <c r="G1764" s="20"/>
      <c r="H1764" s="8"/>
      <c r="I1764" s="8"/>
      <c r="J1764" s="144">
        <f>100*(H1764*(E1764+F1764+G1764)+H1765*(E1765+F1765+G1765)+H1766*(E1766+F1766+G1766)+H1767*(E1767+F1767+G1767)+H1768*(G1768+F1768+E1768)+H1770*(G1770+F1770+E1770)+H1771*(G1771+F1771+E1771)+H1772*(G1772+F1772+E1772)+H1773*(G1773+F1773+E1773)+H1774*(G1774+F1774+E1774)+H1775*(G1775+F1775+E1775))/(D1764*1000)</f>
        <v>7.1533333333333333</v>
      </c>
    </row>
    <row r="1765" spans="1:10" ht="15.75" customHeight="1">
      <c r="A1765" s="184" t="s">
        <v>302</v>
      </c>
      <c r="B1765" s="26" t="s">
        <v>1673</v>
      </c>
      <c r="C1765" s="185" t="s">
        <v>1674</v>
      </c>
      <c r="D1765" s="130"/>
      <c r="E1765" s="20">
        <v>21</v>
      </c>
      <c r="F1765" s="20">
        <v>15</v>
      </c>
      <c r="G1765" s="20">
        <v>30</v>
      </c>
      <c r="H1765" s="8">
        <v>231</v>
      </c>
      <c r="I1765" s="8">
        <v>229</v>
      </c>
    </row>
    <row r="1766" spans="1:10">
      <c r="A1766" s="184"/>
      <c r="B1766" s="15" t="s">
        <v>379</v>
      </c>
      <c r="C1766" s="185"/>
      <c r="D1766" s="130"/>
      <c r="E1766" s="20"/>
      <c r="F1766" s="20"/>
      <c r="G1766" s="20"/>
      <c r="H1766" s="8"/>
      <c r="I1766" s="8"/>
    </row>
    <row r="1767" spans="1:10">
      <c r="A1767" s="184"/>
      <c r="B1767" s="26" t="s">
        <v>1675</v>
      </c>
      <c r="C1767" s="185"/>
      <c r="D1767" s="130"/>
      <c r="E1767" s="20">
        <v>16</v>
      </c>
      <c r="F1767" s="20">
        <v>25</v>
      </c>
      <c r="G1767" s="20">
        <v>10</v>
      </c>
      <c r="H1767" s="8">
        <v>231</v>
      </c>
      <c r="I1767" s="8">
        <v>229</v>
      </c>
    </row>
    <row r="1768" spans="1:10">
      <c r="A1768" s="184"/>
      <c r="B1768" s="19" t="s">
        <v>1676</v>
      </c>
      <c r="C1768" s="185"/>
      <c r="D1768" s="130"/>
      <c r="E1768" s="20">
        <v>10</v>
      </c>
      <c r="F1768" s="20">
        <v>30</v>
      </c>
      <c r="G1768" s="20">
        <v>31</v>
      </c>
      <c r="H1768" s="8">
        <v>231</v>
      </c>
      <c r="I1768" s="8">
        <v>229</v>
      </c>
    </row>
    <row r="1769" spans="1:10">
      <c r="A1769" s="184"/>
      <c r="B1769" s="19" t="s">
        <v>1677</v>
      </c>
      <c r="C1769" s="185"/>
      <c r="D1769" s="130"/>
      <c r="E1769" s="20"/>
      <c r="F1769" s="20"/>
      <c r="G1769" s="20"/>
      <c r="H1769" s="8">
        <v>232</v>
      </c>
      <c r="I1769" s="8">
        <v>230</v>
      </c>
    </row>
    <row r="1770" spans="1:10">
      <c r="A1770" s="184"/>
      <c r="B1770" s="19" t="s">
        <v>335</v>
      </c>
      <c r="C1770" s="185"/>
      <c r="D1770" s="130"/>
      <c r="E1770" s="20"/>
      <c r="F1770" s="20"/>
      <c r="G1770" s="20"/>
      <c r="H1770" s="8">
        <v>233</v>
      </c>
      <c r="I1770" s="8">
        <v>231</v>
      </c>
    </row>
    <row r="1771" spans="1:10">
      <c r="A1771" s="184"/>
      <c r="B1771" s="64" t="s">
        <v>181</v>
      </c>
      <c r="C1771" s="16"/>
      <c r="D1771" s="130"/>
      <c r="E1771" s="20">
        <v>0</v>
      </c>
      <c r="F1771" s="20">
        <v>7</v>
      </c>
      <c r="G1771" s="20">
        <v>0</v>
      </c>
      <c r="H1771" s="8">
        <v>234</v>
      </c>
      <c r="I1771" s="8">
        <v>232</v>
      </c>
    </row>
    <row r="1772" spans="1:10">
      <c r="A1772" s="184"/>
      <c r="B1772" s="64" t="s">
        <v>1678</v>
      </c>
      <c r="C1772" s="16"/>
      <c r="D1772" s="130"/>
      <c r="E1772" s="20"/>
      <c r="F1772" s="20"/>
      <c r="G1772" s="20"/>
      <c r="H1772" s="8">
        <v>235</v>
      </c>
      <c r="I1772" s="8">
        <v>233</v>
      </c>
    </row>
    <row r="1773" spans="1:10">
      <c r="A1773" s="184"/>
      <c r="B1773" s="64" t="s">
        <v>1679</v>
      </c>
      <c r="C1773" s="16"/>
      <c r="D1773" s="130"/>
      <c r="E1773" s="20"/>
      <c r="F1773" s="20"/>
      <c r="G1773" s="20"/>
      <c r="H1773" s="8">
        <v>236</v>
      </c>
      <c r="I1773" s="8">
        <v>234</v>
      </c>
    </row>
    <row r="1774" spans="1:10">
      <c r="A1774" s="184"/>
      <c r="B1774" s="31" t="s">
        <v>236</v>
      </c>
      <c r="C1774" s="16"/>
      <c r="D1774" s="130"/>
      <c r="E1774" s="72"/>
      <c r="F1774" s="72"/>
      <c r="G1774" s="72"/>
      <c r="H1774" s="8">
        <v>238</v>
      </c>
      <c r="I1774" s="8">
        <v>236</v>
      </c>
    </row>
    <row r="1775" spans="1:10">
      <c r="A1775" s="184"/>
      <c r="B1775" s="31" t="s">
        <v>259</v>
      </c>
      <c r="C1775" s="16"/>
      <c r="D1775" s="130"/>
      <c r="E1775" s="72"/>
      <c r="F1775" s="72"/>
      <c r="G1775" s="72"/>
      <c r="H1775" s="8">
        <v>239</v>
      </c>
      <c r="I1775" s="8">
        <v>237</v>
      </c>
    </row>
    <row r="1776" spans="1:10">
      <c r="A1776" s="184"/>
      <c r="B1776" s="31" t="s">
        <v>1680</v>
      </c>
      <c r="C1776" s="16"/>
      <c r="D1776" s="130"/>
      <c r="E1776" s="72"/>
      <c r="F1776" s="72"/>
      <c r="G1776" s="72"/>
      <c r="H1776" s="8">
        <v>240</v>
      </c>
      <c r="I1776" s="8">
        <v>238</v>
      </c>
    </row>
    <row r="1777" spans="1:10">
      <c r="A1777" s="184"/>
      <c r="B1777" s="31" t="s">
        <v>231</v>
      </c>
      <c r="C1777" s="16"/>
      <c r="D1777" s="130"/>
      <c r="E1777" s="72"/>
      <c r="F1777" s="72"/>
      <c r="G1777" s="72"/>
      <c r="H1777" s="8">
        <v>241</v>
      </c>
      <c r="I1777" s="8">
        <v>239</v>
      </c>
    </row>
    <row r="1778" spans="1:10">
      <c r="A1778"/>
      <c r="B1778" s="15" t="s">
        <v>1681</v>
      </c>
      <c r="C1778" s="16"/>
      <c r="D1778" s="130">
        <v>400</v>
      </c>
      <c r="E1778" s="72"/>
      <c r="F1778" s="72"/>
      <c r="G1778" s="72"/>
      <c r="H1778" s="8"/>
      <c r="I1778" s="8"/>
      <c r="J1778" s="144">
        <f>100*(H1778*(E1778+F1778+G1778)+H1779*(E1779+F1779+G1779)+H1780*(E1780+F1780+G1780)+H1781*(E1781+F1781+G1781)+H1782*(G1782+F1782+E1782)+H1784*(G1784+F1784+E1784)+H1785*(G1785+F1785+E1785)+H1786*(G1786+F1786+E1786)+H1787*(G1787+F1787+E1787)+H1788*(G1788+F1788+E1788)+H1789*(G1789+F1789+E1789))/(D1778*1000)</f>
        <v>50.85</v>
      </c>
    </row>
    <row r="1779" spans="1:10" ht="15.75" customHeight="1">
      <c r="A1779" s="184" t="s">
        <v>978</v>
      </c>
      <c r="B1779" s="22" t="s">
        <v>1682</v>
      </c>
      <c r="C1779" s="185" t="s">
        <v>1683</v>
      </c>
      <c r="D1779" s="130"/>
      <c r="E1779" s="20">
        <v>8</v>
      </c>
      <c r="F1779" s="20">
        <v>4</v>
      </c>
      <c r="G1779" s="20">
        <v>4</v>
      </c>
      <c r="H1779" s="21">
        <v>225</v>
      </c>
      <c r="I1779" s="21">
        <v>220</v>
      </c>
    </row>
    <row r="1780" spans="1:10">
      <c r="A1780" s="184"/>
      <c r="B1780" s="19" t="s">
        <v>1684</v>
      </c>
      <c r="C1780" s="185"/>
      <c r="D1780" s="130"/>
      <c r="E1780" s="20">
        <v>0</v>
      </c>
      <c r="F1780" s="20">
        <v>0</v>
      </c>
      <c r="G1780" s="20">
        <v>0</v>
      </c>
      <c r="H1780" s="21">
        <v>225</v>
      </c>
      <c r="I1780" s="21">
        <v>220</v>
      </c>
    </row>
    <row r="1781" spans="1:10">
      <c r="A1781" s="184"/>
      <c r="B1781" s="26" t="s">
        <v>1685</v>
      </c>
      <c r="C1781" s="185"/>
      <c r="D1781" s="130"/>
      <c r="E1781" s="72">
        <v>65</v>
      </c>
      <c r="F1781" s="72">
        <v>45</v>
      </c>
      <c r="G1781" s="72">
        <v>23</v>
      </c>
      <c r="H1781" s="21">
        <v>225</v>
      </c>
      <c r="I1781" s="21">
        <v>220</v>
      </c>
    </row>
    <row r="1782" spans="1:10">
      <c r="A1782" s="184"/>
      <c r="B1782" s="26" t="s">
        <v>1686</v>
      </c>
      <c r="C1782" s="185"/>
      <c r="D1782" s="130"/>
      <c r="E1782" s="72">
        <v>0</v>
      </c>
      <c r="F1782" s="72">
        <v>0</v>
      </c>
      <c r="G1782" s="72">
        <v>0</v>
      </c>
      <c r="H1782" s="21">
        <v>225</v>
      </c>
      <c r="I1782" s="21">
        <v>220</v>
      </c>
    </row>
    <row r="1783" spans="1:10">
      <c r="A1783" s="184"/>
      <c r="B1783" s="15" t="s">
        <v>451</v>
      </c>
      <c r="C1783" s="185"/>
      <c r="D1783" s="130"/>
      <c r="E1783" s="72"/>
      <c r="F1783" s="72"/>
      <c r="G1783" s="72"/>
      <c r="H1783" s="21"/>
      <c r="I1783" s="21"/>
    </row>
    <row r="1784" spans="1:10">
      <c r="A1784" s="184"/>
      <c r="B1784" s="26" t="s">
        <v>1687</v>
      </c>
      <c r="C1784" s="185"/>
      <c r="D1784" s="130"/>
      <c r="E1784" s="72">
        <v>41</v>
      </c>
      <c r="F1784" s="72">
        <v>28</v>
      </c>
      <c r="G1784" s="72">
        <v>14</v>
      </c>
      <c r="H1784" s="21">
        <v>225</v>
      </c>
      <c r="I1784" s="21">
        <v>220</v>
      </c>
    </row>
    <row r="1785" spans="1:10">
      <c r="A1785" s="184"/>
      <c r="B1785" s="26" t="s">
        <v>1688</v>
      </c>
      <c r="C1785" s="185"/>
      <c r="D1785" s="130"/>
      <c r="E1785" s="20">
        <v>1</v>
      </c>
      <c r="F1785" s="20">
        <v>34</v>
      </c>
      <c r="G1785" s="20">
        <v>13</v>
      </c>
      <c r="H1785" s="21">
        <v>225</v>
      </c>
      <c r="I1785" s="21">
        <v>220</v>
      </c>
    </row>
    <row r="1786" spans="1:10">
      <c r="A1786" s="184"/>
      <c r="B1786" s="26" t="s">
        <v>1689</v>
      </c>
      <c r="C1786" s="16"/>
      <c r="D1786" s="130"/>
      <c r="E1786" s="72">
        <v>126</v>
      </c>
      <c r="F1786" s="72">
        <v>164</v>
      </c>
      <c r="G1786" s="72">
        <v>174</v>
      </c>
      <c r="H1786" s="21">
        <v>225</v>
      </c>
      <c r="I1786" s="21">
        <v>220</v>
      </c>
    </row>
    <row r="1787" spans="1:10">
      <c r="A1787" s="184"/>
      <c r="B1787" s="26" t="s">
        <v>1690</v>
      </c>
      <c r="C1787" s="16"/>
      <c r="D1787" s="130"/>
      <c r="E1787" s="27">
        <v>51</v>
      </c>
      <c r="F1787" s="27">
        <v>38</v>
      </c>
      <c r="G1787" s="27">
        <v>70</v>
      </c>
      <c r="H1787" s="21">
        <v>225</v>
      </c>
      <c r="I1787" s="21">
        <v>220</v>
      </c>
    </row>
    <row r="1788" spans="1:10">
      <c r="A1788" s="184"/>
      <c r="B1788" s="26" t="s">
        <v>275</v>
      </c>
      <c r="C1788" s="16"/>
      <c r="D1788" s="130"/>
      <c r="E1788" s="72">
        <v>1</v>
      </c>
      <c r="F1788" s="72">
        <v>0</v>
      </c>
      <c r="G1788" s="72">
        <v>0</v>
      </c>
      <c r="H1788" s="21">
        <v>225</v>
      </c>
      <c r="I1788" s="21">
        <v>220</v>
      </c>
    </row>
    <row r="1789" spans="1:10">
      <c r="A1789" s="184"/>
      <c r="B1789" s="26" t="s">
        <v>1691</v>
      </c>
      <c r="C1789" s="16"/>
      <c r="D1789" s="130"/>
      <c r="E1789" s="72">
        <v>0</v>
      </c>
      <c r="F1789" s="72">
        <v>0</v>
      </c>
      <c r="G1789" s="72">
        <v>0</v>
      </c>
      <c r="H1789" s="21">
        <v>225</v>
      </c>
      <c r="I1789" s="21">
        <v>220</v>
      </c>
    </row>
    <row r="1790" spans="1:10">
      <c r="A1790"/>
      <c r="B1790" s="15" t="s">
        <v>1692</v>
      </c>
      <c r="C1790" s="16"/>
      <c r="D1790" s="131">
        <v>400</v>
      </c>
      <c r="E1790" s="20"/>
      <c r="F1790" s="20"/>
      <c r="G1790" s="20"/>
      <c r="H1790" s="8"/>
      <c r="I1790" s="8"/>
      <c r="J1790" s="144">
        <f>100*(H1790*(E1790+F1790+G1790)+H1791*(E1791+F1791+G1791)+H1792*(E1792+F1792+G1792)+H1793*(E1793+F1793+G1793)+H1794*(G1794+F1794+E1794)+H1796*(G1796+F1796+E1796))/(D1790*1000)</f>
        <v>19.924499999999998</v>
      </c>
    </row>
    <row r="1791" spans="1:10" ht="15.75" customHeight="1">
      <c r="A1791" s="184" t="s">
        <v>978</v>
      </c>
      <c r="B1791" s="34" t="s">
        <v>1693</v>
      </c>
      <c r="C1791" s="185" t="s">
        <v>1694</v>
      </c>
      <c r="D1791" s="133"/>
      <c r="E1791" s="20">
        <v>0</v>
      </c>
      <c r="F1791" s="20">
        <v>0</v>
      </c>
      <c r="G1791" s="20">
        <v>5</v>
      </c>
      <c r="H1791" s="8">
        <v>222</v>
      </c>
      <c r="I1791" s="8">
        <v>215</v>
      </c>
    </row>
    <row r="1792" spans="1:10">
      <c r="A1792" s="184"/>
      <c r="B1792" s="34" t="s">
        <v>1695</v>
      </c>
      <c r="C1792" s="185"/>
      <c r="D1792" s="133"/>
      <c r="E1792" s="20">
        <v>33</v>
      </c>
      <c r="F1792" s="20">
        <v>33</v>
      </c>
      <c r="G1792" s="20">
        <v>30</v>
      </c>
      <c r="H1792" s="8">
        <v>222</v>
      </c>
      <c r="I1792" s="8">
        <v>215</v>
      </c>
    </row>
    <row r="1793" spans="1:10">
      <c r="A1793" s="184"/>
      <c r="B1793" s="34" t="s">
        <v>1696</v>
      </c>
      <c r="C1793" s="185"/>
      <c r="D1793" s="133"/>
      <c r="E1793" s="20">
        <v>32</v>
      </c>
      <c r="F1793" s="20">
        <v>49</v>
      </c>
      <c r="G1793" s="20">
        <v>84</v>
      </c>
      <c r="H1793" s="8">
        <v>222</v>
      </c>
      <c r="I1793" s="8">
        <v>215</v>
      </c>
    </row>
    <row r="1794" spans="1:10">
      <c r="A1794" s="184"/>
      <c r="B1794" s="34" t="s">
        <v>1697</v>
      </c>
      <c r="C1794" s="185"/>
      <c r="D1794" s="133"/>
      <c r="E1794" s="20">
        <v>45</v>
      </c>
      <c r="F1794" s="20">
        <v>23</v>
      </c>
      <c r="G1794" s="20">
        <v>25</v>
      </c>
      <c r="H1794" s="8">
        <v>222</v>
      </c>
      <c r="I1794" s="8">
        <v>215</v>
      </c>
    </row>
    <row r="1795" spans="1:10">
      <c r="A1795" s="184"/>
      <c r="B1795" s="34" t="s">
        <v>231</v>
      </c>
      <c r="C1795" s="185"/>
      <c r="D1795" s="133"/>
      <c r="E1795" s="20"/>
      <c r="F1795" s="20"/>
      <c r="G1795" s="20"/>
      <c r="H1795" s="8">
        <v>222</v>
      </c>
      <c r="I1795" s="8">
        <v>215</v>
      </c>
    </row>
    <row r="1796" spans="1:10">
      <c r="A1796" s="184"/>
      <c r="B1796" s="15" t="s">
        <v>92</v>
      </c>
      <c r="C1796" s="185"/>
      <c r="D1796" s="133">
        <v>400</v>
      </c>
      <c r="E1796" s="20"/>
      <c r="F1796" s="20"/>
      <c r="G1796" s="20"/>
      <c r="H1796" s="8"/>
      <c r="I1796" s="8"/>
      <c r="J1796" s="144">
        <f>100*(H1796*(E1796+F1796+G1796)+H1797*(E1797+F1797+G1797)+H1798*(E1798+F1798+G1798)+H1799*(E1799+F1799+G1799)+H1800*(G1800+F1800+E1800)+H1802*(G1802+F1802+E1802)+H1803*(G1803+F1803+E1803))/(D1796*1000)</f>
        <v>21.078499999999998</v>
      </c>
    </row>
    <row r="1797" spans="1:10">
      <c r="A1797" s="184"/>
      <c r="B1797" s="34" t="s">
        <v>1698</v>
      </c>
      <c r="C1797" s="185"/>
      <c r="D1797" s="133"/>
      <c r="E1797" s="20">
        <v>18</v>
      </c>
      <c r="F1797" s="20">
        <v>28</v>
      </c>
      <c r="G1797" s="20">
        <v>13</v>
      </c>
      <c r="H1797" s="8">
        <v>221</v>
      </c>
      <c r="I1797" s="8">
        <v>215</v>
      </c>
    </row>
    <row r="1798" spans="1:10">
      <c r="A1798" s="184"/>
      <c r="B1798" s="34" t="s">
        <v>1699</v>
      </c>
      <c r="C1798" s="16"/>
      <c r="D1798" s="133"/>
      <c r="E1798" s="20">
        <v>12</v>
      </c>
      <c r="F1798" s="20">
        <v>12</v>
      </c>
      <c r="G1798" s="20">
        <v>38</v>
      </c>
      <c r="H1798" s="8">
        <v>221</v>
      </c>
      <c r="I1798" s="8">
        <v>215</v>
      </c>
    </row>
    <row r="1799" spans="1:10">
      <c r="A1799" s="184"/>
      <c r="B1799" s="34" t="s">
        <v>1612</v>
      </c>
      <c r="C1799" s="16"/>
      <c r="D1799" s="133"/>
      <c r="E1799" s="20">
        <v>17</v>
      </c>
      <c r="F1799" s="20">
        <v>27</v>
      </c>
      <c r="G1799" s="20">
        <v>27</v>
      </c>
      <c r="H1799" s="8">
        <v>221</v>
      </c>
      <c r="I1799" s="8">
        <v>215</v>
      </c>
    </row>
    <row r="1800" spans="1:10">
      <c r="A1800" s="184"/>
      <c r="B1800" s="34" t="s">
        <v>1700</v>
      </c>
      <c r="C1800" s="16"/>
      <c r="D1800" s="133"/>
      <c r="E1800" s="20">
        <v>17</v>
      </c>
      <c r="F1800" s="20">
        <v>28</v>
      </c>
      <c r="G1800" s="20">
        <v>25</v>
      </c>
      <c r="H1800" s="8">
        <v>221</v>
      </c>
      <c r="I1800" s="8">
        <v>215</v>
      </c>
    </row>
    <row r="1801" spans="1:10">
      <c r="A1801" s="184"/>
      <c r="B1801" s="34" t="s">
        <v>1701</v>
      </c>
      <c r="C1801" s="16"/>
      <c r="D1801" s="133"/>
      <c r="E1801" s="20">
        <v>0</v>
      </c>
      <c r="F1801" s="20">
        <v>0</v>
      </c>
      <c r="G1801" s="20">
        <v>0</v>
      </c>
      <c r="H1801" s="8">
        <v>221</v>
      </c>
      <c r="I1801" s="8">
        <v>215</v>
      </c>
    </row>
    <row r="1802" spans="1:10">
      <c r="A1802" s="184"/>
      <c r="B1802" s="34" t="s">
        <v>1702</v>
      </c>
      <c r="C1802" s="16"/>
      <c r="D1802" s="133"/>
      <c r="E1802" s="20">
        <v>0</v>
      </c>
      <c r="F1802" s="20">
        <v>6</v>
      </c>
      <c r="G1802" s="20">
        <v>0</v>
      </c>
      <c r="H1802" s="8">
        <v>221</v>
      </c>
      <c r="I1802" s="8">
        <v>215</v>
      </c>
    </row>
    <row r="1803" spans="1:10">
      <c r="A1803" s="184"/>
      <c r="B1803" s="31" t="s">
        <v>236</v>
      </c>
      <c r="C1803" s="16"/>
      <c r="D1803" s="130"/>
      <c r="E1803" s="72">
        <v>47</v>
      </c>
      <c r="F1803" s="72">
        <v>36</v>
      </c>
      <c r="G1803" s="72">
        <v>30</v>
      </c>
      <c r="H1803" s="8">
        <v>222</v>
      </c>
      <c r="I1803" s="8">
        <v>216</v>
      </c>
    </row>
    <row r="1804" spans="1:10">
      <c r="A1804" s="184"/>
      <c r="B1804" s="78" t="s">
        <v>1703</v>
      </c>
      <c r="C1804" s="16"/>
      <c r="D1804" s="131">
        <v>400</v>
      </c>
      <c r="E1804" s="20"/>
      <c r="F1804" s="20"/>
      <c r="G1804" s="20"/>
      <c r="H1804" s="8"/>
      <c r="I1804" s="8"/>
      <c r="J1804" s="144">
        <f>100*(H1804*(E1804+F1804+G1804)+H1805*(E1805+F1805+G1805)+H1806*(E1806+F1806+G1806)+H1807*(E1807+F1807+G1807)+H1808*(G1808+F1808+E1808))/(D1804*1000)</f>
        <v>12.161250000000001</v>
      </c>
    </row>
    <row r="1805" spans="1:10" ht="15.75" customHeight="1">
      <c r="A1805" s="184"/>
      <c r="B1805" s="31" t="s">
        <v>1704</v>
      </c>
      <c r="C1805" s="185" t="s">
        <v>1705</v>
      </c>
      <c r="D1805" s="130"/>
      <c r="E1805" s="20">
        <v>11</v>
      </c>
      <c r="F1805" s="20">
        <v>13</v>
      </c>
      <c r="G1805" s="20">
        <v>11</v>
      </c>
      <c r="H1805" s="8">
        <v>235</v>
      </c>
      <c r="I1805" s="8">
        <v>230</v>
      </c>
    </row>
    <row r="1806" spans="1:10">
      <c r="A1806" s="184"/>
      <c r="B1806" s="31" t="s">
        <v>1706</v>
      </c>
      <c r="C1806" s="185"/>
      <c r="D1806" s="130"/>
      <c r="E1806" s="20">
        <v>30</v>
      </c>
      <c r="F1806" s="20">
        <v>28</v>
      </c>
      <c r="G1806" s="20">
        <v>21</v>
      </c>
      <c r="H1806" s="8">
        <v>235</v>
      </c>
      <c r="I1806" s="8">
        <v>230</v>
      </c>
    </row>
    <row r="1807" spans="1:10">
      <c r="A1807" s="184"/>
      <c r="B1807" s="31" t="s">
        <v>1707</v>
      </c>
      <c r="C1807" s="185"/>
      <c r="D1807" s="130"/>
      <c r="E1807" s="20">
        <v>20</v>
      </c>
      <c r="F1807" s="20">
        <v>19</v>
      </c>
      <c r="G1807" s="20">
        <v>9</v>
      </c>
      <c r="H1807" s="8">
        <v>235</v>
      </c>
      <c r="I1807" s="8">
        <v>230</v>
      </c>
    </row>
    <row r="1808" spans="1:10">
      <c r="A1808" s="184"/>
      <c r="B1808" s="31" t="s">
        <v>1708</v>
      </c>
      <c r="C1808" s="16"/>
      <c r="D1808" s="130"/>
      <c r="E1808" s="20">
        <v>20</v>
      </c>
      <c r="F1808" s="20">
        <v>10</v>
      </c>
      <c r="G1808" s="20">
        <v>15</v>
      </c>
      <c r="H1808" s="8">
        <v>235</v>
      </c>
      <c r="I1808" s="8">
        <v>230</v>
      </c>
    </row>
    <row r="1809" spans="1:10">
      <c r="A1809" s="184"/>
      <c r="B1809" s="78" t="s">
        <v>92</v>
      </c>
      <c r="C1809" s="16"/>
      <c r="D1809" s="130">
        <v>400</v>
      </c>
      <c r="E1809" s="20"/>
      <c r="F1809" s="20"/>
      <c r="G1809" s="20"/>
      <c r="H1809" s="8"/>
      <c r="I1809" s="8"/>
      <c r="J1809" s="144">
        <f>100*(H1809*(E1809+F1809+G1809)+H1810*(E1810+F1810+G1810)+H1811*(E1811+F1811+G1811)+H1812*(E1812+F1812+G1812)+H1813*(G1813+F1813+E1813)+H1815*(G1815+F1815+E1815)+H1816*(G1816+F1816+E1816)+H1817*(G1817+F1817+E1817))/(D1809*1000)</f>
        <v>17.727</v>
      </c>
    </row>
    <row r="1810" spans="1:10">
      <c r="A1810" s="184"/>
      <c r="B1810" s="31" t="s">
        <v>1709</v>
      </c>
      <c r="C1810" s="16"/>
      <c r="D1810" s="130"/>
      <c r="E1810" s="20">
        <v>15</v>
      </c>
      <c r="F1810" s="20">
        <v>17</v>
      </c>
      <c r="G1810" s="20">
        <v>12</v>
      </c>
      <c r="H1810" s="8">
        <v>228</v>
      </c>
      <c r="I1810" s="8">
        <v>223</v>
      </c>
    </row>
    <row r="1811" spans="1:10">
      <c r="A1811" s="184"/>
      <c r="B1811" s="31" t="s">
        <v>1710</v>
      </c>
      <c r="C1811" s="16"/>
      <c r="D1811" s="130"/>
      <c r="E1811" s="20">
        <v>10</v>
      </c>
      <c r="F1811" s="20">
        <v>10</v>
      </c>
      <c r="G1811" s="20">
        <v>20</v>
      </c>
      <c r="H1811" s="8">
        <v>228</v>
      </c>
      <c r="I1811" s="8">
        <v>223</v>
      </c>
    </row>
    <row r="1812" spans="1:10">
      <c r="A1812" s="184"/>
      <c r="B1812" s="26" t="s">
        <v>1711</v>
      </c>
      <c r="C1812" s="16"/>
      <c r="D1812" s="130"/>
      <c r="E1812" s="20">
        <v>0</v>
      </c>
      <c r="F1812" s="20">
        <v>0</v>
      </c>
      <c r="G1812" s="20">
        <v>0</v>
      </c>
      <c r="H1812" s="8">
        <v>228</v>
      </c>
      <c r="I1812" s="8">
        <v>223</v>
      </c>
    </row>
    <row r="1813" spans="1:10">
      <c r="A1813" s="184"/>
      <c r="B1813" s="31" t="s">
        <v>1712</v>
      </c>
      <c r="C1813" s="16"/>
      <c r="D1813" s="130"/>
      <c r="E1813" s="20">
        <v>22</v>
      </c>
      <c r="F1813" s="20">
        <v>15</v>
      </c>
      <c r="G1813" s="20">
        <v>19</v>
      </c>
      <c r="H1813" s="8">
        <v>228</v>
      </c>
      <c r="I1813" s="8">
        <v>223</v>
      </c>
    </row>
    <row r="1814" spans="1:10">
      <c r="A1814" s="184"/>
      <c r="B1814" s="31" t="s">
        <v>1713</v>
      </c>
      <c r="C1814" s="16"/>
      <c r="D1814" s="130"/>
      <c r="E1814" s="20">
        <v>6</v>
      </c>
      <c r="F1814" s="20">
        <v>5</v>
      </c>
      <c r="G1814" s="20">
        <v>0</v>
      </c>
      <c r="H1814" s="8">
        <v>228</v>
      </c>
      <c r="I1814" s="8">
        <v>223</v>
      </c>
    </row>
    <row r="1815" spans="1:10">
      <c r="A1815" s="184"/>
      <c r="B1815" s="31" t="s">
        <v>1714</v>
      </c>
      <c r="C1815" s="16"/>
      <c r="D1815" s="130"/>
      <c r="E1815" s="20">
        <v>16</v>
      </c>
      <c r="F1815" s="20">
        <v>2</v>
      </c>
      <c r="G1815" s="20">
        <v>1</v>
      </c>
      <c r="H1815" s="8">
        <v>228</v>
      </c>
      <c r="I1815" s="8">
        <v>223</v>
      </c>
    </row>
    <row r="1816" spans="1:10">
      <c r="A1816" s="184"/>
      <c r="B1816" s="31" t="s">
        <v>1715</v>
      </c>
      <c r="C1816" s="16"/>
      <c r="D1816" s="130"/>
      <c r="E1816" s="20">
        <v>14</v>
      </c>
      <c r="F1816" s="20">
        <v>13</v>
      </c>
      <c r="G1816" s="20">
        <v>30</v>
      </c>
      <c r="H1816" s="8">
        <v>228</v>
      </c>
      <c r="I1816" s="8">
        <v>223</v>
      </c>
    </row>
    <row r="1817" spans="1:10">
      <c r="A1817" s="184"/>
      <c r="B1817" s="31" t="s">
        <v>236</v>
      </c>
      <c r="C1817" s="16"/>
      <c r="D1817" s="130"/>
      <c r="E1817" s="20">
        <v>25</v>
      </c>
      <c r="F1817" s="20">
        <v>50</v>
      </c>
      <c r="G1817" s="20">
        <v>20</v>
      </c>
      <c r="H1817" s="8">
        <v>228</v>
      </c>
      <c r="I1817" s="8">
        <v>223</v>
      </c>
    </row>
    <row r="1818" spans="1:10">
      <c r="A1818" s="184"/>
      <c r="B1818" s="15" t="s">
        <v>1716</v>
      </c>
      <c r="C1818" s="16"/>
      <c r="D1818" s="130">
        <v>400</v>
      </c>
      <c r="E1818" s="72"/>
      <c r="F1818" s="72"/>
      <c r="G1818" s="72"/>
      <c r="H1818" s="8"/>
      <c r="I1818" s="8"/>
      <c r="J1818" s="144">
        <f>100*(H1818*(E1818+F1818+G1818)+H1819*(E1819+F1819+G1819)+H1820*(E1820+F1820+G1820)+H1821*(E1821+F1821+G1821)+H1822*(G1822+F1822+E1822)+H1824*(G1824+F1824+E1824))/(D1818*1000)</f>
        <v>6.6852499999999999</v>
      </c>
    </row>
    <row r="1819" spans="1:10" ht="15.75" customHeight="1">
      <c r="A1819" s="184"/>
      <c r="B1819" s="34" t="s">
        <v>1717</v>
      </c>
      <c r="C1819" s="185" t="s">
        <v>1718</v>
      </c>
      <c r="D1819" s="133"/>
      <c r="E1819" s="20">
        <v>21</v>
      </c>
      <c r="F1819" s="20">
        <v>13</v>
      </c>
      <c r="G1819" s="20">
        <v>16</v>
      </c>
      <c r="H1819" s="8">
        <v>221</v>
      </c>
      <c r="I1819" s="8">
        <v>220</v>
      </c>
    </row>
    <row r="1820" spans="1:10">
      <c r="A1820" s="184"/>
      <c r="B1820" s="34" t="s">
        <v>1719</v>
      </c>
      <c r="C1820" s="185"/>
      <c r="D1820" s="133"/>
      <c r="E1820" s="20">
        <v>14</v>
      </c>
      <c r="F1820" s="20">
        <v>17</v>
      </c>
      <c r="G1820" s="20">
        <v>35</v>
      </c>
      <c r="H1820" s="8">
        <v>221</v>
      </c>
      <c r="I1820" s="8">
        <v>220</v>
      </c>
    </row>
    <row r="1821" spans="1:10">
      <c r="A1821" s="184"/>
      <c r="B1821" s="26" t="s">
        <v>1720</v>
      </c>
      <c r="C1821" s="185"/>
      <c r="D1821" s="131"/>
      <c r="E1821" s="20"/>
      <c r="F1821" s="20"/>
      <c r="G1821" s="20"/>
      <c r="H1821" s="8">
        <v>221</v>
      </c>
      <c r="I1821" s="8">
        <v>220</v>
      </c>
    </row>
    <row r="1822" spans="1:10">
      <c r="A1822" s="184"/>
      <c r="B1822" s="26" t="s">
        <v>1721</v>
      </c>
      <c r="C1822" s="185"/>
      <c r="D1822" s="131"/>
      <c r="E1822" s="20">
        <v>0</v>
      </c>
      <c r="F1822" s="20">
        <v>0</v>
      </c>
      <c r="G1822" s="20">
        <v>5</v>
      </c>
      <c r="H1822" s="8">
        <v>221</v>
      </c>
      <c r="I1822" s="8">
        <v>220</v>
      </c>
    </row>
    <row r="1823" spans="1:10">
      <c r="A1823" s="184"/>
      <c r="B1823" s="34" t="s">
        <v>1722</v>
      </c>
      <c r="C1823" s="16"/>
      <c r="D1823" s="133"/>
      <c r="E1823" s="20">
        <v>1</v>
      </c>
      <c r="F1823" s="20">
        <v>2</v>
      </c>
      <c r="G1823" s="20">
        <v>2</v>
      </c>
      <c r="H1823" s="8">
        <v>221</v>
      </c>
      <c r="I1823" s="8">
        <v>220</v>
      </c>
    </row>
    <row r="1824" spans="1:10">
      <c r="A1824" s="184"/>
      <c r="B1824" s="15" t="s">
        <v>92</v>
      </c>
      <c r="C1824" s="16"/>
      <c r="D1824" s="130">
        <v>250</v>
      </c>
      <c r="E1824" s="72"/>
      <c r="F1824" s="72"/>
      <c r="G1824" s="72"/>
      <c r="H1824" s="8"/>
      <c r="I1824" s="8"/>
      <c r="J1824" s="144">
        <f>100*(H1824*(E1824+F1824+G1824)+H1825*(E1825+F1825+G1825)+H1826*(E1826+F1826+G1826)+H1827*(E1827+F1827+G1827)+H1828*(G1828+F1828+E1828)+H1830*(G1830+F1830+E1830)+H1831*(G1831+F1831+E1831))/(D1824*1000)</f>
        <v>32.379600000000003</v>
      </c>
    </row>
    <row r="1825" spans="1:10">
      <c r="A1825" s="184"/>
      <c r="B1825" s="34" t="s">
        <v>1723</v>
      </c>
      <c r="C1825" s="16"/>
      <c r="D1825" s="133"/>
      <c r="E1825" s="20">
        <v>27</v>
      </c>
      <c r="F1825" s="20">
        <v>30</v>
      </c>
      <c r="G1825" s="20">
        <v>32</v>
      </c>
      <c r="H1825" s="8">
        <v>223</v>
      </c>
      <c r="I1825" s="8">
        <v>216</v>
      </c>
    </row>
    <row r="1826" spans="1:10">
      <c r="A1826" s="184"/>
      <c r="B1826" s="34" t="s">
        <v>1724</v>
      </c>
      <c r="C1826" s="16"/>
      <c r="D1826" s="133"/>
      <c r="E1826" s="20">
        <v>15</v>
      </c>
      <c r="F1826" s="20">
        <v>10</v>
      </c>
      <c r="G1826" s="20">
        <v>15</v>
      </c>
      <c r="H1826" s="8">
        <v>223</v>
      </c>
      <c r="I1826" s="8">
        <v>216</v>
      </c>
    </row>
    <row r="1827" spans="1:10">
      <c r="A1827" s="184"/>
      <c r="B1827" s="34" t="s">
        <v>1725</v>
      </c>
      <c r="C1827" s="16"/>
      <c r="D1827" s="133"/>
      <c r="E1827" s="20">
        <v>35</v>
      </c>
      <c r="F1827" s="20">
        <v>24</v>
      </c>
      <c r="G1827" s="20">
        <v>16</v>
      </c>
      <c r="H1827" s="8">
        <v>223</v>
      </c>
      <c r="I1827" s="8">
        <v>216</v>
      </c>
    </row>
    <row r="1828" spans="1:10">
      <c r="A1828" s="184"/>
      <c r="B1828" s="34" t="s">
        <v>1726</v>
      </c>
      <c r="C1828" s="16"/>
      <c r="D1828" s="133"/>
      <c r="E1828" s="20">
        <v>15</v>
      </c>
      <c r="F1828" s="20">
        <v>24</v>
      </c>
      <c r="G1828" s="20">
        <v>0</v>
      </c>
      <c r="H1828" s="8">
        <v>223</v>
      </c>
      <c r="I1828" s="8">
        <v>216</v>
      </c>
    </row>
    <row r="1829" spans="1:10">
      <c r="A1829" s="184"/>
      <c r="B1829" s="34" t="s">
        <v>1727</v>
      </c>
      <c r="C1829" s="16"/>
      <c r="D1829" s="133"/>
      <c r="E1829" s="20">
        <v>0</v>
      </c>
      <c r="F1829" s="20">
        <v>0</v>
      </c>
      <c r="G1829" s="20">
        <v>0</v>
      </c>
      <c r="H1829" s="8">
        <v>223</v>
      </c>
      <c r="I1829" s="8">
        <v>216</v>
      </c>
    </row>
    <row r="1830" spans="1:10">
      <c r="A1830" s="184"/>
      <c r="B1830" s="34" t="s">
        <v>1728</v>
      </c>
      <c r="C1830" s="16"/>
      <c r="D1830" s="133"/>
      <c r="E1830" s="20">
        <v>45</v>
      </c>
      <c r="F1830" s="20">
        <v>44</v>
      </c>
      <c r="G1830" s="20">
        <v>31</v>
      </c>
      <c r="H1830" s="8">
        <v>223</v>
      </c>
      <c r="I1830" s="8">
        <v>216</v>
      </c>
    </row>
    <row r="1831" spans="1:10">
      <c r="A1831"/>
      <c r="B1831" s="15" t="s">
        <v>1729</v>
      </c>
      <c r="C1831" s="16"/>
      <c r="D1831" s="130">
        <v>400</v>
      </c>
      <c r="E1831" s="72"/>
      <c r="F1831" s="72"/>
      <c r="G1831" s="72"/>
      <c r="H1831" s="8"/>
      <c r="I1831" s="8"/>
      <c r="J1831" s="144">
        <f>100*(H1831*(E1831+F1831+G1831)+H1832*(E1832+F1832+G1832)+H1833*(E1833+F1833+G1833)+H1834*(E1834+F1834+G1834)+H1835*(G1835+F1835+E1835)+H1837*(G1837+F1837+E1837))/(D1831*1000)</f>
        <v>8.5875000000000004</v>
      </c>
    </row>
    <row r="1832" spans="1:10" ht="15.75" customHeight="1">
      <c r="A1832" s="184" t="s">
        <v>302</v>
      </c>
      <c r="B1832" s="19" t="s">
        <v>1730</v>
      </c>
      <c r="C1832" s="185" t="s">
        <v>1731</v>
      </c>
      <c r="D1832" s="130"/>
      <c r="E1832" s="20">
        <v>2</v>
      </c>
      <c r="F1832" s="20">
        <v>9</v>
      </c>
      <c r="G1832" s="20">
        <v>2</v>
      </c>
      <c r="H1832" s="8">
        <v>229</v>
      </c>
      <c r="I1832" s="8">
        <v>226</v>
      </c>
    </row>
    <row r="1833" spans="1:10">
      <c r="A1833" s="184"/>
      <c r="B1833" s="19" t="s">
        <v>1732</v>
      </c>
      <c r="C1833" s="185"/>
      <c r="D1833" s="130"/>
      <c r="E1833" s="20">
        <v>3</v>
      </c>
      <c r="F1833" s="20">
        <v>12</v>
      </c>
      <c r="G1833" s="20">
        <v>7</v>
      </c>
      <c r="H1833" s="8">
        <v>229</v>
      </c>
      <c r="I1833" s="8">
        <v>226</v>
      </c>
    </row>
    <row r="1834" spans="1:10">
      <c r="A1834" s="184"/>
      <c r="B1834" s="19" t="s">
        <v>1733</v>
      </c>
      <c r="C1834" s="185"/>
      <c r="D1834" s="130"/>
      <c r="E1834" s="20">
        <v>10</v>
      </c>
      <c r="F1834" s="20">
        <v>4</v>
      </c>
      <c r="G1834" s="20">
        <v>2</v>
      </c>
      <c r="H1834" s="8">
        <v>229</v>
      </c>
      <c r="I1834" s="8">
        <v>226</v>
      </c>
    </row>
    <row r="1835" spans="1:10">
      <c r="A1835" s="184"/>
      <c r="B1835" s="19" t="s">
        <v>1734</v>
      </c>
      <c r="C1835" s="185"/>
      <c r="D1835" s="130"/>
      <c r="E1835" s="20">
        <v>27</v>
      </c>
      <c r="F1835" s="20">
        <v>35</v>
      </c>
      <c r="G1835" s="20">
        <v>37</v>
      </c>
      <c r="H1835" s="8">
        <v>229</v>
      </c>
      <c r="I1835" s="8">
        <v>226</v>
      </c>
    </row>
    <row r="1836" spans="1:10">
      <c r="A1836" s="184"/>
      <c r="B1836" s="19" t="s">
        <v>1735</v>
      </c>
      <c r="C1836" s="185"/>
      <c r="D1836" s="130"/>
      <c r="E1836" s="20">
        <v>33</v>
      </c>
      <c r="F1836" s="20">
        <v>35</v>
      </c>
      <c r="G1836" s="20">
        <v>37</v>
      </c>
      <c r="H1836" s="8">
        <v>229</v>
      </c>
      <c r="I1836" s="8">
        <v>226</v>
      </c>
    </row>
    <row r="1837" spans="1:10">
      <c r="A1837"/>
      <c r="B1837" s="15" t="s">
        <v>1736</v>
      </c>
      <c r="C1837" s="16"/>
      <c r="D1837" s="130">
        <v>630</v>
      </c>
      <c r="E1837" s="72"/>
      <c r="F1837" s="72"/>
      <c r="G1837" s="72"/>
      <c r="H1837" s="8"/>
      <c r="I1837" s="8"/>
      <c r="J1837" s="144">
        <f>100*(H1837*(E1837+F1837+G1837)+H1838*(E1838+F1838+G1838)+H1839*(E1839+F1839+G1839)+H1840*(E1840+F1840+G1840)+H1841*(G1841+F1841+E1841)+H1843*(G1843+F1843+E1843)+H1844*(G1844+F1844+E1844)+H1845*(G1845+F1845+E1845)+H1846*(G1846+F1846+E1846)+H1847*(G1847+F1847+E1847)+H1848*(G1848+F1848+E1848)+H1849*(G1849+F1849+E1849)+H1851*(G1851+F1851+E1851)+H1852*(G1852+F1852+E1852)+H1853*(G1853+F1853+E1853)+H1854*(G1854+F1854+E1854)+H1855*(G1855+F1855+E1855))/(D1837*1000)</f>
        <v>18.085238095238097</v>
      </c>
    </row>
    <row r="1838" spans="1:10" ht="15.75" customHeight="1">
      <c r="A1838" s="184" t="s">
        <v>302</v>
      </c>
      <c r="B1838" s="19" t="s">
        <v>1737</v>
      </c>
      <c r="C1838" s="185" t="s">
        <v>1738</v>
      </c>
      <c r="D1838" s="130"/>
      <c r="E1838" s="20">
        <v>2</v>
      </c>
      <c r="F1838" s="20">
        <v>0</v>
      </c>
      <c r="G1838" s="20">
        <v>0</v>
      </c>
      <c r="H1838" s="21">
        <v>233</v>
      </c>
      <c r="I1838" s="21">
        <v>225</v>
      </c>
    </row>
    <row r="1839" spans="1:10">
      <c r="A1839" s="184"/>
      <c r="B1839" s="19" t="s">
        <v>1739</v>
      </c>
      <c r="C1839" s="185"/>
      <c r="D1839" s="130"/>
      <c r="E1839" s="20">
        <v>4</v>
      </c>
      <c r="F1839" s="20">
        <v>2</v>
      </c>
      <c r="G1839" s="20">
        <v>5</v>
      </c>
      <c r="H1839" s="21">
        <v>233</v>
      </c>
      <c r="I1839" s="21">
        <v>225</v>
      </c>
    </row>
    <row r="1840" spans="1:10">
      <c r="A1840" s="184"/>
      <c r="B1840" s="19" t="s">
        <v>44</v>
      </c>
      <c r="C1840" s="185"/>
      <c r="D1840" s="130"/>
      <c r="E1840" s="20">
        <v>18</v>
      </c>
      <c r="F1840" s="20">
        <v>28</v>
      </c>
      <c r="G1840" s="20">
        <v>27</v>
      </c>
      <c r="H1840" s="21">
        <v>233</v>
      </c>
      <c r="I1840" s="21">
        <v>225</v>
      </c>
    </row>
    <row r="1841" spans="1:10">
      <c r="A1841" s="184"/>
      <c r="B1841" s="97" t="s">
        <v>1740</v>
      </c>
      <c r="C1841" s="185"/>
      <c r="D1841" s="130"/>
      <c r="E1841" s="20">
        <v>23</v>
      </c>
      <c r="F1841" s="20">
        <v>15</v>
      </c>
      <c r="G1841" s="20">
        <v>17</v>
      </c>
      <c r="H1841" s="21">
        <v>233</v>
      </c>
      <c r="I1841" s="21">
        <v>225</v>
      </c>
    </row>
    <row r="1842" spans="1:10">
      <c r="A1842" s="184"/>
      <c r="B1842" s="19" t="s">
        <v>1741</v>
      </c>
      <c r="C1842" s="185"/>
      <c r="D1842" s="130"/>
      <c r="E1842" s="20">
        <v>11</v>
      </c>
      <c r="F1842" s="20">
        <v>46</v>
      </c>
      <c r="G1842" s="20">
        <v>27</v>
      </c>
      <c r="H1842" s="21">
        <v>233</v>
      </c>
      <c r="I1842" s="21">
        <v>225</v>
      </c>
    </row>
    <row r="1843" spans="1:10">
      <c r="A1843" s="184"/>
      <c r="B1843" s="19" t="s">
        <v>253</v>
      </c>
      <c r="C1843" s="185"/>
      <c r="D1843" s="130"/>
      <c r="E1843" s="20">
        <v>2</v>
      </c>
      <c r="F1843" s="20">
        <v>5</v>
      </c>
      <c r="G1843" s="20">
        <v>6</v>
      </c>
      <c r="H1843" s="21">
        <v>233</v>
      </c>
      <c r="I1843" s="21">
        <v>225</v>
      </c>
    </row>
    <row r="1844" spans="1:10">
      <c r="A1844" s="184"/>
      <c r="B1844" s="19" t="s">
        <v>1742</v>
      </c>
      <c r="C1844" s="16"/>
      <c r="D1844" s="130"/>
      <c r="E1844" s="20"/>
      <c r="F1844" s="20"/>
      <c r="G1844" s="20"/>
      <c r="H1844" s="21">
        <v>233</v>
      </c>
      <c r="I1844" s="21">
        <v>225</v>
      </c>
    </row>
    <row r="1845" spans="1:10">
      <c r="A1845" s="184"/>
      <c r="B1845" s="19" t="s">
        <v>1743</v>
      </c>
      <c r="C1845" s="16"/>
      <c r="D1845" s="130"/>
      <c r="E1845" s="20">
        <v>9</v>
      </c>
      <c r="F1845" s="20">
        <v>21</v>
      </c>
      <c r="G1845" s="20">
        <v>17</v>
      </c>
      <c r="H1845" s="21">
        <v>233</v>
      </c>
      <c r="I1845" s="21">
        <v>225</v>
      </c>
    </row>
    <row r="1846" spans="1:10">
      <c r="A1846" s="184"/>
      <c r="B1846" s="19" t="s">
        <v>1744</v>
      </c>
      <c r="C1846" s="16"/>
      <c r="D1846" s="130"/>
      <c r="E1846" s="20">
        <v>6</v>
      </c>
      <c r="F1846" s="20">
        <v>13</v>
      </c>
      <c r="G1846" s="20">
        <v>3</v>
      </c>
      <c r="H1846" s="21">
        <v>233</v>
      </c>
      <c r="I1846" s="21">
        <v>225</v>
      </c>
    </row>
    <row r="1847" spans="1:10">
      <c r="A1847" s="184"/>
      <c r="B1847" s="15" t="s">
        <v>451</v>
      </c>
      <c r="C1847" s="16"/>
      <c r="D1847" s="130"/>
      <c r="E1847" s="72"/>
      <c r="F1847" s="72"/>
      <c r="G1847" s="72"/>
      <c r="H1847" s="8"/>
      <c r="I1847" s="8"/>
    </row>
    <row r="1848" spans="1:10">
      <c r="A1848" s="184"/>
      <c r="B1848" s="97" t="s">
        <v>1745</v>
      </c>
      <c r="C1848" s="16"/>
      <c r="D1848" s="130"/>
      <c r="E1848" s="20">
        <v>10</v>
      </c>
      <c r="F1848" s="20">
        <v>2</v>
      </c>
      <c r="G1848" s="20">
        <v>18</v>
      </c>
      <c r="H1848" s="21">
        <v>233</v>
      </c>
      <c r="I1848" s="21">
        <v>225</v>
      </c>
    </row>
    <row r="1849" spans="1:10">
      <c r="A1849" s="184"/>
      <c r="B1849" s="19" t="s">
        <v>1746</v>
      </c>
      <c r="C1849" s="16"/>
      <c r="D1849" s="130"/>
      <c r="E1849" s="20">
        <v>26</v>
      </c>
      <c r="F1849" s="20">
        <v>7</v>
      </c>
      <c r="G1849" s="20">
        <v>11</v>
      </c>
      <c r="H1849" s="21">
        <v>233</v>
      </c>
      <c r="I1849" s="21">
        <v>225</v>
      </c>
    </row>
    <row r="1850" spans="1:10">
      <c r="A1850" s="184"/>
      <c r="B1850" s="19" t="s">
        <v>1747</v>
      </c>
      <c r="C1850" s="16"/>
      <c r="D1850" s="130"/>
      <c r="E1850" s="20"/>
      <c r="F1850" s="20"/>
      <c r="G1850" s="20"/>
      <c r="H1850" s="21">
        <v>233</v>
      </c>
      <c r="I1850" s="21">
        <v>225</v>
      </c>
    </row>
    <row r="1851" spans="1:10">
      <c r="A1851" s="184"/>
      <c r="B1851" s="19" t="s">
        <v>1748</v>
      </c>
      <c r="C1851" s="16"/>
      <c r="D1851" s="130"/>
      <c r="E1851" s="20">
        <v>11</v>
      </c>
      <c r="F1851" s="20">
        <v>9</v>
      </c>
      <c r="G1851" s="20">
        <v>11</v>
      </c>
      <c r="H1851" s="21">
        <v>233</v>
      </c>
      <c r="I1851" s="21">
        <v>225</v>
      </c>
    </row>
    <row r="1852" spans="1:10">
      <c r="A1852" s="184"/>
      <c r="B1852" s="19" t="s">
        <v>1749</v>
      </c>
      <c r="C1852" s="16"/>
      <c r="D1852" s="130"/>
      <c r="E1852" s="20">
        <v>21</v>
      </c>
      <c r="F1852" s="20">
        <v>68</v>
      </c>
      <c r="G1852" s="20">
        <v>40</v>
      </c>
      <c r="H1852" s="21">
        <v>233</v>
      </c>
      <c r="I1852" s="21">
        <v>225</v>
      </c>
    </row>
    <row r="1853" spans="1:10">
      <c r="A1853" s="184"/>
      <c r="B1853" s="19" t="s">
        <v>1750</v>
      </c>
      <c r="C1853" s="16"/>
      <c r="D1853" s="130"/>
      <c r="E1853" s="20">
        <v>2</v>
      </c>
      <c r="F1853" s="20">
        <v>1</v>
      </c>
      <c r="G1853" s="20">
        <v>0</v>
      </c>
      <c r="H1853" s="21">
        <v>233</v>
      </c>
      <c r="I1853" s="21">
        <v>225</v>
      </c>
    </row>
    <row r="1854" spans="1:10">
      <c r="A1854" s="184"/>
      <c r="B1854" s="19" t="s">
        <v>1751</v>
      </c>
      <c r="C1854" s="16"/>
      <c r="D1854" s="130"/>
      <c r="E1854" s="20">
        <v>0</v>
      </c>
      <c r="F1854" s="20">
        <v>0</v>
      </c>
      <c r="G1854" s="20">
        <v>0</v>
      </c>
      <c r="H1854" s="21">
        <v>233</v>
      </c>
      <c r="I1854" s="21">
        <v>225</v>
      </c>
    </row>
    <row r="1855" spans="1:10">
      <c r="A1855" s="184"/>
      <c r="B1855" s="19" t="s">
        <v>1752</v>
      </c>
      <c r="C1855" s="16"/>
      <c r="D1855" s="130"/>
      <c r="E1855" s="20">
        <v>9</v>
      </c>
      <c r="F1855" s="20">
        <v>8</v>
      </c>
      <c r="G1855" s="20">
        <v>12</v>
      </c>
      <c r="H1855" s="21">
        <v>233</v>
      </c>
      <c r="I1855" s="21">
        <v>225</v>
      </c>
    </row>
    <row r="1856" spans="1:10" ht="19.899999999999999" customHeight="1">
      <c r="A1856"/>
      <c r="B1856" s="15" t="s">
        <v>1753</v>
      </c>
      <c r="C1856" s="16" t="s">
        <v>1754</v>
      </c>
      <c r="D1856" s="130">
        <v>400</v>
      </c>
      <c r="E1856" s="72"/>
      <c r="F1856" s="72"/>
      <c r="G1856" s="72"/>
      <c r="H1856" s="8"/>
      <c r="I1856" s="8"/>
      <c r="J1856" s="144">
        <f>100*(H1856*(E1856+F1856+G1856)+H1857*(E1857+F1857+G1857)+H1858*(E1858+F1858+G1858)+H1859*(E1859+F1859+G1859)+H1860*(G1860+F1860+E1860)+H1862*(G1862+F1862+E1862))/(D1856*1000)</f>
        <v>29.9405</v>
      </c>
    </row>
    <row r="1857" spans="1:10" ht="15.75" customHeight="1">
      <c r="A1857" s="207" t="s">
        <v>302</v>
      </c>
      <c r="B1857" s="26" t="s">
        <v>1755</v>
      </c>
      <c r="C1857" s="16"/>
      <c r="D1857" s="130"/>
      <c r="E1857" s="47">
        <v>62</v>
      </c>
      <c r="F1857" s="47">
        <v>39</v>
      </c>
      <c r="G1857" s="47">
        <v>72</v>
      </c>
      <c r="H1857" s="8">
        <v>233</v>
      </c>
      <c r="I1857" s="8">
        <v>230</v>
      </c>
    </row>
    <row r="1858" spans="1:10">
      <c r="A1858" s="207"/>
      <c r="B1858" s="22" t="s">
        <v>231</v>
      </c>
      <c r="C1858" s="16"/>
      <c r="D1858" s="130"/>
      <c r="E1858" s="47">
        <v>43</v>
      </c>
      <c r="F1858" s="47">
        <v>70</v>
      </c>
      <c r="G1858" s="47">
        <v>40</v>
      </c>
      <c r="H1858" s="8">
        <v>233</v>
      </c>
      <c r="I1858" s="8">
        <v>230</v>
      </c>
    </row>
    <row r="1859" spans="1:10">
      <c r="A1859" s="207"/>
      <c r="B1859" s="19" t="s">
        <v>1756</v>
      </c>
      <c r="C1859" s="16"/>
      <c r="D1859" s="130"/>
      <c r="E1859" s="20">
        <v>77</v>
      </c>
      <c r="F1859" s="20">
        <v>51</v>
      </c>
      <c r="G1859" s="20">
        <v>60</v>
      </c>
      <c r="H1859" s="8">
        <v>233</v>
      </c>
      <c r="I1859" s="8">
        <v>230</v>
      </c>
    </row>
    <row r="1860" spans="1:10">
      <c r="A1860" s="207"/>
      <c r="B1860" s="26" t="s">
        <v>1757</v>
      </c>
      <c r="C1860" s="16"/>
      <c r="D1860" s="130"/>
      <c r="E1860" s="72"/>
      <c r="F1860" s="72"/>
      <c r="G1860" s="72"/>
      <c r="H1860" s="8">
        <v>233</v>
      </c>
      <c r="I1860" s="8">
        <v>230</v>
      </c>
    </row>
    <row r="1861" spans="1:10">
      <c r="A1861" s="207"/>
      <c r="B1861" s="19" t="s">
        <v>1758</v>
      </c>
      <c r="C1861" s="16"/>
      <c r="D1861" s="130"/>
      <c r="E1861" s="20">
        <v>17</v>
      </c>
      <c r="F1861" s="20">
        <v>49</v>
      </c>
      <c r="G1861" s="20">
        <v>33</v>
      </c>
      <c r="H1861" s="8">
        <v>233</v>
      </c>
      <c r="I1861" s="8">
        <v>230</v>
      </c>
    </row>
    <row r="1862" spans="1:10">
      <c r="A1862" s="207"/>
      <c r="B1862" s="30" t="s">
        <v>92</v>
      </c>
      <c r="C1862" s="16"/>
      <c r="D1862" s="130">
        <v>400</v>
      </c>
      <c r="E1862" s="20"/>
      <c r="F1862" s="20"/>
      <c r="G1862" s="20"/>
      <c r="H1862" s="8"/>
      <c r="I1862" s="8"/>
      <c r="J1862" s="144">
        <f>100*(H1862*(E1862+F1862+G1862)+H1863*(E1863+F1863+G1863)+H1864*(E1864+F1864+G1864)+H1865*(E1865+F1865+G1865)+H1866*(G1866+F1866+E1866))/(D1862*1000)</f>
        <v>14.513500000000001</v>
      </c>
    </row>
    <row r="1863" spans="1:10">
      <c r="A1863" s="207"/>
      <c r="B1863" s="19" t="s">
        <v>1759</v>
      </c>
      <c r="C1863" s="16"/>
      <c r="D1863" s="130"/>
      <c r="E1863" s="20">
        <v>0</v>
      </c>
      <c r="F1863" s="20">
        <v>0</v>
      </c>
      <c r="G1863" s="20">
        <v>2</v>
      </c>
      <c r="H1863" s="8">
        <v>235</v>
      </c>
      <c r="I1863" s="8">
        <v>229</v>
      </c>
    </row>
    <row r="1864" spans="1:10">
      <c r="A1864" s="207"/>
      <c r="B1864" s="19" t="s">
        <v>1760</v>
      </c>
      <c r="C1864" s="16"/>
      <c r="D1864" s="130"/>
      <c r="E1864" s="20">
        <v>20</v>
      </c>
      <c r="F1864" s="20">
        <v>22</v>
      </c>
      <c r="G1864" s="20">
        <v>13</v>
      </c>
      <c r="H1864" s="8">
        <v>236</v>
      </c>
      <c r="I1864" s="8">
        <v>230</v>
      </c>
    </row>
    <row r="1865" spans="1:10">
      <c r="A1865" s="207"/>
      <c r="B1865" s="19" t="s">
        <v>1761</v>
      </c>
      <c r="C1865" s="16"/>
      <c r="D1865" s="130"/>
      <c r="E1865" s="20">
        <v>51</v>
      </c>
      <c r="F1865" s="20">
        <v>47</v>
      </c>
      <c r="G1865" s="20">
        <v>31</v>
      </c>
      <c r="H1865" s="8">
        <v>236</v>
      </c>
      <c r="I1865" s="8">
        <v>230</v>
      </c>
    </row>
    <row r="1866" spans="1:10">
      <c r="A1866" s="207"/>
      <c r="B1866" s="19" t="s">
        <v>1762</v>
      </c>
      <c r="C1866" s="16"/>
      <c r="D1866" s="130"/>
      <c r="E1866" s="20">
        <v>23</v>
      </c>
      <c r="F1866" s="20">
        <v>19</v>
      </c>
      <c r="G1866" s="20">
        <v>18</v>
      </c>
      <c r="H1866" s="8">
        <v>236</v>
      </c>
      <c r="I1866" s="8">
        <v>230</v>
      </c>
    </row>
    <row r="1867" spans="1:10" ht="15.75" customHeight="1">
      <c r="A1867" s="207"/>
      <c r="B1867" s="15" t="s">
        <v>1763</v>
      </c>
      <c r="C1867" s="185" t="s">
        <v>1764</v>
      </c>
      <c r="D1867" s="130">
        <v>250</v>
      </c>
      <c r="E1867" s="72"/>
      <c r="F1867" s="72"/>
      <c r="G1867" s="72"/>
      <c r="H1867" s="8"/>
      <c r="I1867" s="8"/>
      <c r="J1867" s="144">
        <f>100*(H1867*(E1867+F1867+G1867)+H1868*(E1868+F1868+G1868)+H1869*(E1869+F1869+G1869)+H1870*(E1870+F1870+G1870)+H1871*(G1871+F1871+E1871))/(D1867*1000)</f>
        <v>1.6559999999999999</v>
      </c>
    </row>
    <row r="1868" spans="1:10">
      <c r="A1868" s="207"/>
      <c r="B1868" s="26" t="s">
        <v>1765</v>
      </c>
      <c r="C1868" s="185"/>
      <c r="D1868" s="130"/>
      <c r="E1868" s="47">
        <v>1</v>
      </c>
      <c r="F1868" s="47">
        <v>2</v>
      </c>
      <c r="G1868" s="47">
        <v>3</v>
      </c>
      <c r="H1868" s="8">
        <v>230</v>
      </c>
      <c r="I1868" s="8">
        <v>226</v>
      </c>
    </row>
    <row r="1869" spans="1:10">
      <c r="A1869" s="207"/>
      <c r="B1869" s="22" t="s">
        <v>1766</v>
      </c>
      <c r="C1869" s="185"/>
      <c r="D1869" s="130"/>
      <c r="E1869" s="47">
        <v>0</v>
      </c>
      <c r="F1869" s="47">
        <v>0</v>
      </c>
      <c r="G1869" s="47">
        <v>0</v>
      </c>
      <c r="H1869" s="8">
        <v>230</v>
      </c>
      <c r="I1869" s="8">
        <v>226</v>
      </c>
    </row>
    <row r="1870" spans="1:10">
      <c r="A1870" s="207"/>
      <c r="B1870" s="19" t="s">
        <v>1767</v>
      </c>
      <c r="C1870" s="185"/>
      <c r="D1870" s="130"/>
      <c r="E1870" s="20">
        <v>2</v>
      </c>
      <c r="F1870" s="20">
        <v>6</v>
      </c>
      <c r="G1870" s="20">
        <v>4</v>
      </c>
      <c r="H1870" s="8">
        <v>230</v>
      </c>
      <c r="I1870" s="8">
        <v>226</v>
      </c>
    </row>
    <row r="1871" spans="1:10">
      <c r="A1871" s="207"/>
      <c r="B1871" s="26" t="s">
        <v>63</v>
      </c>
      <c r="C1871" s="16"/>
      <c r="D1871" s="130"/>
      <c r="E1871" s="72">
        <v>0</v>
      </c>
      <c r="F1871" s="72">
        <v>0</v>
      </c>
      <c r="G1871" s="72">
        <v>0</v>
      </c>
      <c r="H1871" s="8">
        <v>230</v>
      </c>
      <c r="I1871" s="8">
        <v>226</v>
      </c>
    </row>
    <row r="1872" spans="1:10">
      <c r="A1872" s="207"/>
      <c r="B1872" s="30" t="s">
        <v>92</v>
      </c>
      <c r="C1872" s="16"/>
      <c r="D1872" s="130">
        <v>250</v>
      </c>
      <c r="E1872" s="20"/>
      <c r="F1872" s="20"/>
      <c r="G1872" s="20"/>
      <c r="H1872" s="8"/>
      <c r="I1872" s="8"/>
      <c r="J1872" s="144">
        <f>100*(H1872*(E1872+F1872+G1872)+H1873*(E1873+F1873+G1873)+H1874*(E1874+F1874+G1874)+H1875*(E1875+F1875+G1875)+H1876*(G1876+F1876+E1876))/(D1872*1000)</f>
        <v>14.3812</v>
      </c>
    </row>
    <row r="1873" spans="1:10">
      <c r="A1873" s="207"/>
      <c r="B1873" s="19" t="s">
        <v>703</v>
      </c>
      <c r="C1873" s="16"/>
      <c r="D1873" s="130"/>
      <c r="E1873" s="20">
        <v>0</v>
      </c>
      <c r="F1873" s="20">
        <v>0</v>
      </c>
      <c r="G1873" s="20">
        <v>0</v>
      </c>
      <c r="H1873" s="8">
        <v>229</v>
      </c>
      <c r="I1873" s="8">
        <v>226</v>
      </c>
    </row>
    <row r="1874" spans="1:10">
      <c r="A1874" s="207"/>
      <c r="B1874" s="19" t="s">
        <v>1768</v>
      </c>
      <c r="C1874" s="16"/>
      <c r="D1874" s="130"/>
      <c r="E1874" s="20">
        <v>61</v>
      </c>
      <c r="F1874" s="20">
        <v>45</v>
      </c>
      <c r="G1874" s="20">
        <v>44</v>
      </c>
      <c r="H1874" s="8">
        <v>229</v>
      </c>
      <c r="I1874" s="8">
        <v>226</v>
      </c>
    </row>
    <row r="1875" spans="1:10">
      <c r="A1875" s="207"/>
      <c r="B1875" s="19" t="s">
        <v>1769</v>
      </c>
      <c r="C1875" s="16"/>
      <c r="D1875" s="130"/>
      <c r="E1875" s="20">
        <v>1</v>
      </c>
      <c r="F1875" s="20">
        <v>1</v>
      </c>
      <c r="G1875" s="20">
        <v>0</v>
      </c>
      <c r="H1875" s="8">
        <v>229</v>
      </c>
      <c r="I1875" s="8">
        <v>226</v>
      </c>
    </row>
    <row r="1876" spans="1:10">
      <c r="A1876" s="207"/>
      <c r="B1876" s="19" t="s">
        <v>275</v>
      </c>
      <c r="C1876" s="16"/>
      <c r="D1876" s="130"/>
      <c r="E1876" s="20">
        <v>5</v>
      </c>
      <c r="F1876" s="20">
        <v>0</v>
      </c>
      <c r="G1876" s="20">
        <v>0</v>
      </c>
      <c r="H1876" s="8">
        <v>229</v>
      </c>
      <c r="I1876" s="8">
        <v>226</v>
      </c>
    </row>
    <row r="1877" spans="1:10" ht="15.75" customHeight="1">
      <c r="A1877" s="207"/>
      <c r="B1877" s="15" t="s">
        <v>1770</v>
      </c>
      <c r="C1877" s="185" t="s">
        <v>1764</v>
      </c>
      <c r="D1877" s="130">
        <v>250</v>
      </c>
      <c r="E1877" s="72"/>
      <c r="F1877" s="72"/>
      <c r="G1877" s="72"/>
      <c r="H1877" s="8"/>
      <c r="I1877" s="8"/>
      <c r="J1877" s="144">
        <f>100*(H1877*(E1877+F1877+G1877)+H1878*(E1878+F1878+G1878)+H1879*(E1879+F1879+G1879)+H1880*(E1880+F1880+G1880)+H1881*(G1881+F1881+E1881))/(D1877*1000)</f>
        <v>10.805199999999999</v>
      </c>
    </row>
    <row r="1878" spans="1:10">
      <c r="A1878" s="207"/>
      <c r="B1878" s="26" t="s">
        <v>1166</v>
      </c>
      <c r="C1878" s="185"/>
      <c r="D1878" s="130"/>
      <c r="E1878" s="47">
        <v>20</v>
      </c>
      <c r="F1878" s="47">
        <v>0</v>
      </c>
      <c r="G1878" s="47">
        <v>0</v>
      </c>
      <c r="H1878" s="8">
        <v>227</v>
      </c>
      <c r="I1878" s="8">
        <v>222</v>
      </c>
    </row>
    <row r="1879" spans="1:10">
      <c r="A1879" s="207"/>
      <c r="B1879" s="22" t="s">
        <v>1771</v>
      </c>
      <c r="C1879" s="185"/>
      <c r="D1879" s="130"/>
      <c r="E1879" s="47">
        <v>9</v>
      </c>
      <c r="F1879" s="47">
        <v>21</v>
      </c>
      <c r="G1879" s="47">
        <v>25</v>
      </c>
      <c r="H1879" s="8">
        <v>227</v>
      </c>
      <c r="I1879" s="8">
        <v>222</v>
      </c>
    </row>
    <row r="1880" spans="1:10">
      <c r="A1880" s="207"/>
      <c r="B1880" s="19" t="s">
        <v>1772</v>
      </c>
      <c r="C1880" s="185"/>
      <c r="D1880" s="130"/>
      <c r="E1880" s="20">
        <v>0</v>
      </c>
      <c r="F1880" s="20">
        <v>0</v>
      </c>
      <c r="G1880" s="20">
        <v>0</v>
      </c>
      <c r="H1880" s="8">
        <v>227</v>
      </c>
      <c r="I1880" s="8">
        <v>222</v>
      </c>
    </row>
    <row r="1881" spans="1:10">
      <c r="A1881" s="207"/>
      <c r="B1881" s="26" t="s">
        <v>1773</v>
      </c>
      <c r="C1881" s="185"/>
      <c r="D1881" s="130"/>
      <c r="E1881" s="72">
        <v>18</v>
      </c>
      <c r="F1881" s="72">
        <v>2</v>
      </c>
      <c r="G1881" s="72">
        <v>24</v>
      </c>
      <c r="H1881" s="8">
        <v>227</v>
      </c>
      <c r="I1881" s="8">
        <v>222</v>
      </c>
    </row>
    <row r="1882" spans="1:10">
      <c r="A1882" s="207"/>
      <c r="B1882" s="30" t="s">
        <v>92</v>
      </c>
      <c r="C1882" s="16"/>
      <c r="D1882" s="130">
        <v>250</v>
      </c>
      <c r="E1882" s="20"/>
      <c r="F1882" s="20"/>
      <c r="G1882" s="20"/>
      <c r="H1882" s="8"/>
      <c r="I1882" s="8"/>
      <c r="J1882" s="144">
        <f>100*(H1882*(E1882+F1882+G1882))/(D1882*1000)</f>
        <v>0</v>
      </c>
    </row>
    <row r="1883" spans="1:10">
      <c r="A1883" s="207"/>
      <c r="B1883" s="19" t="s">
        <v>1774</v>
      </c>
      <c r="C1883" s="16"/>
      <c r="D1883" s="130"/>
      <c r="E1883" s="20">
        <v>0</v>
      </c>
      <c r="F1883" s="20">
        <v>0</v>
      </c>
      <c r="G1883" s="20">
        <v>0</v>
      </c>
      <c r="H1883" s="8">
        <v>227</v>
      </c>
      <c r="I1883" s="8">
        <v>222</v>
      </c>
    </row>
    <row r="1884" spans="1:10">
      <c r="A1884"/>
      <c r="B1884" s="15" t="s">
        <v>1775</v>
      </c>
      <c r="C1884" s="16"/>
      <c r="D1884" s="130">
        <v>315</v>
      </c>
      <c r="E1884" s="72"/>
      <c r="F1884" s="72"/>
      <c r="G1884" s="72"/>
      <c r="H1884" s="8"/>
      <c r="I1884" s="8"/>
      <c r="J1884" s="144">
        <f>100*(H1884*(E1884+F1884+G1884)+H1885*(E1885+F1885+G1885)+H1886*(E1886+F1886+G1886)+H1887*(E1887+F1887+G1887)+H1888*(G1888+F1888+E1888)+H1889*(G1889+F1889+E1889))/(D1884*1000)</f>
        <v>8.3133333333333326</v>
      </c>
    </row>
    <row r="1885" spans="1:10" ht="15.75" customHeight="1">
      <c r="A1885" s="184" t="s">
        <v>302</v>
      </c>
      <c r="B1885" s="64" t="s">
        <v>1776</v>
      </c>
      <c r="C1885" s="185" t="s">
        <v>1777</v>
      </c>
      <c r="D1885" s="130"/>
      <c r="E1885" s="72">
        <v>10</v>
      </c>
      <c r="F1885" s="72">
        <v>20</v>
      </c>
      <c r="G1885" s="72">
        <v>18</v>
      </c>
      <c r="H1885" s="21">
        <v>225</v>
      </c>
      <c r="I1885" s="21">
        <v>217</v>
      </c>
    </row>
    <row r="1886" spans="1:10">
      <c r="A1886" s="184"/>
      <c r="B1886" s="64" t="s">
        <v>1778</v>
      </c>
      <c r="C1886" s="185"/>
      <c r="D1886" s="130"/>
      <c r="E1886" s="72">
        <v>8</v>
      </c>
      <c r="F1886" s="72">
        <v>10</v>
      </c>
      <c r="G1886" s="72">
        <v>0</v>
      </c>
      <c r="H1886" s="21">
        <v>223</v>
      </c>
      <c r="I1886" s="21">
        <v>220</v>
      </c>
    </row>
    <row r="1887" spans="1:10">
      <c r="A1887" s="184"/>
      <c r="B1887" s="64" t="s">
        <v>1779</v>
      </c>
      <c r="C1887" s="185"/>
      <c r="D1887" s="130"/>
      <c r="E1887" s="72">
        <v>15</v>
      </c>
      <c r="F1887" s="72">
        <v>10</v>
      </c>
      <c r="G1887" s="72">
        <v>18</v>
      </c>
      <c r="H1887" s="21">
        <v>223</v>
      </c>
      <c r="I1887" s="21">
        <v>220</v>
      </c>
    </row>
    <row r="1888" spans="1:10">
      <c r="A1888" s="184"/>
      <c r="B1888" s="31" t="s">
        <v>1780</v>
      </c>
      <c r="C1888" s="185"/>
      <c r="D1888" s="130"/>
      <c r="E1888" s="72"/>
      <c r="F1888" s="72"/>
      <c r="G1888" s="72"/>
      <c r="H1888" s="21">
        <v>223</v>
      </c>
      <c r="I1888" s="21">
        <v>220</v>
      </c>
    </row>
    <row r="1889" spans="1:10">
      <c r="A1889" s="184"/>
      <c r="B1889" s="31" t="s">
        <v>1781</v>
      </c>
      <c r="C1889" s="185"/>
      <c r="D1889" s="130"/>
      <c r="E1889" s="72">
        <v>0</v>
      </c>
      <c r="F1889" s="72">
        <v>0</v>
      </c>
      <c r="G1889" s="72">
        <v>8</v>
      </c>
      <c r="H1889" s="21">
        <v>223</v>
      </c>
      <c r="I1889" s="21">
        <v>220</v>
      </c>
    </row>
    <row r="1890" spans="1:10">
      <c r="A1890" s="184"/>
      <c r="B1890" s="30" t="s">
        <v>92</v>
      </c>
      <c r="C1890" s="185"/>
      <c r="D1890" s="130">
        <v>320</v>
      </c>
      <c r="E1890" s="72"/>
      <c r="F1890" s="72"/>
      <c r="G1890" s="72"/>
      <c r="H1890" s="8"/>
      <c r="I1890" s="8"/>
      <c r="J1890" s="144">
        <f>100*(H1890*(E1890+F1890+G1890)+H1891*(E1891+F1891+G1891)+H1892*(E1892+F1892+G1892)+H1893*(E1893+F1893+G1893)+H1894*(G1894+F1894+E1894))/(D1890*1000)</f>
        <v>2.4390624999999999</v>
      </c>
    </row>
    <row r="1891" spans="1:10">
      <c r="A1891" s="184"/>
      <c r="B1891" s="31" t="s">
        <v>1782</v>
      </c>
      <c r="C1891" s="185"/>
      <c r="D1891" s="130"/>
      <c r="E1891" s="72">
        <v>20</v>
      </c>
      <c r="F1891" s="72">
        <v>8</v>
      </c>
      <c r="G1891" s="72">
        <v>7</v>
      </c>
      <c r="H1891" s="21">
        <v>223</v>
      </c>
      <c r="I1891" s="21">
        <v>220</v>
      </c>
    </row>
    <row r="1892" spans="1:10">
      <c r="A1892" s="184"/>
      <c r="B1892" s="31" t="s">
        <v>1783</v>
      </c>
      <c r="C1892" s="16"/>
      <c r="D1892" s="130"/>
      <c r="E1892" s="72"/>
      <c r="F1892" s="72"/>
      <c r="G1892" s="72"/>
      <c r="H1892" s="21">
        <v>223</v>
      </c>
      <c r="I1892" s="21">
        <v>220</v>
      </c>
    </row>
    <row r="1893" spans="1:10">
      <c r="A1893" s="184"/>
      <c r="B1893" s="31" t="s">
        <v>1406</v>
      </c>
      <c r="C1893" s="16"/>
      <c r="D1893" s="130"/>
      <c r="E1893" s="72"/>
      <c r="F1893" s="72"/>
      <c r="G1893" s="72"/>
      <c r="H1893" s="21">
        <v>223</v>
      </c>
      <c r="I1893" s="21">
        <v>220</v>
      </c>
    </row>
    <row r="1894" spans="1:10">
      <c r="A1894"/>
      <c r="B1894" s="15" t="s">
        <v>1784</v>
      </c>
      <c r="C1894" s="16"/>
      <c r="D1894" s="130">
        <v>400</v>
      </c>
      <c r="E1894" s="72"/>
      <c r="F1894" s="72"/>
      <c r="G1894" s="72"/>
      <c r="H1894" s="8"/>
      <c r="I1894" s="8"/>
      <c r="J1894" s="144">
        <f>100*(H1894*(E1894+F1894+G1894)+H1895*(E1895+F1895+G1895)+H1896*(E1896+F1896+G1896)+H1897*(E1897+F1897+G1897)+H1898*(G1898+F1898+E1898)+H1899*(G1899+F1899+E1899))/(D1894*1000)</f>
        <v>12.3</v>
      </c>
    </row>
    <row r="1895" spans="1:10" ht="15.75" customHeight="1">
      <c r="A1895" s="184" t="s">
        <v>14</v>
      </c>
      <c r="B1895" s="31" t="s">
        <v>1785</v>
      </c>
      <c r="C1895" s="16" t="s">
        <v>1786</v>
      </c>
      <c r="D1895" s="130"/>
      <c r="E1895" s="72">
        <v>76</v>
      </c>
      <c r="F1895" s="72">
        <v>53</v>
      </c>
      <c r="G1895" s="72">
        <v>45</v>
      </c>
      <c r="H1895" s="21">
        <v>240</v>
      </c>
      <c r="I1895" s="21">
        <v>235</v>
      </c>
    </row>
    <row r="1896" spans="1:10">
      <c r="A1896" s="184"/>
      <c r="B1896" s="31" t="s">
        <v>1787</v>
      </c>
      <c r="C1896" s="16"/>
      <c r="D1896" s="130"/>
      <c r="E1896" s="72">
        <v>0</v>
      </c>
      <c r="F1896" s="72">
        <v>0</v>
      </c>
      <c r="G1896" s="72">
        <v>0</v>
      </c>
      <c r="H1896" s="21">
        <v>240</v>
      </c>
      <c r="I1896" s="21">
        <v>235</v>
      </c>
    </row>
    <row r="1897" spans="1:10">
      <c r="A1897" s="184"/>
      <c r="B1897" s="31" t="s">
        <v>1788</v>
      </c>
      <c r="C1897" s="16"/>
      <c r="D1897" s="130"/>
      <c r="E1897" s="72">
        <v>13</v>
      </c>
      <c r="F1897" s="72">
        <v>3</v>
      </c>
      <c r="G1897" s="72">
        <v>11</v>
      </c>
      <c r="H1897" s="21">
        <v>240</v>
      </c>
      <c r="I1897" s="21">
        <v>235</v>
      </c>
    </row>
    <row r="1898" spans="1:10">
      <c r="A1898" s="184"/>
      <c r="B1898" s="31" t="s">
        <v>267</v>
      </c>
      <c r="C1898" s="16"/>
      <c r="D1898" s="130"/>
      <c r="E1898" s="72">
        <v>4</v>
      </c>
      <c r="F1898" s="72">
        <v>0</v>
      </c>
      <c r="G1898" s="72">
        <v>0</v>
      </c>
      <c r="H1898" s="21">
        <v>240</v>
      </c>
      <c r="I1898" s="21">
        <v>235</v>
      </c>
    </row>
    <row r="1899" spans="1:10">
      <c r="A1899" s="14"/>
      <c r="B1899" s="30" t="s">
        <v>1789</v>
      </c>
      <c r="C1899" s="16"/>
      <c r="D1899" s="130">
        <v>400</v>
      </c>
      <c r="E1899" s="72"/>
      <c r="F1899" s="72"/>
      <c r="G1899" s="72"/>
      <c r="H1899" s="8"/>
      <c r="I1899" s="8"/>
      <c r="J1899" s="144">
        <f>100*(H1899*(E1899+F1899+G1899)+H1900*(E1900+F1900+G1900)+H1901*(E1901+F1901+G1901)+H1902*(E1902+F1902+G1902)+H1903*(G1903+F1903+E1903)+H1904*(G1904+F1904+E1904))/(D1899*1000)</f>
        <v>31.105499999999999</v>
      </c>
    </row>
    <row r="1900" spans="1:10" ht="23.25" customHeight="1">
      <c r="A1900" s="184" t="s">
        <v>29</v>
      </c>
      <c r="B1900" s="31" t="s">
        <v>63</v>
      </c>
      <c r="C1900" s="16" t="s">
        <v>1790</v>
      </c>
      <c r="D1900" s="130"/>
      <c r="E1900" s="72">
        <v>3</v>
      </c>
      <c r="F1900" s="72">
        <v>64</v>
      </c>
      <c r="G1900" s="72">
        <v>5</v>
      </c>
      <c r="H1900" s="21">
        <v>233</v>
      </c>
      <c r="I1900" s="21">
        <v>227</v>
      </c>
    </row>
    <row r="1901" spans="1:10">
      <c r="A1901" s="184"/>
      <c r="B1901" s="31" t="s">
        <v>231</v>
      </c>
      <c r="C1901" s="16"/>
      <c r="D1901" s="130"/>
      <c r="E1901" s="72">
        <v>47</v>
      </c>
      <c r="F1901" s="72">
        <v>49</v>
      </c>
      <c r="G1901" s="72">
        <v>68</v>
      </c>
      <c r="H1901" s="21">
        <v>233</v>
      </c>
      <c r="I1901" s="21">
        <v>227</v>
      </c>
    </row>
    <row r="1902" spans="1:10">
      <c r="A1902" s="184"/>
      <c r="B1902" s="98" t="s">
        <v>451</v>
      </c>
      <c r="C1902" s="16"/>
      <c r="D1902" s="130"/>
      <c r="E1902" s="72"/>
      <c r="F1902" s="72"/>
      <c r="G1902" s="72"/>
      <c r="H1902" s="8"/>
      <c r="I1902" s="8"/>
    </row>
    <row r="1903" spans="1:10">
      <c r="A1903" s="184"/>
      <c r="B1903" s="31" t="s">
        <v>1680</v>
      </c>
      <c r="C1903" s="16"/>
      <c r="D1903" s="130"/>
      <c r="E1903" s="72">
        <v>69</v>
      </c>
      <c r="F1903" s="72">
        <v>77</v>
      </c>
      <c r="G1903" s="72">
        <v>90</v>
      </c>
      <c r="H1903" s="21">
        <v>233</v>
      </c>
      <c r="I1903" s="21">
        <v>227</v>
      </c>
    </row>
    <row r="1904" spans="1:10">
      <c r="A1904" s="184"/>
      <c r="B1904" s="31" t="s">
        <v>259</v>
      </c>
      <c r="C1904" s="16"/>
      <c r="D1904" s="130"/>
      <c r="E1904" s="72">
        <v>38</v>
      </c>
      <c r="F1904" s="72">
        <v>23</v>
      </c>
      <c r="G1904" s="72">
        <v>1</v>
      </c>
      <c r="H1904" s="21">
        <v>233</v>
      </c>
      <c r="I1904" s="21">
        <v>227</v>
      </c>
    </row>
    <row r="1905" spans="1:10">
      <c r="A1905"/>
      <c r="B1905" s="99" t="s">
        <v>1791</v>
      </c>
      <c r="C1905" s="16"/>
      <c r="D1905" s="130">
        <v>630</v>
      </c>
      <c r="E1905" s="72"/>
      <c r="F1905" s="72"/>
      <c r="G1905" s="72"/>
      <c r="H1905" s="8"/>
      <c r="I1905" s="8"/>
      <c r="J1905" s="144">
        <f>100*(H1905*(E1905+F1905+G1905)+H1906*(E1906+F1906+G1906)+H1907*(E1907+F1907+G1907)+H1908*(E1908+F1908+G1908)+H1909*(G1909+F1909+E1909)+H1910*(G1910+F1910+E1910))/(D1905*1000)</f>
        <v>11.573015873015873</v>
      </c>
    </row>
    <row r="1906" spans="1:10" ht="15.75" customHeight="1">
      <c r="A1906" s="184" t="s">
        <v>14</v>
      </c>
      <c r="B1906" s="31" t="s">
        <v>1792</v>
      </c>
      <c r="C1906" s="16" t="s">
        <v>1793</v>
      </c>
      <c r="D1906" s="130"/>
      <c r="E1906" s="72">
        <v>0</v>
      </c>
      <c r="F1906" s="72">
        <v>3</v>
      </c>
      <c r="G1906" s="72"/>
      <c r="H1906" s="21">
        <v>230</v>
      </c>
      <c r="I1906" s="21">
        <v>228</v>
      </c>
    </row>
    <row r="1907" spans="1:10">
      <c r="A1907" s="184"/>
      <c r="B1907" s="31" t="s">
        <v>1794</v>
      </c>
      <c r="C1907" s="16"/>
      <c r="D1907" s="130"/>
      <c r="E1907" s="72">
        <v>51</v>
      </c>
      <c r="F1907" s="72">
        <v>69</v>
      </c>
      <c r="G1907" s="72">
        <v>74</v>
      </c>
      <c r="H1907" s="21">
        <v>230</v>
      </c>
      <c r="I1907" s="21">
        <v>228</v>
      </c>
    </row>
    <row r="1908" spans="1:10">
      <c r="A1908" s="184"/>
      <c r="B1908" s="31" t="s">
        <v>1795</v>
      </c>
      <c r="C1908" s="16"/>
      <c r="D1908" s="130"/>
      <c r="E1908" s="72">
        <v>3</v>
      </c>
      <c r="F1908" s="72">
        <v>2</v>
      </c>
      <c r="G1908" s="72">
        <v>0</v>
      </c>
      <c r="H1908" s="21">
        <v>230</v>
      </c>
      <c r="I1908" s="21">
        <v>228</v>
      </c>
    </row>
    <row r="1909" spans="1:10">
      <c r="A1909" s="184"/>
      <c r="B1909" s="31" t="s">
        <v>1796</v>
      </c>
      <c r="C1909" s="16"/>
      <c r="D1909" s="130"/>
      <c r="E1909" s="72">
        <v>34</v>
      </c>
      <c r="F1909" s="72">
        <v>53</v>
      </c>
      <c r="G1909" s="72">
        <v>28</v>
      </c>
      <c r="H1909" s="21">
        <v>230</v>
      </c>
      <c r="I1909" s="21">
        <v>228</v>
      </c>
    </row>
    <row r="1910" spans="1:10">
      <c r="A1910"/>
      <c r="B1910" s="98" t="s">
        <v>1797</v>
      </c>
      <c r="C1910" s="16"/>
      <c r="D1910" s="130">
        <v>630</v>
      </c>
      <c r="E1910" s="72"/>
      <c r="F1910" s="72"/>
      <c r="G1910" s="72"/>
      <c r="H1910" s="8"/>
      <c r="I1910" s="8"/>
      <c r="J1910" s="144">
        <f>100*(H1910*(E1910+F1910+G1910)+H1911*(E1911+F1911+G1911)+H1912*(E1912+F1912+G1912)+H1913*(E1913+F1913+G1913)+H1914*(G1914+F1914+E1914)+H1915*(G1915+F1915+E1915))/(D1910*1000)</f>
        <v>6.9423809523809528</v>
      </c>
    </row>
    <row r="1911" spans="1:10" ht="15.75" customHeight="1">
      <c r="A1911" s="184" t="s">
        <v>340</v>
      </c>
      <c r="B1911" s="31" t="s">
        <v>1781</v>
      </c>
      <c r="C1911" s="185" t="s">
        <v>1798</v>
      </c>
      <c r="D1911" s="130"/>
      <c r="E1911" s="72">
        <v>0</v>
      </c>
      <c r="F1911" s="72">
        <v>1</v>
      </c>
      <c r="G1911" s="72">
        <v>0</v>
      </c>
      <c r="H1911" s="21">
        <v>239</v>
      </c>
      <c r="I1911" s="21">
        <v>237</v>
      </c>
    </row>
    <row r="1912" spans="1:10">
      <c r="A1912" s="184"/>
      <c r="B1912" s="31" t="s">
        <v>335</v>
      </c>
      <c r="C1912" s="185"/>
      <c r="D1912" s="130"/>
      <c r="E1912" s="72">
        <v>40</v>
      </c>
      <c r="F1912" s="72">
        <v>33</v>
      </c>
      <c r="G1912" s="72">
        <v>46</v>
      </c>
      <c r="H1912" s="21">
        <v>239</v>
      </c>
      <c r="I1912" s="21">
        <v>237</v>
      </c>
    </row>
    <row r="1913" spans="1:10">
      <c r="A1913" s="184"/>
      <c r="B1913" s="31" t="s">
        <v>1799</v>
      </c>
      <c r="C1913" s="185"/>
      <c r="D1913" s="130"/>
      <c r="E1913" s="72">
        <v>4</v>
      </c>
      <c r="F1913" s="72">
        <v>14</v>
      </c>
      <c r="G1913" s="72">
        <v>11</v>
      </c>
      <c r="H1913" s="21">
        <v>239</v>
      </c>
      <c r="I1913" s="21">
        <v>237</v>
      </c>
    </row>
    <row r="1914" spans="1:10">
      <c r="A1914" s="184"/>
      <c r="B1914" s="31" t="s">
        <v>1800</v>
      </c>
      <c r="C1914" s="185"/>
      <c r="D1914" s="130"/>
      <c r="E1914" s="72">
        <v>12</v>
      </c>
      <c r="F1914" s="72">
        <v>12</v>
      </c>
      <c r="G1914" s="72">
        <v>10</v>
      </c>
      <c r="H1914" s="21">
        <v>239</v>
      </c>
      <c r="I1914" s="21">
        <v>237</v>
      </c>
    </row>
    <row r="1915" spans="1:10">
      <c r="A1915"/>
      <c r="B1915" s="98" t="s">
        <v>1801</v>
      </c>
      <c r="C1915" s="16"/>
      <c r="D1915" s="130">
        <v>100</v>
      </c>
      <c r="E1915" s="72"/>
      <c r="F1915" s="72"/>
      <c r="G1915" s="72"/>
      <c r="H1915" s="8"/>
      <c r="I1915" s="8"/>
      <c r="J1915" s="144">
        <f>100*(H1915*(E1915+F1915+G1915)+H1916*(E1916+F1916+G1916)+H1917*(E1917+F1917+G1917)+H1918*(E1918+F1918+G1918)+H1919*(G1919+F1919+E1919)+H1920*(G1920+F1920+E1920))/(D1915*1000)</f>
        <v>7.8540000000000001</v>
      </c>
    </row>
    <row r="1916" spans="1:10" ht="15.75" customHeight="1">
      <c r="A1916" s="184" t="s">
        <v>14</v>
      </c>
      <c r="B1916" s="31" t="s">
        <v>1802</v>
      </c>
      <c r="C1916" s="185" t="s">
        <v>1803</v>
      </c>
      <c r="D1916" s="130"/>
      <c r="E1916" s="72">
        <v>1</v>
      </c>
      <c r="F1916" s="72">
        <v>0</v>
      </c>
      <c r="G1916" s="72">
        <v>14</v>
      </c>
      <c r="H1916" s="21">
        <v>238</v>
      </c>
      <c r="I1916" s="21">
        <v>236</v>
      </c>
    </row>
    <row r="1917" spans="1:10">
      <c r="A1917" s="184"/>
      <c r="B1917" s="31" t="s">
        <v>1804</v>
      </c>
      <c r="C1917" s="185"/>
      <c r="D1917" s="130"/>
      <c r="E1917" s="72">
        <v>1</v>
      </c>
      <c r="F1917" s="72"/>
      <c r="G1917" s="72"/>
      <c r="H1917" s="21">
        <v>238</v>
      </c>
      <c r="I1917" s="21">
        <v>236</v>
      </c>
    </row>
    <row r="1918" spans="1:10">
      <c r="A1918" s="184"/>
      <c r="B1918" s="31" t="s">
        <v>1805</v>
      </c>
      <c r="C1918" s="185"/>
      <c r="D1918" s="130"/>
      <c r="E1918" s="72">
        <v>0</v>
      </c>
      <c r="F1918" s="72">
        <v>1</v>
      </c>
      <c r="G1918" s="72">
        <v>1</v>
      </c>
      <c r="H1918" s="21">
        <v>238</v>
      </c>
      <c r="I1918" s="21">
        <v>236</v>
      </c>
    </row>
    <row r="1919" spans="1:10">
      <c r="A1919" s="184"/>
      <c r="B1919" s="31" t="s">
        <v>1806</v>
      </c>
      <c r="C1919" s="185"/>
      <c r="D1919" s="130"/>
      <c r="E1919" s="72">
        <v>0</v>
      </c>
      <c r="F1919" s="72">
        <v>1</v>
      </c>
      <c r="G1919" s="72">
        <v>2</v>
      </c>
      <c r="H1919" s="21">
        <v>238</v>
      </c>
      <c r="I1919" s="21">
        <v>236</v>
      </c>
    </row>
    <row r="1920" spans="1:10">
      <c r="A1920" s="184"/>
      <c r="B1920" s="31" t="s">
        <v>1807</v>
      </c>
      <c r="C1920" s="185"/>
      <c r="D1920" s="130"/>
      <c r="E1920" s="72">
        <v>1</v>
      </c>
      <c r="F1920" s="72">
        <v>3</v>
      </c>
      <c r="G1920" s="72">
        <v>8</v>
      </c>
      <c r="H1920" s="21">
        <v>238</v>
      </c>
      <c r="I1920" s="21">
        <v>236</v>
      </c>
    </row>
    <row r="1921" spans="1:10">
      <c r="A1921" s="184"/>
      <c r="B1921" s="31" t="s">
        <v>1808</v>
      </c>
      <c r="C1921" s="16"/>
      <c r="D1921" s="130"/>
      <c r="E1921" s="72">
        <v>1</v>
      </c>
      <c r="F1921" s="72"/>
      <c r="G1921" s="72"/>
      <c r="H1921" s="21">
        <v>238</v>
      </c>
      <c r="I1921" s="21">
        <v>236</v>
      </c>
    </row>
    <row r="1922" spans="1:10">
      <c r="A1922" s="184"/>
      <c r="B1922" s="98" t="s">
        <v>1809</v>
      </c>
      <c r="C1922" s="16"/>
      <c r="D1922" s="130">
        <v>400</v>
      </c>
      <c r="E1922" s="72"/>
      <c r="F1922" s="72"/>
      <c r="G1922" s="72"/>
      <c r="H1922" s="8"/>
      <c r="I1922" s="8"/>
      <c r="J1922" s="144">
        <f>100*(H1922*(E1922+F1922+G1922)+H1923*(E1923+F1923+G1923)+H1924*(E1924+F1924+G1924)+H1925*(E1925+F1925+G1925)+H1926*(G1926+F1926+E1926)+H1927*(G1927+F1927+E1927))/(D1922*1000)</f>
        <v>31.520499999999998</v>
      </c>
    </row>
    <row r="1923" spans="1:10">
      <c r="A1923" s="184"/>
      <c r="B1923" s="31" t="s">
        <v>275</v>
      </c>
      <c r="C1923" s="16" t="s">
        <v>1793</v>
      </c>
      <c r="D1923" s="130"/>
      <c r="E1923" s="72">
        <v>0</v>
      </c>
      <c r="F1923" s="72">
        <v>0</v>
      </c>
      <c r="G1923" s="72">
        <v>0</v>
      </c>
      <c r="H1923" s="21">
        <v>242</v>
      </c>
      <c r="I1923" s="21">
        <v>238</v>
      </c>
    </row>
    <row r="1924" spans="1:10">
      <c r="A1924" s="184"/>
      <c r="B1924" s="31" t="s">
        <v>1810</v>
      </c>
      <c r="C1924" s="16"/>
      <c r="D1924" s="130"/>
      <c r="E1924" s="72">
        <v>2</v>
      </c>
      <c r="F1924" s="72">
        <v>0</v>
      </c>
      <c r="G1924" s="72">
        <v>2</v>
      </c>
      <c r="H1924" s="21">
        <v>242</v>
      </c>
      <c r="I1924" s="21">
        <v>238</v>
      </c>
    </row>
    <row r="1925" spans="1:10">
      <c r="A1925" s="184"/>
      <c r="B1925" s="31" t="s">
        <v>1811</v>
      </c>
      <c r="C1925" s="16"/>
      <c r="D1925" s="130"/>
      <c r="E1925" s="72">
        <v>110</v>
      </c>
      <c r="F1925" s="72">
        <v>130</v>
      </c>
      <c r="G1925" s="72">
        <v>136</v>
      </c>
      <c r="H1925" s="21">
        <v>242</v>
      </c>
      <c r="I1925" s="21">
        <v>238</v>
      </c>
    </row>
    <row r="1926" spans="1:10">
      <c r="A1926" s="184"/>
      <c r="B1926" s="31" t="s">
        <v>1531</v>
      </c>
      <c r="C1926" s="16"/>
      <c r="D1926" s="130"/>
      <c r="E1926" s="72">
        <v>12</v>
      </c>
      <c r="F1926" s="72">
        <v>1</v>
      </c>
      <c r="G1926" s="72">
        <v>0</v>
      </c>
      <c r="H1926" s="21">
        <v>242</v>
      </c>
      <c r="I1926" s="21">
        <v>238</v>
      </c>
    </row>
    <row r="1927" spans="1:10">
      <c r="A1927" s="184"/>
      <c r="B1927" s="31" t="s">
        <v>1812</v>
      </c>
      <c r="C1927" s="16"/>
      <c r="D1927" s="130"/>
      <c r="E1927" s="72">
        <v>32</v>
      </c>
      <c r="F1927" s="72">
        <v>58</v>
      </c>
      <c r="G1927" s="72">
        <v>38</v>
      </c>
      <c r="H1927" s="21">
        <v>242</v>
      </c>
      <c r="I1927" s="21">
        <v>238</v>
      </c>
    </row>
    <row r="1928" spans="1:10">
      <c r="A1928" s="14"/>
      <c r="B1928" s="15" t="s">
        <v>1813</v>
      </c>
      <c r="C1928" s="16"/>
      <c r="D1928" s="130">
        <v>400</v>
      </c>
      <c r="E1928" s="72"/>
      <c r="F1928" s="72"/>
      <c r="G1928" s="72"/>
      <c r="H1928" s="8"/>
      <c r="I1928" s="8"/>
      <c r="J1928" s="144">
        <f>100*(H1928*(E1928+F1928+G1928)+H1929*(E1929+F1929+G1929)+H1930*(E1930+F1930+G1930)+H1931*(E1931+F1931+G1931)+H1932*(G1932+F1932+E1932)+H1933*(G1933+F1933+E1933)+H1935*(G1935+F1935+E1935))/(D1928*1000)</f>
        <v>22.213000000000001</v>
      </c>
    </row>
    <row r="1929" spans="1:10" ht="15.75" customHeight="1">
      <c r="A1929" s="199" t="s">
        <v>356</v>
      </c>
      <c r="B1929" s="64" t="s">
        <v>1814</v>
      </c>
      <c r="C1929" s="185" t="s">
        <v>1815</v>
      </c>
      <c r="D1929" s="130"/>
      <c r="E1929" s="72">
        <v>0</v>
      </c>
      <c r="F1929" s="72">
        <v>3</v>
      </c>
      <c r="G1929" s="72">
        <v>3</v>
      </c>
      <c r="H1929" s="21">
        <v>229</v>
      </c>
      <c r="I1929" s="21">
        <v>224</v>
      </c>
    </row>
    <row r="1930" spans="1:10">
      <c r="A1930" s="199"/>
      <c r="B1930" s="64" t="s">
        <v>1816</v>
      </c>
      <c r="C1930" s="185"/>
      <c r="D1930" s="130"/>
      <c r="E1930" s="72">
        <v>13</v>
      </c>
      <c r="F1930" s="72">
        <v>13</v>
      </c>
      <c r="G1930" s="72">
        <v>15</v>
      </c>
      <c r="H1930" s="21">
        <v>229</v>
      </c>
      <c r="I1930" s="21">
        <v>224</v>
      </c>
    </row>
    <row r="1931" spans="1:10">
      <c r="A1931" s="199"/>
      <c r="B1931" s="64" t="s">
        <v>1817</v>
      </c>
      <c r="C1931" s="185"/>
      <c r="D1931" s="130"/>
      <c r="E1931" s="72">
        <v>0</v>
      </c>
      <c r="F1931" s="72">
        <v>0</v>
      </c>
      <c r="G1931" s="72">
        <v>0</v>
      </c>
      <c r="H1931" s="21">
        <v>229</v>
      </c>
      <c r="I1931" s="21">
        <v>224</v>
      </c>
    </row>
    <row r="1932" spans="1:10">
      <c r="A1932" s="199"/>
      <c r="B1932" s="31" t="s">
        <v>437</v>
      </c>
      <c r="C1932" s="16"/>
      <c r="D1932" s="130"/>
      <c r="E1932" s="72">
        <v>70</v>
      </c>
      <c r="F1932" s="72">
        <v>66</v>
      </c>
      <c r="G1932" s="72">
        <v>58</v>
      </c>
      <c r="H1932" s="21">
        <v>229</v>
      </c>
      <c r="I1932" s="21">
        <v>224</v>
      </c>
    </row>
    <row r="1933" spans="1:10">
      <c r="A1933" s="199"/>
      <c r="B1933" s="31" t="s">
        <v>1818</v>
      </c>
      <c r="C1933" s="16"/>
      <c r="D1933" s="130"/>
      <c r="E1933" s="72">
        <v>15</v>
      </c>
      <c r="F1933" s="72">
        <v>25</v>
      </c>
      <c r="G1933" s="72">
        <v>17</v>
      </c>
      <c r="H1933" s="21">
        <v>229</v>
      </c>
      <c r="I1933" s="21">
        <v>224</v>
      </c>
    </row>
    <row r="1934" spans="1:10">
      <c r="A1934" s="199"/>
      <c r="B1934" s="31" t="s">
        <v>354</v>
      </c>
      <c r="C1934" s="16"/>
      <c r="D1934" s="130"/>
      <c r="E1934" s="72">
        <v>0</v>
      </c>
      <c r="F1934" s="72">
        <v>0</v>
      </c>
      <c r="G1934" s="72">
        <v>0</v>
      </c>
      <c r="H1934" s="21">
        <v>229</v>
      </c>
      <c r="I1934" s="21">
        <v>224</v>
      </c>
    </row>
    <row r="1935" spans="1:10">
      <c r="A1935" s="199"/>
      <c r="B1935" s="19" t="s">
        <v>231</v>
      </c>
      <c r="C1935" s="16"/>
      <c r="D1935" s="130"/>
      <c r="E1935" s="72">
        <v>40</v>
      </c>
      <c r="F1935" s="72">
        <v>20</v>
      </c>
      <c r="G1935" s="72">
        <v>30</v>
      </c>
      <c r="H1935" s="21">
        <v>229</v>
      </c>
      <c r="I1935" s="21">
        <v>224</v>
      </c>
    </row>
    <row r="1936" spans="1:10">
      <c r="A1936" s="199"/>
      <c r="B1936" s="30" t="s">
        <v>92</v>
      </c>
      <c r="C1936" s="16"/>
      <c r="D1936" s="130">
        <v>400</v>
      </c>
      <c r="E1936" s="72"/>
      <c r="F1936" s="72"/>
      <c r="G1936" s="72"/>
      <c r="H1936" s="8"/>
      <c r="I1936" s="8"/>
      <c r="J1936" s="144">
        <f>100*(H1936*(E1936+F1936+G1936)+H1937*(E1937+F1937+G1937)+H1938*(E1938+F1938+G1938)+H1939*(E1939+F1939+G1939)+H1940*(G1940+F1940+E1940)+H1941*(G1941+F1941+E1941))/(D1936*1000)</f>
        <v>18.068999999999999</v>
      </c>
    </row>
    <row r="1937" spans="1:10">
      <c r="A1937" s="199"/>
      <c r="B1937" s="31" t="s">
        <v>385</v>
      </c>
      <c r="C1937" s="16"/>
      <c r="D1937" s="130"/>
      <c r="E1937" s="72">
        <v>0</v>
      </c>
      <c r="F1937" s="72">
        <v>0</v>
      </c>
      <c r="G1937" s="72"/>
      <c r="H1937" s="21">
        <v>228</v>
      </c>
      <c r="I1937" s="21">
        <v>224</v>
      </c>
    </row>
    <row r="1938" spans="1:10">
      <c r="A1938" s="199"/>
      <c r="B1938" s="31" t="s">
        <v>1819</v>
      </c>
      <c r="C1938" s="16"/>
      <c r="D1938" s="130"/>
      <c r="E1938" s="72">
        <v>15</v>
      </c>
      <c r="F1938" s="72">
        <v>20</v>
      </c>
      <c r="G1938" s="72">
        <v>15</v>
      </c>
      <c r="H1938" s="21">
        <v>228</v>
      </c>
      <c r="I1938" s="21">
        <v>224</v>
      </c>
    </row>
    <row r="1939" spans="1:10">
      <c r="A1939" s="199"/>
      <c r="B1939" s="31" t="s">
        <v>236</v>
      </c>
      <c r="C1939" s="16"/>
      <c r="D1939" s="130"/>
      <c r="E1939" s="72">
        <v>70</v>
      </c>
      <c r="F1939" s="72">
        <v>65</v>
      </c>
      <c r="G1939" s="72">
        <v>67</v>
      </c>
      <c r="H1939" s="21">
        <v>228</v>
      </c>
      <c r="I1939" s="21">
        <v>224</v>
      </c>
    </row>
    <row r="1940" spans="1:10">
      <c r="A1940" s="199"/>
      <c r="B1940" s="31" t="s">
        <v>1820</v>
      </c>
      <c r="C1940" s="16"/>
      <c r="D1940" s="130"/>
      <c r="E1940" s="72">
        <v>20</v>
      </c>
      <c r="F1940" s="72">
        <v>21</v>
      </c>
      <c r="G1940" s="72">
        <v>21</v>
      </c>
      <c r="H1940" s="21">
        <v>228</v>
      </c>
      <c r="I1940" s="21">
        <v>224</v>
      </c>
    </row>
    <row r="1941" spans="1:10">
      <c r="A1941" s="199"/>
      <c r="B1941" s="31" t="s">
        <v>1821</v>
      </c>
      <c r="C1941" s="16"/>
      <c r="D1941" s="130"/>
      <c r="E1941" s="72">
        <v>0</v>
      </c>
      <c r="F1941" s="72">
        <v>0</v>
      </c>
      <c r="G1941" s="72">
        <v>3</v>
      </c>
      <c r="H1941" s="21">
        <v>228</v>
      </c>
      <c r="I1941" s="21">
        <v>224</v>
      </c>
    </row>
    <row r="1942" spans="1:10">
      <c r="A1942"/>
      <c r="B1942" s="15" t="s">
        <v>1822</v>
      </c>
      <c r="C1942" s="16"/>
      <c r="D1942" s="130">
        <v>400</v>
      </c>
      <c r="E1942" s="72"/>
      <c r="F1942" s="72"/>
      <c r="G1942" s="72"/>
      <c r="H1942" s="8"/>
      <c r="I1942" s="8"/>
      <c r="J1942" s="144">
        <f>100*(H1942*(E1942+F1942+G1942)+H1943*(E1943+F1943+G1943)+H1944*(E1944+F1944+G1944)+H1945*(E1945+F1945+G1945)+H1946*(G1946+F1946+E1946)+H1947*(G1947+F1947+E1947)+H1949*(G1949+F1949+E1949))/(D1942*1000)</f>
        <v>13.224</v>
      </c>
    </row>
    <row r="1943" spans="1:10" ht="15.75" customHeight="1">
      <c r="A1943" s="203" t="s">
        <v>429</v>
      </c>
      <c r="B1943" s="64" t="s">
        <v>1823</v>
      </c>
      <c r="C1943" s="185" t="s">
        <v>1824</v>
      </c>
      <c r="D1943" s="130"/>
      <c r="E1943" s="72">
        <v>0</v>
      </c>
      <c r="F1943" s="72">
        <v>2</v>
      </c>
      <c r="G1943" s="72">
        <v>0</v>
      </c>
      <c r="H1943" s="21">
        <v>228</v>
      </c>
      <c r="I1943" s="21">
        <v>223</v>
      </c>
    </row>
    <row r="1944" spans="1:10">
      <c r="A1944" s="203"/>
      <c r="B1944" s="64" t="s">
        <v>1825</v>
      </c>
      <c r="C1944" s="185"/>
      <c r="D1944" s="130"/>
      <c r="E1944" s="72">
        <v>39</v>
      </c>
      <c r="F1944" s="72">
        <v>47</v>
      </c>
      <c r="G1944" s="72">
        <v>58</v>
      </c>
      <c r="H1944" s="21">
        <v>228</v>
      </c>
      <c r="I1944" s="21">
        <v>223</v>
      </c>
    </row>
    <row r="1945" spans="1:10">
      <c r="A1945" s="203"/>
      <c r="B1945" s="64" t="s">
        <v>1826</v>
      </c>
      <c r="C1945" s="185"/>
      <c r="D1945" s="130"/>
      <c r="E1945" s="72">
        <v>3</v>
      </c>
      <c r="F1945" s="72">
        <v>0</v>
      </c>
      <c r="G1945" s="72">
        <v>0</v>
      </c>
      <c r="H1945" s="21">
        <v>228</v>
      </c>
      <c r="I1945" s="21">
        <v>223</v>
      </c>
    </row>
    <row r="1946" spans="1:10">
      <c r="A1946" s="203"/>
      <c r="B1946" s="31" t="s">
        <v>1612</v>
      </c>
      <c r="C1946" s="185"/>
      <c r="D1946" s="130"/>
      <c r="E1946" s="72">
        <v>10</v>
      </c>
      <c r="F1946" s="72">
        <v>5</v>
      </c>
      <c r="G1946" s="72">
        <v>6</v>
      </c>
      <c r="H1946" s="21">
        <v>228</v>
      </c>
      <c r="I1946" s="21">
        <v>223</v>
      </c>
    </row>
    <row r="1947" spans="1:10">
      <c r="A1947" s="203"/>
      <c r="B1947" s="31" t="s">
        <v>1827</v>
      </c>
      <c r="C1947" s="185"/>
      <c r="D1947" s="130"/>
      <c r="E1947" s="72">
        <v>0</v>
      </c>
      <c r="F1947" s="72">
        <v>0</v>
      </c>
      <c r="G1947" s="72">
        <v>0</v>
      </c>
      <c r="H1947" s="21">
        <v>228</v>
      </c>
      <c r="I1947" s="21">
        <v>223</v>
      </c>
    </row>
    <row r="1948" spans="1:10">
      <c r="A1948" s="203"/>
      <c r="B1948" s="31" t="s">
        <v>1828</v>
      </c>
      <c r="C1948" s="16"/>
      <c r="D1948" s="130"/>
      <c r="E1948" s="72">
        <v>0</v>
      </c>
      <c r="F1948" s="72">
        <v>0</v>
      </c>
      <c r="G1948" s="72">
        <v>0</v>
      </c>
      <c r="H1948" s="21">
        <v>228</v>
      </c>
      <c r="I1948" s="21">
        <v>223</v>
      </c>
    </row>
    <row r="1949" spans="1:10">
      <c r="A1949" s="203"/>
      <c r="B1949" s="19" t="s">
        <v>1829</v>
      </c>
      <c r="C1949" s="16"/>
      <c r="D1949" s="130"/>
      <c r="E1949" s="72">
        <v>17</v>
      </c>
      <c r="F1949" s="72">
        <v>25</v>
      </c>
      <c r="G1949" s="72">
        <v>20</v>
      </c>
      <c r="H1949" s="21">
        <v>228</v>
      </c>
      <c r="I1949" s="21">
        <v>223</v>
      </c>
    </row>
    <row r="1950" spans="1:10">
      <c r="A1950" s="203"/>
      <c r="B1950" s="30" t="s">
        <v>92</v>
      </c>
      <c r="C1950" s="16"/>
      <c r="D1950" s="130">
        <v>400</v>
      </c>
      <c r="E1950" s="72"/>
      <c r="F1950" s="72"/>
      <c r="G1950" s="72"/>
      <c r="H1950" s="8"/>
      <c r="I1950" s="8"/>
      <c r="J1950" s="144">
        <f>100*(H1950*(E1950+F1950+G1950)+H1951*(E1951+F1951+G1951)+H1952*(E1952+F1952+G1952)+H1953*(E1953+F1953+G1953)+H1954*(G1954+F1954+E1954)+H1955*(G1955+F1955+E1955)+H1957*(G1957+F1957+E1957))/(D1950*1000)</f>
        <v>14.074</v>
      </c>
    </row>
    <row r="1951" spans="1:10">
      <c r="A1951" s="203"/>
      <c r="B1951" s="31" t="s">
        <v>1830</v>
      </c>
      <c r="C1951" s="16"/>
      <c r="D1951" s="130"/>
      <c r="E1951" s="72">
        <v>30</v>
      </c>
      <c r="F1951" s="72">
        <v>15</v>
      </c>
      <c r="G1951" s="72">
        <v>30</v>
      </c>
      <c r="H1951" s="21">
        <v>227</v>
      </c>
      <c r="I1951" s="21">
        <v>224</v>
      </c>
    </row>
    <row r="1952" spans="1:10">
      <c r="A1952" s="203"/>
      <c r="B1952" s="31" t="s">
        <v>607</v>
      </c>
      <c r="C1952" s="16"/>
      <c r="D1952" s="130"/>
      <c r="E1952" s="72">
        <v>33</v>
      </c>
      <c r="F1952" s="72">
        <v>11</v>
      </c>
      <c r="G1952" s="72">
        <v>30</v>
      </c>
      <c r="H1952" s="21">
        <v>227</v>
      </c>
      <c r="I1952" s="21">
        <v>224</v>
      </c>
    </row>
    <row r="1953" spans="1:10">
      <c r="A1953" s="203"/>
      <c r="B1953" s="31" t="s">
        <v>1831</v>
      </c>
      <c r="C1953" s="16"/>
      <c r="D1953" s="130"/>
      <c r="E1953" s="72">
        <v>4</v>
      </c>
      <c r="F1953" s="72">
        <v>7</v>
      </c>
      <c r="G1953" s="72">
        <v>20</v>
      </c>
      <c r="H1953" s="21">
        <v>227</v>
      </c>
      <c r="I1953" s="21">
        <v>224</v>
      </c>
    </row>
    <row r="1954" spans="1:10">
      <c r="A1954" s="203"/>
      <c r="B1954" s="31" t="s">
        <v>1832</v>
      </c>
      <c r="C1954" s="16"/>
      <c r="D1954" s="130"/>
      <c r="E1954" s="72">
        <v>0</v>
      </c>
      <c r="F1954" s="72">
        <v>0</v>
      </c>
      <c r="G1954" s="72">
        <v>0</v>
      </c>
      <c r="H1954" s="21">
        <v>227</v>
      </c>
      <c r="I1954" s="21">
        <v>224</v>
      </c>
    </row>
    <row r="1955" spans="1:10">
      <c r="A1955" s="203"/>
      <c r="B1955" s="31" t="s">
        <v>1833</v>
      </c>
      <c r="C1955" s="16"/>
      <c r="D1955" s="130"/>
      <c r="E1955" s="72">
        <v>2</v>
      </c>
      <c r="F1955" s="72">
        <v>3</v>
      </c>
      <c r="G1955" s="72">
        <v>11</v>
      </c>
      <c r="H1955" s="21">
        <v>227</v>
      </c>
      <c r="I1955" s="21">
        <v>224</v>
      </c>
    </row>
    <row r="1956" spans="1:10">
      <c r="A1956" s="203"/>
      <c r="B1956" s="31" t="s">
        <v>1834</v>
      </c>
      <c r="C1956" s="16"/>
      <c r="D1956" s="130"/>
      <c r="E1956" s="72">
        <v>3</v>
      </c>
      <c r="F1956" s="72">
        <v>1</v>
      </c>
      <c r="G1956" s="72">
        <v>13</v>
      </c>
      <c r="H1956" s="21">
        <v>227</v>
      </c>
      <c r="I1956" s="21">
        <v>224</v>
      </c>
    </row>
    <row r="1957" spans="1:10">
      <c r="A1957" s="203"/>
      <c r="B1957" s="31" t="s">
        <v>1835</v>
      </c>
      <c r="C1957" s="16"/>
      <c r="D1957" s="130"/>
      <c r="E1957" s="72">
        <v>20</v>
      </c>
      <c r="F1957" s="72">
        <v>25</v>
      </c>
      <c r="G1957" s="72">
        <v>7</v>
      </c>
      <c r="H1957" s="21">
        <v>227</v>
      </c>
      <c r="I1957" s="21">
        <v>224</v>
      </c>
    </row>
    <row r="1958" spans="1:10">
      <c r="A1958" s="203"/>
      <c r="B1958" s="31" t="s">
        <v>1836</v>
      </c>
      <c r="C1958" s="16"/>
      <c r="D1958" s="130"/>
      <c r="E1958" s="72">
        <v>0</v>
      </c>
      <c r="F1958" s="72">
        <v>0</v>
      </c>
      <c r="G1958" s="72">
        <v>0</v>
      </c>
      <c r="H1958" s="21">
        <v>227</v>
      </c>
      <c r="I1958" s="21">
        <v>224</v>
      </c>
    </row>
    <row r="1959" spans="1:10">
      <c r="A1959" s="203"/>
      <c r="B1959" s="15" t="s">
        <v>1837</v>
      </c>
      <c r="C1959" s="16"/>
      <c r="D1959" s="130">
        <v>400</v>
      </c>
      <c r="E1959" s="72"/>
      <c r="F1959" s="72"/>
      <c r="G1959" s="72"/>
      <c r="H1959" s="8"/>
      <c r="I1959" s="8"/>
      <c r="J1959" s="144">
        <f>100*(H1959*(E1959+F1959+G1959)+H1960*(E1960+F1960+G1960)+H1961*(E1961+F1961+G1961)+H1962*(E1962+F1962+G1962)+H1963*(G1963+F1963+E1963)+H1964*(G1964+F1964+E1964))/(D1959*1000)</f>
        <v>22.785499999999999</v>
      </c>
    </row>
    <row r="1960" spans="1:10" ht="15.75" customHeight="1">
      <c r="A1960" s="203"/>
      <c r="B1960" s="26" t="s">
        <v>1838</v>
      </c>
      <c r="C1960" s="185" t="s">
        <v>1839</v>
      </c>
      <c r="D1960" s="130"/>
      <c r="E1960" s="72">
        <v>0</v>
      </c>
      <c r="F1960" s="72">
        <v>0</v>
      </c>
      <c r="G1960" s="72">
        <v>0</v>
      </c>
      <c r="H1960" s="8">
        <v>229</v>
      </c>
      <c r="I1960" s="8">
        <v>223</v>
      </c>
    </row>
    <row r="1961" spans="1:10">
      <c r="A1961" s="203"/>
      <c r="B1961" s="31" t="s">
        <v>1840</v>
      </c>
      <c r="C1961" s="185"/>
      <c r="D1961" s="130"/>
      <c r="E1961" s="20">
        <v>17</v>
      </c>
      <c r="F1961" s="20">
        <v>16</v>
      </c>
      <c r="G1961" s="20">
        <v>10</v>
      </c>
      <c r="H1961" s="8">
        <v>229</v>
      </c>
      <c r="I1961" s="8">
        <v>223</v>
      </c>
    </row>
    <row r="1962" spans="1:10">
      <c r="A1962" s="203"/>
      <c r="B1962" s="31" t="s">
        <v>1841</v>
      </c>
      <c r="C1962" s="185"/>
      <c r="D1962" s="130"/>
      <c r="E1962" s="20">
        <v>38</v>
      </c>
      <c r="F1962" s="20">
        <v>26</v>
      </c>
      <c r="G1962" s="20">
        <v>38</v>
      </c>
      <c r="H1962" s="8">
        <v>229</v>
      </c>
      <c r="I1962" s="8">
        <v>223</v>
      </c>
    </row>
    <row r="1963" spans="1:10">
      <c r="A1963" s="203"/>
      <c r="B1963" s="26" t="s">
        <v>1842</v>
      </c>
      <c r="C1963" s="185"/>
      <c r="D1963" s="131"/>
      <c r="E1963" s="20">
        <v>36</v>
      </c>
      <c r="F1963" s="20">
        <v>40</v>
      </c>
      <c r="G1963" s="20">
        <v>37</v>
      </c>
      <c r="H1963" s="8">
        <v>229</v>
      </c>
      <c r="I1963" s="8">
        <v>223</v>
      </c>
    </row>
    <row r="1964" spans="1:10">
      <c r="A1964" s="203"/>
      <c r="B1964" s="31" t="s">
        <v>1843</v>
      </c>
      <c r="C1964" s="185"/>
      <c r="D1964" s="130"/>
      <c r="E1964" s="20">
        <v>58</v>
      </c>
      <c r="F1964" s="20">
        <v>63</v>
      </c>
      <c r="G1964" s="20">
        <v>19</v>
      </c>
      <c r="H1964" s="8">
        <v>229</v>
      </c>
      <c r="I1964" s="8">
        <v>223</v>
      </c>
    </row>
    <row r="1965" spans="1:10">
      <c r="A1965" s="203"/>
      <c r="B1965" s="30" t="s">
        <v>92</v>
      </c>
      <c r="C1965" s="185"/>
      <c r="D1965" s="130">
        <v>400</v>
      </c>
      <c r="E1965" s="72"/>
      <c r="F1965" s="72"/>
      <c r="G1965" s="72"/>
      <c r="H1965" s="8"/>
      <c r="I1965" s="8"/>
      <c r="J1965" s="144">
        <f>100*(H1965*(E1965+F1965+G1965)+H1966*(E1966+F1966+G1966)+H1967*(E1967+F1967+G1967)+H1968*(E1968+F1968+G1968)+H1969*(G1969+F1969+E1969)+H1970*(G1970+F1970+E1970))/(D1965*1000)</f>
        <v>17.15625</v>
      </c>
    </row>
    <row r="1966" spans="1:10">
      <c r="A1966" s="203"/>
      <c r="B1966" s="31" t="s">
        <v>1844</v>
      </c>
      <c r="C1966" s="185"/>
      <c r="D1966" s="130"/>
      <c r="E1966" s="20">
        <v>25</v>
      </c>
      <c r="F1966" s="20">
        <v>29</v>
      </c>
      <c r="G1966" s="20">
        <v>36</v>
      </c>
      <c r="H1966" s="8">
        <v>225</v>
      </c>
      <c r="I1966" s="8">
        <v>223</v>
      </c>
    </row>
    <row r="1967" spans="1:10">
      <c r="A1967" s="203"/>
      <c r="B1967" s="26" t="s">
        <v>1845</v>
      </c>
      <c r="C1967" s="16"/>
      <c r="D1967" s="130"/>
      <c r="E1967" s="72">
        <v>3</v>
      </c>
      <c r="F1967" s="72">
        <v>1</v>
      </c>
      <c r="G1967" s="72">
        <v>1</v>
      </c>
      <c r="H1967" s="8">
        <v>225</v>
      </c>
      <c r="I1967" s="8">
        <v>223</v>
      </c>
    </row>
    <row r="1968" spans="1:10">
      <c r="A1968" s="203"/>
      <c r="B1968" s="31" t="s">
        <v>1846</v>
      </c>
      <c r="C1968" s="16"/>
      <c r="D1968" s="130"/>
      <c r="E1968" s="20">
        <v>29</v>
      </c>
      <c r="F1968" s="20">
        <v>29</v>
      </c>
      <c r="G1968" s="20">
        <v>20</v>
      </c>
      <c r="H1968" s="8">
        <v>225</v>
      </c>
      <c r="I1968" s="8">
        <v>223</v>
      </c>
    </row>
    <row r="1969" spans="1:10">
      <c r="A1969" s="203"/>
      <c r="B1969" s="31" t="s">
        <v>1847</v>
      </c>
      <c r="C1969" s="16"/>
      <c r="D1969" s="130"/>
      <c r="E1969" s="20">
        <v>44</v>
      </c>
      <c r="F1969" s="20">
        <v>44</v>
      </c>
      <c r="G1969" s="20">
        <v>44</v>
      </c>
      <c r="H1969" s="8">
        <v>225</v>
      </c>
      <c r="I1969" s="8">
        <v>223</v>
      </c>
    </row>
    <row r="1970" spans="1:10">
      <c r="A1970" s="14"/>
      <c r="B1970" s="15" t="s">
        <v>1848</v>
      </c>
      <c r="C1970" s="16"/>
      <c r="D1970" s="130">
        <v>400</v>
      </c>
      <c r="E1970" s="72"/>
      <c r="F1970" s="72"/>
      <c r="G1970" s="72"/>
      <c r="H1970" s="8"/>
      <c r="I1970" s="8"/>
      <c r="J1970" s="144">
        <f>100*(H1970*(E1970+F1970+G1970)+H1971*(E1971+F1971+G1971)+H1972*(E1972+F1972+G1972)+H1973*(E1973+F1973+G1973)+H1974*(G1974+F1974+E1974)+H1975*(G1975+F1975+E1975))/(D1970*1000)</f>
        <v>5.742</v>
      </c>
    </row>
    <row r="1971" spans="1:10" ht="15.75" customHeight="1">
      <c r="A1971" s="199" t="s">
        <v>356</v>
      </c>
      <c r="B1971" s="22" t="s">
        <v>1849</v>
      </c>
      <c r="C1971" s="185" t="s">
        <v>1850</v>
      </c>
      <c r="D1971" s="130"/>
      <c r="E1971" s="72">
        <v>2</v>
      </c>
      <c r="F1971" s="72">
        <v>0</v>
      </c>
      <c r="G1971" s="72">
        <v>2</v>
      </c>
      <c r="H1971" s="8">
        <v>232</v>
      </c>
      <c r="I1971" s="8">
        <v>229</v>
      </c>
    </row>
    <row r="1972" spans="1:10">
      <c r="A1972" s="199"/>
      <c r="B1972" s="22" t="s">
        <v>1851</v>
      </c>
      <c r="C1972" s="185"/>
      <c r="D1972" s="130"/>
      <c r="E1972" s="72">
        <v>3</v>
      </c>
      <c r="F1972" s="72">
        <v>2</v>
      </c>
      <c r="G1972" s="72">
        <v>0</v>
      </c>
      <c r="H1972" s="8">
        <v>232</v>
      </c>
      <c r="I1972" s="8">
        <v>229</v>
      </c>
    </row>
    <row r="1973" spans="1:10">
      <c r="A1973" s="199"/>
      <c r="B1973" s="19" t="s">
        <v>181</v>
      </c>
      <c r="C1973" s="185"/>
      <c r="D1973" s="130"/>
      <c r="E1973" s="72">
        <v>9</v>
      </c>
      <c r="F1973" s="72">
        <v>17</v>
      </c>
      <c r="G1973" s="72">
        <v>6</v>
      </c>
      <c r="H1973" s="8">
        <v>232</v>
      </c>
      <c r="I1973" s="8">
        <v>229</v>
      </c>
    </row>
    <row r="1974" spans="1:10">
      <c r="A1974" s="199"/>
      <c r="B1974" s="64" t="s">
        <v>1852</v>
      </c>
      <c r="C1974" s="185"/>
      <c r="D1974" s="130"/>
      <c r="E1974" s="72">
        <v>20</v>
      </c>
      <c r="F1974" s="72">
        <v>13</v>
      </c>
      <c r="G1974" s="72">
        <v>25</v>
      </c>
      <c r="H1974" s="8">
        <v>232</v>
      </c>
      <c r="I1974" s="8">
        <v>229</v>
      </c>
    </row>
    <row r="1975" spans="1:10">
      <c r="A1975" s="199"/>
      <c r="B1975" s="30" t="s">
        <v>92</v>
      </c>
      <c r="C1975" s="16"/>
      <c r="D1975" s="130">
        <v>400</v>
      </c>
      <c r="E1975" s="72"/>
      <c r="F1975" s="72"/>
      <c r="G1975" s="72"/>
      <c r="H1975" s="8"/>
      <c r="I1975" s="8"/>
      <c r="J1975" s="144">
        <f>100*(H1975*(E1975+F1975+G1975)+H1976*(E1976+F1976+G1976)+H1977*(E1977+F1977+G1977)+H1978*(E1978+F1978+G1978)+H1979*(G1979+F1979+E1979)+H1981*(G1981+F1981+E1981)+H1982*(G1982+F1982+E1982)+H1983*(G1983+F1983+E1983)+H1984*(G1984+F1984+E1984)+H1985*(G1985+F1985+E1985)+H1986*(G1986+F1986+E1986))/(D1975*1000)</f>
        <v>68.498999999999995</v>
      </c>
    </row>
    <row r="1976" spans="1:10">
      <c r="A1976" s="199"/>
      <c r="B1976" s="19" t="s">
        <v>1853</v>
      </c>
      <c r="C1976" s="16"/>
      <c r="D1976" s="130"/>
      <c r="E1976" s="72">
        <v>29</v>
      </c>
      <c r="F1976" s="72">
        <v>23</v>
      </c>
      <c r="G1976" s="72">
        <v>22</v>
      </c>
      <c r="H1976" s="8">
        <v>236</v>
      </c>
      <c r="I1976" s="8">
        <v>230</v>
      </c>
    </row>
    <row r="1977" spans="1:10">
      <c r="A1977" s="199"/>
      <c r="B1977" s="19" t="s">
        <v>1854</v>
      </c>
      <c r="C1977" s="16"/>
      <c r="D1977" s="130"/>
      <c r="E1977" s="72">
        <v>5</v>
      </c>
      <c r="F1977" s="72">
        <v>20</v>
      </c>
      <c r="G1977" s="72">
        <v>11</v>
      </c>
      <c r="H1977" s="8">
        <v>236</v>
      </c>
      <c r="I1977" s="8">
        <v>230</v>
      </c>
    </row>
    <row r="1978" spans="1:10">
      <c r="A1978" s="199"/>
      <c r="B1978" s="64" t="s">
        <v>1855</v>
      </c>
      <c r="C1978" s="16"/>
      <c r="D1978" s="130"/>
      <c r="E1978" s="72">
        <v>0</v>
      </c>
      <c r="F1978" s="72">
        <v>6</v>
      </c>
      <c r="G1978" s="72">
        <v>7</v>
      </c>
      <c r="H1978" s="8">
        <v>236</v>
      </c>
      <c r="I1978" s="8">
        <v>230</v>
      </c>
    </row>
    <row r="1979" spans="1:10">
      <c r="A1979" s="199"/>
      <c r="B1979" s="19" t="s">
        <v>1856</v>
      </c>
      <c r="C1979" s="16"/>
      <c r="D1979" s="130"/>
      <c r="E1979" s="72"/>
      <c r="F1979" s="72"/>
      <c r="G1979" s="72"/>
      <c r="H1979" s="8">
        <v>236</v>
      </c>
      <c r="I1979" s="8">
        <v>230</v>
      </c>
    </row>
    <row r="1980" spans="1:10">
      <c r="A1980" s="199"/>
      <c r="B1980" s="31" t="s">
        <v>1857</v>
      </c>
      <c r="C1980" s="16"/>
      <c r="D1980" s="130"/>
      <c r="E1980" s="72">
        <v>8</v>
      </c>
      <c r="F1980" s="72">
        <v>17</v>
      </c>
      <c r="G1980" s="72">
        <v>8</v>
      </c>
      <c r="H1980" s="8">
        <v>236</v>
      </c>
      <c r="I1980" s="8">
        <v>230</v>
      </c>
    </row>
    <row r="1981" spans="1:10" ht="15" customHeight="1">
      <c r="A1981" s="199"/>
      <c r="B1981" s="31" t="s">
        <v>1858</v>
      </c>
      <c r="C1981" s="16"/>
      <c r="D1981" s="130"/>
      <c r="E1981" s="72">
        <v>7</v>
      </c>
      <c r="F1981" s="72">
        <v>4</v>
      </c>
      <c r="G1981" s="72">
        <v>6</v>
      </c>
      <c r="H1981" s="8">
        <v>236</v>
      </c>
      <c r="I1981" s="8">
        <v>230</v>
      </c>
    </row>
    <row r="1982" spans="1:10">
      <c r="A1982" s="199"/>
      <c r="B1982" s="31" t="s">
        <v>1859</v>
      </c>
      <c r="C1982" s="16"/>
      <c r="D1982" s="130"/>
      <c r="E1982" s="72">
        <v>303</v>
      </c>
      <c r="F1982" s="72">
        <v>345</v>
      </c>
      <c r="G1982" s="72">
        <v>276</v>
      </c>
      <c r="H1982" s="8">
        <v>236</v>
      </c>
      <c r="I1982" s="8">
        <v>230</v>
      </c>
    </row>
    <row r="1983" spans="1:10">
      <c r="A1983" s="199"/>
      <c r="B1983" s="31" t="s">
        <v>1860</v>
      </c>
      <c r="C1983" s="16"/>
      <c r="D1983" s="130"/>
      <c r="E1983" s="72">
        <v>0</v>
      </c>
      <c r="F1983" s="72">
        <v>13</v>
      </c>
      <c r="G1983" s="72">
        <v>0</v>
      </c>
      <c r="H1983" s="8">
        <v>236</v>
      </c>
      <c r="I1983" s="8">
        <v>230</v>
      </c>
    </row>
    <row r="1984" spans="1:10">
      <c r="A1984" s="199"/>
      <c r="B1984" s="31" t="s">
        <v>1861</v>
      </c>
      <c r="C1984" s="16"/>
      <c r="D1984" s="130"/>
      <c r="E1984" s="72">
        <v>9</v>
      </c>
      <c r="F1984" s="72">
        <v>7</v>
      </c>
      <c r="G1984" s="72">
        <v>4</v>
      </c>
      <c r="H1984" s="8">
        <v>236</v>
      </c>
      <c r="I1984" s="8">
        <v>230</v>
      </c>
    </row>
    <row r="1985" spans="1:10">
      <c r="A1985" s="199"/>
      <c r="B1985" s="31" t="s">
        <v>1862</v>
      </c>
      <c r="C1985" s="16"/>
      <c r="D1985" s="130"/>
      <c r="E1985" s="72">
        <v>10</v>
      </c>
      <c r="F1985" s="72">
        <v>38</v>
      </c>
      <c r="G1985" s="72">
        <v>16</v>
      </c>
      <c r="H1985" s="8">
        <v>236</v>
      </c>
      <c r="I1985" s="8">
        <v>230</v>
      </c>
    </row>
    <row r="1986" spans="1:10">
      <c r="A1986" s="199"/>
      <c r="B1986" s="30" t="s">
        <v>1863</v>
      </c>
      <c r="C1986" s="16"/>
      <c r="D1986" s="130">
        <v>400</v>
      </c>
      <c r="E1986" s="72"/>
      <c r="F1986" s="72"/>
      <c r="G1986" s="72"/>
      <c r="H1986" s="8"/>
      <c r="I1986" s="8"/>
      <c r="J1986" s="144">
        <f>100*(H1986*(E1986+F1986+G1986)+H1987*(E1987+F1987+G1987)+H1988*(E1988+F1988+G1988)+H1989*(E1989+F1989+G1989)+H1990*(G1990+F1990+E1990)+H1991*(G1991+F1991+E1991)+H1993*(G1993+F1993+E1993))/(D1986*1000)</f>
        <v>15.618</v>
      </c>
    </row>
    <row r="1987" spans="1:10" ht="15.75" customHeight="1">
      <c r="A1987" s="199"/>
      <c r="B1987" s="22" t="s">
        <v>1864</v>
      </c>
      <c r="C1987" s="185" t="s">
        <v>1865</v>
      </c>
      <c r="D1987" s="130"/>
      <c r="E1987" s="47">
        <v>0</v>
      </c>
      <c r="F1987" s="47">
        <v>0</v>
      </c>
      <c r="G1987" s="47">
        <v>0</v>
      </c>
      <c r="H1987" s="8">
        <v>228</v>
      </c>
      <c r="I1987" s="8">
        <v>218</v>
      </c>
    </row>
    <row r="1988" spans="1:10">
      <c r="A1988" s="199"/>
      <c r="B1988" s="22" t="s">
        <v>63</v>
      </c>
      <c r="C1988" s="185"/>
      <c r="D1988" s="130"/>
      <c r="E1988" s="47">
        <v>0</v>
      </c>
      <c r="F1988" s="47">
        <v>0</v>
      </c>
      <c r="G1988" s="47">
        <v>0</v>
      </c>
      <c r="H1988" s="8">
        <v>228</v>
      </c>
      <c r="I1988" s="8">
        <v>218</v>
      </c>
    </row>
    <row r="1989" spans="1:10">
      <c r="A1989" s="199"/>
      <c r="B1989" s="42" t="s">
        <v>1866</v>
      </c>
      <c r="C1989" s="185"/>
      <c r="D1989" s="131"/>
      <c r="E1989" s="47">
        <v>3</v>
      </c>
      <c r="F1989" s="47">
        <v>6</v>
      </c>
      <c r="G1989" s="47">
        <v>3</v>
      </c>
      <c r="H1989" s="8">
        <v>228</v>
      </c>
      <c r="I1989" s="8">
        <v>218</v>
      </c>
    </row>
    <row r="1990" spans="1:10">
      <c r="A1990" s="199"/>
      <c r="B1990" s="48" t="s">
        <v>751</v>
      </c>
      <c r="C1990" s="185"/>
      <c r="D1990" s="130"/>
      <c r="E1990" s="96">
        <v>76</v>
      </c>
      <c r="F1990" s="96">
        <v>42</v>
      </c>
      <c r="G1990" s="96">
        <v>7</v>
      </c>
      <c r="H1990" s="8">
        <v>228</v>
      </c>
      <c r="I1990" s="8">
        <v>218</v>
      </c>
    </row>
    <row r="1991" spans="1:10">
      <c r="A1991" s="199"/>
      <c r="B1991" s="48" t="s">
        <v>695</v>
      </c>
      <c r="C1991" s="185"/>
      <c r="D1991" s="130"/>
      <c r="E1991" s="96">
        <v>4</v>
      </c>
      <c r="F1991" s="96">
        <v>4</v>
      </c>
      <c r="G1991" s="96">
        <v>15</v>
      </c>
      <c r="H1991" s="8">
        <v>228</v>
      </c>
      <c r="I1991" s="8">
        <v>218</v>
      </c>
    </row>
    <row r="1992" spans="1:10">
      <c r="A1992" s="199"/>
      <c r="B1992" s="48" t="s">
        <v>1867</v>
      </c>
      <c r="C1992" s="49"/>
      <c r="D1992" s="130"/>
      <c r="E1992" s="96">
        <v>24</v>
      </c>
      <c r="F1992" s="96">
        <v>35</v>
      </c>
      <c r="G1992" s="96">
        <v>36</v>
      </c>
      <c r="H1992" s="8">
        <v>228</v>
      </c>
      <c r="I1992" s="8">
        <v>218</v>
      </c>
    </row>
    <row r="1993" spans="1:10">
      <c r="A1993" s="199"/>
      <c r="B1993" s="48" t="s">
        <v>1868</v>
      </c>
      <c r="C1993" s="49"/>
      <c r="D1993" s="130"/>
      <c r="E1993" s="96">
        <v>31</v>
      </c>
      <c r="F1993" s="96">
        <v>51</v>
      </c>
      <c r="G1993" s="96">
        <v>32</v>
      </c>
      <c r="H1993" s="8">
        <v>228</v>
      </c>
      <c r="I1993" s="8">
        <v>218</v>
      </c>
    </row>
    <row r="1994" spans="1:10">
      <c r="A1994" s="199"/>
      <c r="B1994" s="15" t="s">
        <v>1869</v>
      </c>
      <c r="C1994" s="16"/>
      <c r="D1994" s="130">
        <v>250</v>
      </c>
      <c r="E1994" s="96"/>
      <c r="F1994" s="96"/>
      <c r="G1994" s="96"/>
      <c r="H1994" s="8"/>
      <c r="I1994" s="8"/>
      <c r="J1994" s="144">
        <f>100*(H1994*(E1994+F1994+G1994)+H1995*(E1995+F1995+G1995)+H1996*(E1996+F1996+G1996)+H1997*(E1997+F1997+G1997)+H1998*(G1998+F1998+E1998)+H1999*(G1999+F1999+E1999)+H2000*(G2000+F2000+E2000))/(D1994*1000)</f>
        <v>34.497999999999998</v>
      </c>
    </row>
    <row r="1995" spans="1:10" ht="15.75" customHeight="1">
      <c r="A1995" s="199"/>
      <c r="B1995" s="42" t="s">
        <v>275</v>
      </c>
      <c r="C1995" s="185" t="s">
        <v>1870</v>
      </c>
      <c r="D1995" s="131"/>
      <c r="E1995" s="96">
        <v>15</v>
      </c>
      <c r="F1995" s="96">
        <v>37</v>
      </c>
      <c r="G1995" s="96">
        <v>24</v>
      </c>
      <c r="H1995" s="8">
        <v>235</v>
      </c>
      <c r="I1995" s="8">
        <v>228</v>
      </c>
    </row>
    <row r="1996" spans="1:10">
      <c r="A1996" s="199"/>
      <c r="B1996" s="48" t="s">
        <v>1838</v>
      </c>
      <c r="C1996" s="185"/>
      <c r="D1996" s="130"/>
      <c r="E1996" s="96">
        <v>0</v>
      </c>
      <c r="F1996" s="96">
        <v>0</v>
      </c>
      <c r="G1996" s="96">
        <v>0</v>
      </c>
      <c r="H1996" s="8">
        <v>235</v>
      </c>
      <c r="I1996" s="8">
        <v>228</v>
      </c>
    </row>
    <row r="1997" spans="1:10">
      <c r="A1997" s="199"/>
      <c r="B1997" s="48" t="s">
        <v>1871</v>
      </c>
      <c r="C1997" s="185"/>
      <c r="D1997" s="130"/>
      <c r="E1997" s="96">
        <v>6</v>
      </c>
      <c r="F1997" s="96">
        <v>2</v>
      </c>
      <c r="G1997" s="96">
        <v>8</v>
      </c>
      <c r="H1997" s="8">
        <v>235</v>
      </c>
      <c r="I1997" s="8">
        <v>228</v>
      </c>
    </row>
    <row r="1998" spans="1:10">
      <c r="A1998" s="199"/>
      <c r="B1998" s="48" t="s">
        <v>325</v>
      </c>
      <c r="C1998" s="49"/>
      <c r="D1998" s="130"/>
      <c r="E1998" s="96">
        <v>58</v>
      </c>
      <c r="F1998" s="96">
        <v>35</v>
      </c>
      <c r="G1998" s="96">
        <v>43</v>
      </c>
      <c r="H1998" s="8">
        <v>235</v>
      </c>
      <c r="I1998" s="8">
        <v>228</v>
      </c>
    </row>
    <row r="1999" spans="1:10">
      <c r="A1999" s="199"/>
      <c r="B1999" s="48" t="s">
        <v>1872</v>
      </c>
      <c r="C1999" s="49"/>
      <c r="D1999" s="130"/>
      <c r="E1999" s="47">
        <v>37</v>
      </c>
      <c r="F1999" s="47">
        <v>44</v>
      </c>
      <c r="G1999" s="47">
        <v>52</v>
      </c>
      <c r="H1999" s="8">
        <v>235</v>
      </c>
      <c r="I1999" s="8">
        <v>228</v>
      </c>
    </row>
    <row r="2000" spans="1:10">
      <c r="A2000" s="199"/>
      <c r="B2000" s="31" t="s">
        <v>1873</v>
      </c>
      <c r="C2000" s="16"/>
      <c r="D2000" s="130"/>
      <c r="E2000" s="72">
        <v>1</v>
      </c>
      <c r="F2000" s="72">
        <v>3</v>
      </c>
      <c r="G2000" s="72">
        <v>2</v>
      </c>
      <c r="H2000" s="8">
        <v>235</v>
      </c>
      <c r="I2000" s="8">
        <v>228</v>
      </c>
    </row>
    <row r="2001" spans="1:10">
      <c r="A2001" s="199"/>
      <c r="B2001" s="15" t="s">
        <v>1874</v>
      </c>
      <c r="C2001" s="16"/>
      <c r="D2001" s="131">
        <v>630</v>
      </c>
      <c r="E2001" s="47"/>
      <c r="F2001" s="47"/>
      <c r="G2001" s="47"/>
      <c r="H2001" s="8"/>
      <c r="I2001" s="8"/>
      <c r="J2001" s="144">
        <f>100*(H2001*(E2001+F2001+G2001)+H2002*(E2002+F2002+G2002)+H2003*(E2003+F2003+G2003)+H2004*(E2004+F2004+G2004)+H2005*(G2005+F2005+E2005)+H2007*(G2007+F2007+E2007)+H2008*(G2008+F2008+E2008)+H2009*(G2009+F2009+E2009)+H2010*(G2010+F2010+E2010)+H2011*(G2011+F2011+E2011)+H2012*(G2012+F2012+E2012))/(D2001*1000)</f>
        <v>30.046031746031748</v>
      </c>
    </row>
    <row r="2002" spans="1:10" ht="15.75" customHeight="1">
      <c r="A2002" s="199"/>
      <c r="B2002" s="26" t="s">
        <v>1875</v>
      </c>
      <c r="C2002" s="185" t="s">
        <v>1876</v>
      </c>
      <c r="D2002" s="131"/>
      <c r="E2002" s="47">
        <v>18</v>
      </c>
      <c r="F2002" s="47">
        <v>19</v>
      </c>
      <c r="G2002" s="47">
        <v>21</v>
      </c>
      <c r="H2002" s="8">
        <v>230</v>
      </c>
      <c r="I2002" s="8">
        <v>226</v>
      </c>
    </row>
    <row r="2003" spans="1:10">
      <c r="A2003" s="199"/>
      <c r="B2003" s="31" t="s">
        <v>1877</v>
      </c>
      <c r="C2003" s="185"/>
      <c r="D2003" s="130"/>
      <c r="E2003" s="47">
        <v>17</v>
      </c>
      <c r="F2003" s="47">
        <v>1</v>
      </c>
      <c r="G2003" s="47">
        <v>0</v>
      </c>
      <c r="H2003" s="8">
        <v>230</v>
      </c>
      <c r="I2003" s="8">
        <v>226</v>
      </c>
    </row>
    <row r="2004" spans="1:10">
      <c r="A2004" s="199"/>
      <c r="B2004" s="26" t="s">
        <v>1878</v>
      </c>
      <c r="C2004" s="185"/>
      <c r="D2004" s="131"/>
      <c r="E2004" s="47">
        <v>120</v>
      </c>
      <c r="F2004" s="47">
        <v>114</v>
      </c>
      <c r="G2004" s="47">
        <v>110</v>
      </c>
      <c r="H2004" s="8">
        <v>230</v>
      </c>
      <c r="I2004" s="8">
        <v>226</v>
      </c>
    </row>
    <row r="2005" spans="1:10">
      <c r="A2005" s="199"/>
      <c r="B2005" s="26" t="s">
        <v>1879</v>
      </c>
      <c r="C2005" s="185"/>
      <c r="D2005" s="131"/>
      <c r="E2005" s="47">
        <v>65</v>
      </c>
      <c r="F2005" s="47">
        <v>17</v>
      </c>
      <c r="G2005" s="47">
        <v>23</v>
      </c>
      <c r="H2005" s="8">
        <v>230</v>
      </c>
      <c r="I2005" s="8">
        <v>226</v>
      </c>
    </row>
    <row r="2006" spans="1:10">
      <c r="A2006" s="199"/>
      <c r="B2006" s="26" t="s">
        <v>1880</v>
      </c>
      <c r="C2006" s="185"/>
      <c r="D2006" s="131"/>
      <c r="E2006" s="47">
        <v>0</v>
      </c>
      <c r="F2006" s="47">
        <v>0</v>
      </c>
      <c r="G2006" s="47">
        <v>0</v>
      </c>
      <c r="H2006" s="8">
        <v>230</v>
      </c>
      <c r="I2006" s="8">
        <v>226</v>
      </c>
    </row>
    <row r="2007" spans="1:10">
      <c r="A2007" s="199"/>
      <c r="B2007" s="31" t="s">
        <v>231</v>
      </c>
      <c r="C2007" s="16"/>
      <c r="D2007" s="130"/>
      <c r="E2007" s="47">
        <v>25</v>
      </c>
      <c r="F2007" s="47">
        <v>27</v>
      </c>
      <c r="G2007" s="47">
        <v>37</v>
      </c>
      <c r="H2007" s="8">
        <v>230</v>
      </c>
      <c r="I2007" s="8">
        <v>226</v>
      </c>
    </row>
    <row r="2008" spans="1:10">
      <c r="A2008" s="199"/>
      <c r="B2008" s="31" t="s">
        <v>1881</v>
      </c>
      <c r="C2008" s="16"/>
      <c r="D2008" s="130"/>
      <c r="E2008" s="47">
        <v>27</v>
      </c>
      <c r="F2008" s="47">
        <v>70</v>
      </c>
      <c r="G2008" s="47">
        <v>36</v>
      </c>
      <c r="H2008" s="8">
        <v>230</v>
      </c>
      <c r="I2008" s="8">
        <v>226</v>
      </c>
    </row>
    <row r="2009" spans="1:10">
      <c r="A2009" s="199"/>
      <c r="B2009" s="31" t="s">
        <v>1882</v>
      </c>
      <c r="C2009" s="16"/>
      <c r="D2009" s="130"/>
      <c r="E2009" s="47">
        <v>32</v>
      </c>
      <c r="F2009" s="47">
        <v>17</v>
      </c>
      <c r="G2009" s="47">
        <v>27</v>
      </c>
      <c r="H2009" s="8">
        <v>230</v>
      </c>
      <c r="I2009" s="8">
        <v>226</v>
      </c>
    </row>
    <row r="2010" spans="1:10">
      <c r="A2010" s="199"/>
      <c r="B2010" s="31" t="s">
        <v>1883</v>
      </c>
      <c r="C2010" s="16"/>
      <c r="D2010" s="130"/>
      <c r="E2010" s="47">
        <v>0</v>
      </c>
      <c r="F2010" s="47">
        <v>0</v>
      </c>
      <c r="G2010" s="47">
        <v>0</v>
      </c>
      <c r="H2010" s="8">
        <v>230</v>
      </c>
      <c r="I2010" s="8">
        <v>226</v>
      </c>
    </row>
    <row r="2011" spans="1:10">
      <c r="A2011" s="199"/>
      <c r="B2011" s="31" t="s">
        <v>937</v>
      </c>
      <c r="C2011" s="16"/>
      <c r="D2011" s="130"/>
      <c r="E2011" s="47">
        <v>0</v>
      </c>
      <c r="F2011" s="47">
        <v>0</v>
      </c>
      <c r="G2011" s="47">
        <v>0</v>
      </c>
      <c r="H2011" s="8">
        <v>230</v>
      </c>
      <c r="I2011" s="8">
        <v>226</v>
      </c>
    </row>
    <row r="2012" spans="1:10">
      <c r="A2012" s="199"/>
      <c r="B2012" s="31" t="s">
        <v>1884</v>
      </c>
      <c r="C2012" s="16"/>
      <c r="D2012" s="130"/>
      <c r="E2012" s="47">
        <v>0</v>
      </c>
      <c r="F2012" s="47">
        <v>0</v>
      </c>
      <c r="G2012" s="47">
        <v>0</v>
      </c>
      <c r="H2012" s="8">
        <v>230</v>
      </c>
      <c r="I2012" s="8">
        <v>226</v>
      </c>
    </row>
    <row r="2013" spans="1:10">
      <c r="A2013" s="199"/>
      <c r="B2013" s="30" t="s">
        <v>92</v>
      </c>
      <c r="C2013" s="16"/>
      <c r="D2013" s="130">
        <v>630</v>
      </c>
      <c r="E2013" s="47"/>
      <c r="F2013" s="47"/>
      <c r="G2013" s="47"/>
      <c r="H2013" s="8"/>
      <c r="I2013" s="8"/>
      <c r="J2013" s="144">
        <f>100*(H2013*(E2013+F2013+G2013)+H2014*(E2014+F2014+G2014)+H2015*(E2015+F2015+G2015)+H2016*(E2016+F2016+G2016)+H2017*(G2017+F2017+E2017)+H2018*(G2018+F2018+E2018)+H2019*(G2019+F2019+E2019))/(D2013*1000)</f>
        <v>6.6733333333333329</v>
      </c>
    </row>
    <row r="2014" spans="1:10">
      <c r="A2014" s="199"/>
      <c r="B2014" s="31" t="s">
        <v>1885</v>
      </c>
      <c r="C2014" s="16"/>
      <c r="D2014" s="130"/>
      <c r="E2014" s="47">
        <v>0</v>
      </c>
      <c r="F2014" s="47">
        <v>0</v>
      </c>
      <c r="G2014" s="47">
        <v>0</v>
      </c>
      <c r="H2014" s="8">
        <v>231</v>
      </c>
      <c r="I2014" s="8">
        <v>230</v>
      </c>
    </row>
    <row r="2015" spans="1:10">
      <c r="A2015" s="199"/>
      <c r="B2015" s="31" t="s">
        <v>1886</v>
      </c>
      <c r="C2015" s="16"/>
      <c r="D2015" s="130"/>
      <c r="E2015" s="47">
        <v>17</v>
      </c>
      <c r="F2015" s="47">
        <v>40</v>
      </c>
      <c r="G2015" s="47">
        <v>21</v>
      </c>
      <c r="H2015" s="8">
        <v>231</v>
      </c>
      <c r="I2015" s="8">
        <v>230</v>
      </c>
    </row>
    <row r="2016" spans="1:10">
      <c r="A2016" s="199"/>
      <c r="B2016" s="31" t="s">
        <v>1887</v>
      </c>
      <c r="C2016" s="16"/>
      <c r="D2016" s="130"/>
      <c r="E2016" s="47">
        <v>4</v>
      </c>
      <c r="F2016" s="47">
        <v>12</v>
      </c>
      <c r="G2016" s="47">
        <v>15</v>
      </c>
      <c r="H2016" s="8">
        <v>231</v>
      </c>
      <c r="I2016" s="8">
        <v>230</v>
      </c>
    </row>
    <row r="2017" spans="1:10">
      <c r="A2017" s="199"/>
      <c r="B2017" s="31" t="s">
        <v>1888</v>
      </c>
      <c r="C2017" s="16"/>
      <c r="D2017" s="130"/>
      <c r="E2017" s="47">
        <v>2</v>
      </c>
      <c r="F2017" s="47">
        <v>0</v>
      </c>
      <c r="G2017" s="47">
        <v>1</v>
      </c>
      <c r="H2017" s="8">
        <v>231</v>
      </c>
      <c r="I2017" s="8">
        <v>230</v>
      </c>
    </row>
    <row r="2018" spans="1:10">
      <c r="A2018" s="199"/>
      <c r="B2018" s="31" t="s">
        <v>1889</v>
      </c>
      <c r="C2018" s="16"/>
      <c r="D2018" s="130"/>
      <c r="E2018" s="47">
        <v>0</v>
      </c>
      <c r="F2018" s="47">
        <v>0</v>
      </c>
      <c r="G2018" s="47">
        <v>0</v>
      </c>
      <c r="H2018" s="8">
        <v>231</v>
      </c>
      <c r="I2018" s="8">
        <v>230</v>
      </c>
    </row>
    <row r="2019" spans="1:10">
      <c r="A2019" s="199"/>
      <c r="B2019" s="26" t="s">
        <v>1890</v>
      </c>
      <c r="C2019" s="16"/>
      <c r="D2019" s="131"/>
      <c r="E2019" s="47">
        <v>32</v>
      </c>
      <c r="F2019" s="47">
        <v>13</v>
      </c>
      <c r="G2019" s="47">
        <v>25</v>
      </c>
      <c r="H2019" s="8">
        <v>231</v>
      </c>
      <c r="I2019" s="8">
        <v>230</v>
      </c>
    </row>
    <row r="2020" spans="1:10">
      <c r="A2020"/>
      <c r="B2020" s="15" t="s">
        <v>1891</v>
      </c>
      <c r="C2020" s="16"/>
      <c r="D2020" s="130">
        <v>400</v>
      </c>
      <c r="E2020" s="72"/>
      <c r="F2020" s="72"/>
      <c r="G2020" s="72"/>
      <c r="H2020" s="8"/>
      <c r="I2020" s="8"/>
      <c r="J2020" s="144">
        <f>100*(H2020*(E2020+F2020+G2020)+H2021*(E2021+F2021+G2021)+H2022*(E2022+F2022+G2022)+H2023*(E2023+F2023+G2023)+H2024*(G2024+F2024+E2024)+H2025*(G2025+F2025+E2025)+H2026*(G2026+F2026+E2026))/(D2020*1000)</f>
        <v>7.15625</v>
      </c>
    </row>
    <row r="2021" spans="1:10" ht="15.75" customHeight="1">
      <c r="A2021" s="184" t="s">
        <v>302</v>
      </c>
      <c r="B2021" s="19" t="s">
        <v>1892</v>
      </c>
      <c r="C2021" s="185" t="s">
        <v>1893</v>
      </c>
      <c r="D2021" s="130"/>
      <c r="E2021" s="72">
        <v>0</v>
      </c>
      <c r="F2021" s="72">
        <v>1</v>
      </c>
      <c r="G2021" s="72">
        <v>1</v>
      </c>
      <c r="H2021" s="8">
        <v>229</v>
      </c>
      <c r="I2021" s="8">
        <v>221</v>
      </c>
    </row>
    <row r="2022" spans="1:10">
      <c r="A2022" s="184"/>
      <c r="B2022" s="22" t="s">
        <v>1894</v>
      </c>
      <c r="C2022" s="185"/>
      <c r="D2022" s="130"/>
      <c r="E2022" s="72">
        <v>21</v>
      </c>
      <c r="F2022" s="72">
        <v>19</v>
      </c>
      <c r="G2022" s="72">
        <v>12</v>
      </c>
      <c r="H2022" s="8">
        <v>229</v>
      </c>
      <c r="I2022" s="8">
        <v>221</v>
      </c>
    </row>
    <row r="2023" spans="1:10">
      <c r="A2023" s="184"/>
      <c r="B2023" s="19" t="s">
        <v>1895</v>
      </c>
      <c r="C2023" s="185"/>
      <c r="D2023" s="130"/>
      <c r="E2023" s="72">
        <v>11</v>
      </c>
      <c r="F2023" s="72">
        <v>7</v>
      </c>
      <c r="G2023" s="72">
        <v>9</v>
      </c>
      <c r="H2023" s="8">
        <v>229</v>
      </c>
      <c r="I2023" s="8">
        <v>221</v>
      </c>
    </row>
    <row r="2024" spans="1:10">
      <c r="A2024" s="184"/>
      <c r="B2024" s="19" t="s">
        <v>63</v>
      </c>
      <c r="C2024" s="16"/>
      <c r="D2024" s="130"/>
      <c r="E2024" s="72">
        <v>0</v>
      </c>
      <c r="F2024" s="72">
        <v>0</v>
      </c>
      <c r="G2024" s="72">
        <v>0</v>
      </c>
      <c r="H2024" s="8">
        <v>229</v>
      </c>
      <c r="I2024" s="8">
        <v>221</v>
      </c>
    </row>
    <row r="2025" spans="1:10">
      <c r="A2025" s="184"/>
      <c r="B2025" s="19" t="s">
        <v>1896</v>
      </c>
      <c r="C2025" s="16"/>
      <c r="D2025" s="130"/>
      <c r="E2025" s="72">
        <v>30</v>
      </c>
      <c r="F2025" s="72">
        <v>6</v>
      </c>
      <c r="G2025" s="72">
        <v>5</v>
      </c>
      <c r="H2025" s="8">
        <v>229</v>
      </c>
      <c r="I2025" s="8">
        <v>221</v>
      </c>
    </row>
    <row r="2026" spans="1:10">
      <c r="A2026" s="184"/>
      <c r="B2026" s="22" t="s">
        <v>1897</v>
      </c>
      <c r="C2026" s="16"/>
      <c r="D2026" s="130"/>
      <c r="E2026" s="72">
        <v>3</v>
      </c>
      <c r="F2026" s="72">
        <v>0</v>
      </c>
      <c r="G2026" s="72">
        <v>0</v>
      </c>
      <c r="H2026" s="8">
        <v>229</v>
      </c>
      <c r="I2026" s="8">
        <v>221</v>
      </c>
    </row>
    <row r="2027" spans="1:10">
      <c r="A2027" s="184"/>
      <c r="B2027" s="22" t="s">
        <v>275</v>
      </c>
      <c r="C2027" s="16"/>
      <c r="D2027" s="130"/>
      <c r="E2027" s="72">
        <v>2</v>
      </c>
      <c r="F2027" s="72">
        <v>0</v>
      </c>
      <c r="G2027" s="72">
        <v>0</v>
      </c>
      <c r="H2027" s="8">
        <v>229</v>
      </c>
      <c r="I2027" s="8">
        <v>221</v>
      </c>
    </row>
    <row r="2028" spans="1:10">
      <c r="A2028" s="184"/>
      <c r="B2028" s="15" t="s">
        <v>92</v>
      </c>
      <c r="C2028" s="16"/>
      <c r="D2028" s="130">
        <v>250</v>
      </c>
      <c r="E2028" s="72"/>
      <c r="F2028" s="72"/>
      <c r="G2028" s="72"/>
      <c r="H2028" s="8"/>
      <c r="I2028" s="8"/>
      <c r="J2028" s="144">
        <f>100*(H2028*(E2028+F2028+G2028)+H2029*(E2029+F2029+G2029)+H2030*(E2030+F2030+G2030)+H2031*(E2031+F2031+G2031)+H2032*(G2032+F2032+E2032)+H2033*(G2033+F2033+E2033))/(D2028*1000)</f>
        <v>13.44</v>
      </c>
    </row>
    <row r="2029" spans="1:10">
      <c r="A2029" s="184"/>
      <c r="B2029" s="19" t="s">
        <v>1898</v>
      </c>
      <c r="C2029" s="16"/>
      <c r="D2029" s="130"/>
      <c r="E2029" s="72">
        <v>7</v>
      </c>
      <c r="F2029" s="72">
        <v>6</v>
      </c>
      <c r="G2029" s="72">
        <v>9</v>
      </c>
      <c r="H2029" s="8">
        <v>224</v>
      </c>
      <c r="I2029" s="8">
        <v>222</v>
      </c>
    </row>
    <row r="2030" spans="1:10">
      <c r="A2030" s="184"/>
      <c r="B2030" s="19" t="s">
        <v>1899</v>
      </c>
      <c r="C2030" s="16"/>
      <c r="D2030" s="130"/>
      <c r="E2030" s="72">
        <v>12</v>
      </c>
      <c r="F2030" s="72">
        <v>5</v>
      </c>
      <c r="G2030" s="72">
        <v>18</v>
      </c>
      <c r="H2030" s="8">
        <v>224</v>
      </c>
      <c r="I2030" s="8">
        <v>222</v>
      </c>
    </row>
    <row r="2031" spans="1:10">
      <c r="A2031" s="184"/>
      <c r="B2031" s="19" t="s">
        <v>1900</v>
      </c>
      <c r="C2031" s="16"/>
      <c r="D2031" s="130"/>
      <c r="E2031" s="72">
        <v>38</v>
      </c>
      <c r="F2031" s="72">
        <v>13</v>
      </c>
      <c r="G2031" s="72">
        <v>22</v>
      </c>
      <c r="H2031" s="8">
        <v>224</v>
      </c>
      <c r="I2031" s="8">
        <v>222</v>
      </c>
    </row>
    <row r="2032" spans="1:10">
      <c r="A2032" s="184"/>
      <c r="B2032" s="19" t="s">
        <v>1901</v>
      </c>
      <c r="C2032" s="16"/>
      <c r="D2032" s="130"/>
      <c r="E2032" s="72">
        <v>8</v>
      </c>
      <c r="F2032" s="72">
        <v>6</v>
      </c>
      <c r="G2032" s="72">
        <v>6</v>
      </c>
      <c r="H2032" s="8">
        <v>224</v>
      </c>
      <c r="I2032" s="8">
        <v>222</v>
      </c>
    </row>
    <row r="2033" spans="1:10">
      <c r="A2033"/>
      <c r="B2033" s="15" t="s">
        <v>1902</v>
      </c>
      <c r="C2033" s="16"/>
      <c r="D2033" s="130">
        <v>250</v>
      </c>
      <c r="E2033" s="20"/>
      <c r="F2033" s="20"/>
      <c r="G2033" s="20"/>
      <c r="H2033" s="8"/>
      <c r="I2033" s="8"/>
      <c r="J2033" s="144">
        <f>100*(H2033*(E2033+F2033+G2033)+H2034*(E2034+F2034+G2034)+H2035*(E2035+F2035+G2035)+H2036*(E2036+F2036+G2036)+H2037*(G2037+F2037+E2037)+H2038*(G2038+F2038+E2038)+H2039*(G2039+F2039+E2039))/(D2033*1000)</f>
        <v>28.044799999999999</v>
      </c>
    </row>
    <row r="2034" spans="1:10" ht="15.75" customHeight="1">
      <c r="A2034" s="191" t="s">
        <v>479</v>
      </c>
      <c r="B2034" s="31" t="s">
        <v>1903</v>
      </c>
      <c r="C2034" s="16" t="s">
        <v>1904</v>
      </c>
      <c r="D2034" s="130"/>
      <c r="E2034" s="20">
        <v>4</v>
      </c>
      <c r="F2034" s="20">
        <v>2</v>
      </c>
      <c r="G2034" s="20">
        <v>1</v>
      </c>
      <c r="H2034" s="8">
        <v>224</v>
      </c>
      <c r="I2034" s="8">
        <v>218</v>
      </c>
    </row>
    <row r="2035" spans="1:10">
      <c r="A2035" s="191"/>
      <c r="B2035" s="31" t="s">
        <v>1905</v>
      </c>
      <c r="C2035" s="16"/>
      <c r="D2035" s="130"/>
      <c r="E2035" s="20">
        <v>12</v>
      </c>
      <c r="F2035" s="20">
        <v>1</v>
      </c>
      <c r="G2035" s="20">
        <v>7</v>
      </c>
      <c r="H2035" s="8">
        <v>224</v>
      </c>
      <c r="I2035" s="8">
        <v>218</v>
      </c>
    </row>
    <row r="2036" spans="1:10">
      <c r="A2036" s="191"/>
      <c r="B2036" s="31" t="s">
        <v>1906</v>
      </c>
      <c r="C2036" s="16"/>
      <c r="D2036" s="130"/>
      <c r="E2036" s="20">
        <v>2</v>
      </c>
      <c r="F2036" s="20">
        <v>11</v>
      </c>
      <c r="G2036" s="20">
        <v>11</v>
      </c>
      <c r="H2036" s="8">
        <v>224</v>
      </c>
      <c r="I2036" s="8">
        <v>218</v>
      </c>
    </row>
    <row r="2037" spans="1:10">
      <c r="A2037" s="191"/>
      <c r="B2037" s="26" t="s">
        <v>1907</v>
      </c>
      <c r="C2037" s="16"/>
      <c r="D2037" s="130"/>
      <c r="E2037" s="20">
        <v>58</v>
      </c>
      <c r="F2037" s="20">
        <v>59</v>
      </c>
      <c r="G2037" s="20">
        <v>33</v>
      </c>
      <c r="H2037" s="8">
        <v>224</v>
      </c>
      <c r="I2037" s="8">
        <v>218</v>
      </c>
    </row>
    <row r="2038" spans="1:10">
      <c r="A2038" s="191"/>
      <c r="B2038" s="26" t="s">
        <v>1908</v>
      </c>
      <c r="C2038" s="16"/>
      <c r="D2038" s="130"/>
      <c r="E2038" s="20">
        <v>3</v>
      </c>
      <c r="F2038" s="20">
        <v>4</v>
      </c>
      <c r="G2038" s="20">
        <v>8</v>
      </c>
      <c r="H2038" s="8">
        <v>224</v>
      </c>
      <c r="I2038" s="8">
        <v>218</v>
      </c>
    </row>
    <row r="2039" spans="1:10">
      <c r="A2039" s="191"/>
      <c r="B2039" s="31" t="s">
        <v>1909</v>
      </c>
      <c r="C2039" s="16"/>
      <c r="D2039" s="130"/>
      <c r="E2039" s="20">
        <v>31</v>
      </c>
      <c r="F2039" s="20">
        <v>38</v>
      </c>
      <c r="G2039" s="20">
        <v>28</v>
      </c>
      <c r="H2039" s="8">
        <v>224</v>
      </c>
      <c r="I2039" s="8">
        <v>218</v>
      </c>
    </row>
    <row r="2040" spans="1:10">
      <c r="A2040" s="191"/>
      <c r="B2040" s="15" t="s">
        <v>92</v>
      </c>
      <c r="C2040" s="16"/>
      <c r="D2040" s="130">
        <v>250</v>
      </c>
      <c r="E2040" s="20"/>
      <c r="F2040" s="20"/>
      <c r="G2040" s="20"/>
      <c r="H2040" s="8"/>
      <c r="I2040" s="8"/>
      <c r="J2040" s="144">
        <f>100*(H2040*(E2040+F2040+G2040)+H2041*(E2041+F2041+G2041)+H2042*(E2042+F2042+G2042)+H2043*(E2043+F2043+G2043)+H2044*(G2044+F2044+E2044)+H2046*(G2046+F2046+E2046)+H2047*(G2047+F2047+E2047)+H2048*(G2048+F2048+E2048)+H2049*(G2049+F2049+E2049))/(D2040*1000)</f>
        <v>12.0764</v>
      </c>
    </row>
    <row r="2041" spans="1:10">
      <c r="A2041" s="191"/>
      <c r="B2041" s="26" t="s">
        <v>1910</v>
      </c>
      <c r="C2041" s="16"/>
      <c r="D2041" s="130"/>
      <c r="E2041" s="20"/>
      <c r="F2041" s="20"/>
      <c r="G2041" s="20"/>
      <c r="H2041" s="8">
        <v>227</v>
      </c>
      <c r="I2041" s="8">
        <v>221</v>
      </c>
    </row>
    <row r="2042" spans="1:10">
      <c r="A2042" s="191"/>
      <c r="B2042" s="31" t="s">
        <v>1911</v>
      </c>
      <c r="C2042" s="16"/>
      <c r="D2042" s="130"/>
      <c r="E2042" s="20">
        <v>13</v>
      </c>
      <c r="F2042" s="20">
        <v>4</v>
      </c>
      <c r="G2042" s="20">
        <v>7</v>
      </c>
      <c r="H2042" s="8">
        <v>227</v>
      </c>
      <c r="I2042" s="8">
        <v>221</v>
      </c>
    </row>
    <row r="2043" spans="1:10">
      <c r="A2043" s="191"/>
      <c r="B2043" s="31" t="s">
        <v>335</v>
      </c>
      <c r="C2043" s="16"/>
      <c r="D2043" s="130"/>
      <c r="E2043" s="20">
        <v>65</v>
      </c>
      <c r="F2043" s="20">
        <v>18</v>
      </c>
      <c r="G2043" s="20">
        <v>3</v>
      </c>
      <c r="H2043" s="8">
        <v>227</v>
      </c>
      <c r="I2043" s="8">
        <v>221</v>
      </c>
    </row>
    <row r="2044" spans="1:10">
      <c r="A2044" s="191"/>
      <c r="B2044" s="31" t="s">
        <v>1912</v>
      </c>
      <c r="C2044" s="16"/>
      <c r="D2044" s="130"/>
      <c r="E2044" s="20">
        <v>17</v>
      </c>
      <c r="F2044" s="20">
        <v>2</v>
      </c>
      <c r="G2044" s="20">
        <v>4</v>
      </c>
      <c r="H2044" s="8">
        <v>227</v>
      </c>
      <c r="I2044" s="8">
        <v>221</v>
      </c>
    </row>
    <row r="2045" spans="1:10">
      <c r="A2045" s="191"/>
      <c r="B2045" s="31" t="s">
        <v>1913</v>
      </c>
      <c r="C2045" s="16"/>
      <c r="D2045" s="130"/>
      <c r="E2045" s="20"/>
      <c r="F2045" s="20"/>
      <c r="G2045" s="20"/>
      <c r="H2045" s="8">
        <v>227</v>
      </c>
      <c r="I2045" s="8">
        <v>221</v>
      </c>
    </row>
    <row r="2046" spans="1:10">
      <c r="A2046" s="191"/>
      <c r="B2046" s="31" t="s">
        <v>720</v>
      </c>
      <c r="C2046" s="16"/>
      <c r="D2046" s="130"/>
      <c r="E2046" s="20"/>
      <c r="F2046" s="20"/>
      <c r="G2046" s="20"/>
      <c r="H2046" s="8">
        <v>227</v>
      </c>
      <c r="I2046" s="8">
        <v>221</v>
      </c>
    </row>
    <row r="2047" spans="1:10">
      <c r="A2047" s="191"/>
      <c r="B2047" s="31" t="s">
        <v>1914</v>
      </c>
      <c r="C2047" s="16"/>
      <c r="D2047" s="130"/>
      <c r="E2047" s="20"/>
      <c r="F2047" s="20"/>
      <c r="G2047" s="20"/>
      <c r="H2047" s="8">
        <v>227</v>
      </c>
      <c r="I2047" s="8">
        <v>221</v>
      </c>
    </row>
    <row r="2048" spans="1:10">
      <c r="A2048" s="191"/>
      <c r="B2048" s="31" t="s">
        <v>1897</v>
      </c>
      <c r="C2048" s="16"/>
      <c r="D2048" s="130"/>
      <c r="E2048" s="20"/>
      <c r="F2048" s="20"/>
      <c r="G2048" s="20"/>
      <c r="H2048" s="8">
        <v>227</v>
      </c>
      <c r="I2048" s="8">
        <v>221</v>
      </c>
    </row>
    <row r="2049" spans="1:10">
      <c r="A2049" s="14"/>
      <c r="B2049" s="15" t="s">
        <v>1915</v>
      </c>
      <c r="C2049" s="16"/>
      <c r="D2049" s="130">
        <v>630</v>
      </c>
      <c r="E2049" s="72"/>
      <c r="F2049" s="72"/>
      <c r="G2049" s="72"/>
      <c r="H2049" s="8"/>
      <c r="I2049" s="8"/>
      <c r="J2049" s="144">
        <f>100*(H2049*(E2049+F2049+G2049)+H2050*(E2050+F2050+G2050)+H2051*(E2051+F2051+G2051)+H2052*(E2052+F2052+G2052)+H2053*(G2053+F2053+E2053)+H2055*(G2055+F2055+E2055)+H2056*(G2056+F2056+E2056)+H2057*(G2057+F2057+E2057)+H2058*(G2058+F2058+E2058))/(D2049*1000)</f>
        <v>8.95015873015873</v>
      </c>
    </row>
    <row r="2050" spans="1:10" ht="15.75" customHeight="1">
      <c r="A2050" s="191" t="s">
        <v>356</v>
      </c>
      <c r="B2050" s="26" t="s">
        <v>1916</v>
      </c>
      <c r="C2050" s="185" t="s">
        <v>1917</v>
      </c>
      <c r="D2050" s="130"/>
      <c r="E2050" s="20">
        <v>14</v>
      </c>
      <c r="F2050" s="20">
        <v>11</v>
      </c>
      <c r="G2050" s="20">
        <v>20</v>
      </c>
      <c r="H2050" s="8">
        <v>233</v>
      </c>
      <c r="I2050" s="8">
        <v>228</v>
      </c>
    </row>
    <row r="2051" spans="1:10" ht="15.75" customHeight="1">
      <c r="A2051" s="191"/>
      <c r="B2051" s="26" t="s">
        <v>1918</v>
      </c>
      <c r="C2051" s="185"/>
      <c r="D2051" s="130"/>
      <c r="E2051" s="20">
        <v>41</v>
      </c>
      <c r="F2051" s="20">
        <v>76</v>
      </c>
      <c r="G2051" s="20">
        <v>70</v>
      </c>
      <c r="H2051" s="8">
        <v>233</v>
      </c>
      <c r="I2051" s="8">
        <v>228</v>
      </c>
    </row>
    <row r="2052" spans="1:10">
      <c r="A2052" s="191"/>
      <c r="B2052" s="26" t="s">
        <v>1916</v>
      </c>
      <c r="C2052" s="185"/>
      <c r="D2052" s="130"/>
      <c r="E2052" s="20">
        <v>4</v>
      </c>
      <c r="F2052" s="20">
        <v>0</v>
      </c>
      <c r="G2052" s="20">
        <v>1</v>
      </c>
      <c r="H2052" s="8">
        <v>233</v>
      </c>
      <c r="I2052" s="8">
        <v>228</v>
      </c>
    </row>
    <row r="2053" spans="1:10">
      <c r="A2053" s="191"/>
      <c r="B2053" s="26" t="s">
        <v>1919</v>
      </c>
      <c r="C2053" s="185"/>
      <c r="D2053" s="130"/>
      <c r="E2053" s="20"/>
      <c r="F2053" s="20"/>
      <c r="G2053" s="20"/>
      <c r="H2053" s="8">
        <v>233</v>
      </c>
      <c r="I2053" s="8">
        <v>228</v>
      </c>
    </row>
    <row r="2054" spans="1:10">
      <c r="A2054" s="191"/>
      <c r="B2054" s="31" t="s">
        <v>1920</v>
      </c>
      <c r="C2054" s="185"/>
      <c r="D2054" s="130"/>
      <c r="E2054" s="20">
        <v>8</v>
      </c>
      <c r="F2054" s="20">
        <v>3</v>
      </c>
      <c r="G2054" s="20">
        <v>8</v>
      </c>
      <c r="H2054" s="8">
        <v>233</v>
      </c>
      <c r="I2054" s="8">
        <v>228</v>
      </c>
    </row>
    <row r="2055" spans="1:10">
      <c r="A2055" s="191"/>
      <c r="B2055" s="31" t="s">
        <v>1921</v>
      </c>
      <c r="C2055" s="185"/>
      <c r="D2055" s="130"/>
      <c r="E2055" s="20">
        <v>0</v>
      </c>
      <c r="F2055" s="20">
        <v>2</v>
      </c>
      <c r="G2055" s="20">
        <v>3</v>
      </c>
      <c r="H2055" s="8">
        <v>233</v>
      </c>
      <c r="I2055" s="8">
        <v>228</v>
      </c>
    </row>
    <row r="2056" spans="1:10">
      <c r="A2056" s="191"/>
      <c r="B2056" s="31" t="s">
        <v>1922</v>
      </c>
      <c r="C2056" s="185"/>
      <c r="D2056" s="130"/>
      <c r="E2056" s="20">
        <v>0</v>
      </c>
      <c r="F2056" s="20">
        <v>0</v>
      </c>
      <c r="G2056" s="20">
        <v>0</v>
      </c>
      <c r="H2056" s="8">
        <v>233</v>
      </c>
      <c r="I2056" s="8">
        <v>228</v>
      </c>
    </row>
    <row r="2057" spans="1:10">
      <c r="A2057" s="191"/>
      <c r="B2057" s="31" t="s">
        <v>1923</v>
      </c>
      <c r="C2057" s="16"/>
      <c r="D2057" s="130"/>
      <c r="E2057" s="20">
        <v>0</v>
      </c>
      <c r="F2057" s="20">
        <v>0</v>
      </c>
      <c r="G2057" s="20">
        <v>0</v>
      </c>
      <c r="H2057" s="8">
        <v>233</v>
      </c>
      <c r="I2057" s="8">
        <v>228</v>
      </c>
    </row>
    <row r="2058" spans="1:10">
      <c r="A2058" s="191"/>
      <c r="B2058" s="31" t="s">
        <v>1924</v>
      </c>
      <c r="C2058" s="16"/>
      <c r="D2058" s="130"/>
      <c r="E2058" s="20"/>
      <c r="F2058" s="20"/>
      <c r="G2058" s="20"/>
      <c r="H2058" s="8">
        <v>233</v>
      </c>
      <c r="I2058" s="8">
        <v>228</v>
      </c>
    </row>
    <row r="2059" spans="1:10">
      <c r="A2059" s="191"/>
      <c r="B2059" s="15" t="s">
        <v>92</v>
      </c>
      <c r="C2059" s="16"/>
      <c r="D2059" s="130">
        <v>630</v>
      </c>
      <c r="E2059" s="20"/>
      <c r="F2059" s="20"/>
      <c r="G2059" s="20"/>
      <c r="H2059" s="8"/>
      <c r="I2059" s="8"/>
      <c r="J2059" s="144">
        <f>100*(H2059*(E2059+F2059+G2059)+H2060*(E2060+F2060+G2060)+H2061*(E2061+F2061+G2061)+H2062*(E2062+F2062+G2062)+H2063*(G2063+F2063+E2063)+H2065*(G2065+F2065+E2065)+H2066*(G2066+F2066+E2066)+H2067*(G2067+F2067+E2067)+H2068*(G2068+F2068+E2068))/(D2059*1000)</f>
        <v>24.537619047619046</v>
      </c>
    </row>
    <row r="2060" spans="1:10">
      <c r="A2060" s="191"/>
      <c r="B2060" s="31" t="s">
        <v>1925</v>
      </c>
      <c r="C2060" s="16"/>
      <c r="D2060" s="130"/>
      <c r="E2060" s="20"/>
      <c r="F2060" s="20"/>
      <c r="G2060" s="20"/>
      <c r="H2060" s="8">
        <v>227</v>
      </c>
      <c r="I2060" s="8">
        <v>225</v>
      </c>
    </row>
    <row r="2061" spans="1:10">
      <c r="A2061" s="191"/>
      <c r="B2061" s="31" t="s">
        <v>1926</v>
      </c>
      <c r="C2061" s="16"/>
      <c r="D2061" s="130"/>
      <c r="E2061" s="20">
        <v>37</v>
      </c>
      <c r="F2061" s="20">
        <v>37</v>
      </c>
      <c r="G2061" s="20">
        <v>32</v>
      </c>
      <c r="H2061" s="8">
        <v>227</v>
      </c>
      <c r="I2061" s="8">
        <v>225</v>
      </c>
    </row>
    <row r="2062" spans="1:10">
      <c r="A2062" s="191"/>
      <c r="B2062" s="31" t="s">
        <v>1927</v>
      </c>
      <c r="C2062" s="16"/>
      <c r="D2062" s="130"/>
      <c r="E2062" s="20">
        <v>17</v>
      </c>
      <c r="F2062" s="20">
        <v>67</v>
      </c>
      <c r="G2062" s="20">
        <v>58</v>
      </c>
      <c r="H2062" s="8">
        <v>227</v>
      </c>
      <c r="I2062" s="8">
        <v>225</v>
      </c>
    </row>
    <row r="2063" spans="1:10">
      <c r="A2063" s="191"/>
      <c r="B2063" s="31" t="s">
        <v>1928</v>
      </c>
      <c r="C2063" s="16"/>
      <c r="D2063" s="130"/>
      <c r="E2063" s="20">
        <v>54</v>
      </c>
      <c r="F2063" s="20">
        <v>60</v>
      </c>
      <c r="G2063" s="20">
        <v>37</v>
      </c>
      <c r="H2063" s="8">
        <v>227</v>
      </c>
      <c r="I2063" s="8">
        <v>225</v>
      </c>
    </row>
    <row r="2064" spans="1:10">
      <c r="A2064" s="191"/>
      <c r="B2064" s="31" t="s">
        <v>1929</v>
      </c>
      <c r="C2064" s="16"/>
      <c r="D2064" s="130"/>
      <c r="E2064" s="20">
        <v>9</v>
      </c>
      <c r="F2064" s="20">
        <v>6</v>
      </c>
      <c r="G2064" s="20">
        <v>14</v>
      </c>
      <c r="H2064" s="8">
        <v>227</v>
      </c>
      <c r="I2064" s="8">
        <v>225</v>
      </c>
    </row>
    <row r="2065" spans="1:10">
      <c r="A2065" s="191"/>
      <c r="B2065" s="31" t="s">
        <v>1930</v>
      </c>
      <c r="C2065" s="16"/>
      <c r="D2065" s="130"/>
      <c r="E2065" s="20">
        <v>4</v>
      </c>
      <c r="F2065" s="20">
        <v>2</v>
      </c>
      <c r="G2065" s="20">
        <v>10</v>
      </c>
      <c r="H2065" s="8">
        <v>227</v>
      </c>
      <c r="I2065" s="8">
        <v>225</v>
      </c>
    </row>
    <row r="2066" spans="1:10">
      <c r="A2066" s="191"/>
      <c r="B2066" s="31" t="s">
        <v>1931</v>
      </c>
      <c r="C2066" s="16"/>
      <c r="D2066" s="130"/>
      <c r="E2066" s="20">
        <v>0</v>
      </c>
      <c r="F2066" s="20">
        <v>0</v>
      </c>
      <c r="G2066" s="20">
        <v>0</v>
      </c>
      <c r="H2066" s="8">
        <v>227</v>
      </c>
      <c r="I2066" s="8">
        <v>225</v>
      </c>
    </row>
    <row r="2067" spans="1:10">
      <c r="A2067" s="191"/>
      <c r="B2067" s="31" t="s">
        <v>1932</v>
      </c>
      <c r="C2067" s="16"/>
      <c r="D2067" s="130"/>
      <c r="E2067" s="20">
        <v>96</v>
      </c>
      <c r="F2067" s="20">
        <v>89</v>
      </c>
      <c r="G2067" s="20">
        <v>81</v>
      </c>
      <c r="H2067" s="8">
        <v>227</v>
      </c>
      <c r="I2067" s="8">
        <v>225</v>
      </c>
    </row>
    <row r="2068" spans="1:10" ht="15.75" customHeight="1">
      <c r="A2068"/>
      <c r="B2068" s="99" t="s">
        <v>1933</v>
      </c>
      <c r="C2068" s="185" t="s">
        <v>1934</v>
      </c>
      <c r="D2068" s="130">
        <v>250</v>
      </c>
      <c r="E2068" s="72"/>
      <c r="F2068" s="72"/>
      <c r="G2068" s="72"/>
      <c r="H2068" s="8"/>
      <c r="I2068" s="8"/>
      <c r="J2068" s="144">
        <f>100*(H2068*(E2068+F2068+G2068)+H2069*(E2069+F2069+G2069)+H2070*(E2070+F2070+G2070))/(D2068*1000)</f>
        <v>1.1596</v>
      </c>
    </row>
    <row r="2069" spans="1:10" ht="15.75" customHeight="1">
      <c r="A2069" s="191" t="s">
        <v>334</v>
      </c>
      <c r="B2069" s="31" t="s">
        <v>275</v>
      </c>
      <c r="C2069" s="185"/>
      <c r="D2069" s="130"/>
      <c r="E2069" s="72">
        <v>3</v>
      </c>
      <c r="F2069" s="72">
        <v>2</v>
      </c>
      <c r="G2069" s="72">
        <v>8</v>
      </c>
      <c r="H2069" s="8">
        <v>223</v>
      </c>
      <c r="I2069" s="8">
        <v>221</v>
      </c>
    </row>
    <row r="2070" spans="1:10">
      <c r="A2070" s="191"/>
      <c r="B2070" s="30" t="s">
        <v>1935</v>
      </c>
      <c r="C2070" s="16"/>
      <c r="D2070" s="130">
        <v>400</v>
      </c>
      <c r="E2070" s="72"/>
      <c r="F2070" s="72"/>
      <c r="G2070" s="72"/>
      <c r="H2070" s="8"/>
      <c r="I2070" s="8"/>
      <c r="J2070" s="144">
        <f>100*(H2070*(E2070+F2070+G2070)+H2071*(E2071+F2071+G2071)+H2072*(E2072+F2072+G2072)+H2073*(E2073+F2073+G2073)+H2074*(G2074+F2074+E2074)+H2076*(G2076+F2076+E2076)+H2077*(G2077+F2077+E2077)+H2078*(G2078+F2078+E2078)+H2079*(G2079+F2079+E2079)+H2081*(G2081+F2081+E2081)+H2082*(G2082+F2082+E2082))/(D2070*1000)</f>
        <v>78.063999999999993</v>
      </c>
    </row>
    <row r="2071" spans="1:10" ht="15.75" customHeight="1">
      <c r="A2071" s="191"/>
      <c r="B2071" s="22" t="s">
        <v>335</v>
      </c>
      <c r="C2071" s="185" t="s">
        <v>1936</v>
      </c>
      <c r="D2071" s="130"/>
      <c r="E2071" s="72">
        <v>130</v>
      </c>
      <c r="F2071" s="72">
        <v>23</v>
      </c>
      <c r="G2071" s="72">
        <v>40</v>
      </c>
      <c r="H2071" s="21">
        <v>243</v>
      </c>
      <c r="I2071" s="21">
        <v>227</v>
      </c>
    </row>
    <row r="2072" spans="1:10">
      <c r="A2072" s="191"/>
      <c r="B2072" s="19" t="s">
        <v>236</v>
      </c>
      <c r="C2072" s="185"/>
      <c r="D2072" s="130"/>
      <c r="E2072" s="72">
        <v>39</v>
      </c>
      <c r="F2072" s="72">
        <v>90</v>
      </c>
      <c r="G2072" s="72">
        <v>60</v>
      </c>
      <c r="H2072" s="21">
        <v>243</v>
      </c>
      <c r="I2072" s="21">
        <v>227</v>
      </c>
    </row>
    <row r="2073" spans="1:10">
      <c r="A2073" s="191"/>
      <c r="B2073" s="19" t="s">
        <v>231</v>
      </c>
      <c r="C2073" s="185"/>
      <c r="D2073" s="130"/>
      <c r="E2073" s="72">
        <v>54</v>
      </c>
      <c r="F2073" s="72">
        <v>37</v>
      </c>
      <c r="G2073" s="72">
        <v>90</v>
      </c>
      <c r="H2073" s="21">
        <v>243</v>
      </c>
      <c r="I2073" s="21">
        <v>227</v>
      </c>
    </row>
    <row r="2074" spans="1:10">
      <c r="A2074" s="191"/>
      <c r="B2074" s="19" t="s">
        <v>259</v>
      </c>
      <c r="C2074" s="185"/>
      <c r="D2074" s="130"/>
      <c r="E2074" s="72">
        <v>27</v>
      </c>
      <c r="F2074" s="72">
        <v>47</v>
      </c>
      <c r="G2074" s="72">
        <v>43</v>
      </c>
      <c r="H2074" s="21">
        <v>243</v>
      </c>
      <c r="I2074" s="21">
        <v>227</v>
      </c>
    </row>
    <row r="2075" spans="1:10">
      <c r="A2075" s="191"/>
      <c r="B2075" s="19" t="s">
        <v>1680</v>
      </c>
      <c r="C2075" s="185"/>
      <c r="D2075" s="130"/>
      <c r="E2075" s="72">
        <v>43</v>
      </c>
      <c r="F2075" s="72">
        <v>26</v>
      </c>
      <c r="G2075" s="72">
        <v>25</v>
      </c>
      <c r="H2075" s="21">
        <v>243</v>
      </c>
      <c r="I2075" s="21">
        <v>227</v>
      </c>
    </row>
    <row r="2076" spans="1:10">
      <c r="A2076" s="191"/>
      <c r="B2076" s="31" t="s">
        <v>63</v>
      </c>
      <c r="C2076" s="16"/>
      <c r="D2076" s="130"/>
      <c r="E2076" s="72">
        <v>9</v>
      </c>
      <c r="F2076" s="72">
        <v>16</v>
      </c>
      <c r="G2076" s="72">
        <v>18</v>
      </c>
      <c r="H2076" s="21">
        <v>243</v>
      </c>
      <c r="I2076" s="21">
        <v>227</v>
      </c>
    </row>
    <row r="2077" spans="1:10">
      <c r="A2077" s="14"/>
      <c r="B2077" s="15" t="s">
        <v>1937</v>
      </c>
      <c r="C2077" s="16"/>
      <c r="D2077" s="130"/>
      <c r="E2077" s="72"/>
      <c r="F2077" s="72"/>
      <c r="G2077" s="72"/>
      <c r="H2077" s="8"/>
      <c r="I2077" s="8"/>
    </row>
    <row r="2078" spans="1:10" ht="15.75" customHeight="1">
      <c r="A2078" s="191" t="s">
        <v>356</v>
      </c>
      <c r="B2078" s="31" t="s">
        <v>231</v>
      </c>
      <c r="C2078" s="185" t="s">
        <v>1938</v>
      </c>
      <c r="D2078" s="130"/>
      <c r="E2078" s="72">
        <v>29</v>
      </c>
      <c r="F2078" s="72">
        <v>48</v>
      </c>
      <c r="G2078" s="72">
        <v>38</v>
      </c>
      <c r="H2078" s="21">
        <v>229</v>
      </c>
      <c r="I2078" s="21">
        <v>226</v>
      </c>
    </row>
    <row r="2079" spans="1:10" ht="19.899999999999999" customHeight="1">
      <c r="A2079" s="191"/>
      <c r="B2079" s="31" t="s">
        <v>259</v>
      </c>
      <c r="C2079" s="185"/>
      <c r="D2079" s="130"/>
      <c r="E2079" s="72">
        <v>61</v>
      </c>
      <c r="F2079" s="72">
        <v>49</v>
      </c>
      <c r="G2079" s="72">
        <v>59</v>
      </c>
      <c r="H2079" s="21">
        <v>229</v>
      </c>
      <c r="I2079" s="21">
        <v>226</v>
      </c>
    </row>
    <row r="2080" spans="1:10">
      <c r="A2080" s="191"/>
      <c r="B2080" s="15" t="s">
        <v>92</v>
      </c>
      <c r="C2080" s="16"/>
      <c r="D2080" s="130"/>
      <c r="E2080" s="72"/>
      <c r="F2080" s="72"/>
      <c r="G2080" s="72"/>
      <c r="H2080" s="8"/>
      <c r="I2080" s="8"/>
    </row>
    <row r="2081" spans="1:10">
      <c r="A2081" s="191"/>
      <c r="B2081" s="31" t="s">
        <v>335</v>
      </c>
      <c r="C2081" s="16"/>
      <c r="D2081" s="130"/>
      <c r="E2081" s="72">
        <v>36</v>
      </c>
      <c r="F2081" s="72">
        <v>65</v>
      </c>
      <c r="G2081" s="72">
        <v>51</v>
      </c>
      <c r="H2081" s="21">
        <v>233</v>
      </c>
      <c r="I2081" s="21">
        <v>230</v>
      </c>
    </row>
    <row r="2082" spans="1:10">
      <c r="A2082" s="191"/>
      <c r="B2082" s="31" t="s">
        <v>236</v>
      </c>
      <c r="C2082" s="16"/>
      <c r="D2082" s="130"/>
      <c r="E2082" s="72">
        <v>55</v>
      </c>
      <c r="F2082" s="72">
        <v>53</v>
      </c>
      <c r="G2082" s="72">
        <v>47</v>
      </c>
      <c r="H2082" s="21">
        <v>233</v>
      </c>
      <c r="I2082" s="21">
        <v>230</v>
      </c>
    </row>
    <row r="2083" spans="1:10">
      <c r="A2083" s="191"/>
      <c r="B2083" s="15" t="s">
        <v>1939</v>
      </c>
      <c r="C2083" s="16"/>
      <c r="D2083" s="130">
        <v>400</v>
      </c>
      <c r="E2083" s="72"/>
      <c r="F2083" s="72"/>
      <c r="G2083" s="72"/>
      <c r="H2083" s="8"/>
      <c r="I2083" s="8"/>
      <c r="J2083" s="144">
        <f>100*(H2083*(E2083+F2083+G2083)+H2084*(E2084+F2084+G2084)+H2085*(E2085+F2085+G2085)+H2086*(E2086+F2086+G2086)+H2087*(G2087+F2087+E2087)+H2089*(G2089+F2089+E2089)+H2090*(G2090+F2090+E2090)+H2091*(G2091+F2091+E2091))/(D2083*1000)</f>
        <v>16.610250000000001</v>
      </c>
    </row>
    <row r="2084" spans="1:10" ht="15.75" customHeight="1">
      <c r="A2084" s="191"/>
      <c r="B2084" s="31" t="s">
        <v>705</v>
      </c>
      <c r="C2084" s="185" t="s">
        <v>1940</v>
      </c>
      <c r="D2084" s="130"/>
      <c r="E2084" s="72">
        <v>13</v>
      </c>
      <c r="F2084" s="72">
        <v>10</v>
      </c>
      <c r="G2084" s="72">
        <v>17</v>
      </c>
      <c r="H2084" s="21">
        <v>237</v>
      </c>
      <c r="I2084" s="21">
        <v>231</v>
      </c>
    </row>
    <row r="2085" spans="1:10">
      <c r="A2085" s="191"/>
      <c r="B2085" s="31" t="s">
        <v>335</v>
      </c>
      <c r="C2085" s="185"/>
      <c r="D2085" s="130"/>
      <c r="E2085" s="72">
        <v>42</v>
      </c>
      <c r="F2085" s="72">
        <v>63</v>
      </c>
      <c r="G2085" s="72">
        <v>6</v>
      </c>
      <c r="H2085" s="21">
        <v>237</v>
      </c>
      <c r="I2085" s="21">
        <v>231</v>
      </c>
    </row>
    <row r="2086" spans="1:10">
      <c r="A2086" s="191"/>
      <c r="B2086" s="31" t="s">
        <v>275</v>
      </c>
      <c r="C2086" s="185"/>
      <c r="D2086" s="130"/>
      <c r="E2086" s="72">
        <v>28</v>
      </c>
      <c r="F2086" s="72">
        <v>27</v>
      </c>
      <c r="G2086" s="72">
        <v>30</v>
      </c>
      <c r="H2086" s="21">
        <v>237</v>
      </c>
      <c r="I2086" s="21">
        <v>231</v>
      </c>
    </row>
    <row r="2087" spans="1:10">
      <c r="A2087" s="191"/>
      <c r="B2087" s="31" t="s">
        <v>1941</v>
      </c>
      <c r="C2087" s="16"/>
      <c r="D2087" s="130"/>
      <c r="E2087" s="72">
        <v>9</v>
      </c>
      <c r="F2087" s="72">
        <v>17</v>
      </c>
      <c r="G2087" s="72">
        <v>7</v>
      </c>
      <c r="H2087" s="21">
        <v>237</v>
      </c>
      <c r="I2087" s="21">
        <v>231</v>
      </c>
    </row>
    <row r="2088" spans="1:10">
      <c r="A2088" s="191"/>
      <c r="B2088" s="15" t="s">
        <v>92</v>
      </c>
      <c r="C2088" s="16"/>
      <c r="D2088" s="130">
        <v>400</v>
      </c>
      <c r="E2088" s="72"/>
      <c r="F2088" s="72"/>
      <c r="G2088" s="72"/>
      <c r="H2088" s="8"/>
      <c r="I2088" s="8"/>
      <c r="J2088" s="144">
        <f>100*(H2088*(E2088+F2088+G2088)+H2089*(E2089+F2089+G2089)+H2090*(E2090+F2090+G2090))/(D2088*1000)</f>
        <v>0.67200000000000004</v>
      </c>
    </row>
    <row r="2089" spans="1:10">
      <c r="A2089" s="191"/>
      <c r="B2089" s="31" t="s">
        <v>1942</v>
      </c>
      <c r="C2089" s="16"/>
      <c r="D2089" s="130"/>
      <c r="E2089" s="72">
        <v>11</v>
      </c>
      <c r="F2089" s="72">
        <v>1</v>
      </c>
      <c r="G2089" s="72">
        <v>0</v>
      </c>
      <c r="H2089" s="21">
        <v>224</v>
      </c>
      <c r="I2089" s="21">
        <v>222</v>
      </c>
    </row>
    <row r="2090" spans="1:10">
      <c r="A2090" s="191"/>
      <c r="B2090" s="31" t="s">
        <v>1943</v>
      </c>
      <c r="C2090" s="16"/>
      <c r="D2090" s="130"/>
      <c r="E2090" s="72"/>
      <c r="F2090" s="72"/>
      <c r="G2090" s="72"/>
      <c r="H2090" s="21">
        <v>224</v>
      </c>
      <c r="I2090" s="21">
        <v>222</v>
      </c>
    </row>
    <row r="2091" spans="1:10">
      <c r="A2091" s="14"/>
      <c r="B2091" s="15" t="s">
        <v>1944</v>
      </c>
      <c r="C2091" s="16"/>
      <c r="D2091" s="130">
        <v>400</v>
      </c>
      <c r="E2091" s="72"/>
      <c r="F2091" s="72"/>
      <c r="G2091" s="72"/>
      <c r="H2091" s="8"/>
      <c r="I2091" s="8"/>
      <c r="J2091" s="144">
        <f>100*(H2091*(E2091+F2091+G2091)+H2092*(E2092+F2092+G2092)+H2093*(E2093+F2093+G2093)+H2094*(E2094+F2094+G2094)+H2095*(G2095+F2095+E2095)+H2097*(G2097+F2097+E2097)+H2098*(G2098+F2098+E2098)+H2099*(G2099+F2099+E2099))/(D2091*1000)</f>
        <v>9.24</v>
      </c>
    </row>
    <row r="2092" spans="1:10" ht="15.75" customHeight="1">
      <c r="A2092" s="204" t="s">
        <v>429</v>
      </c>
      <c r="B2092" s="31" t="s">
        <v>1945</v>
      </c>
      <c r="C2092" s="197" t="s">
        <v>1946</v>
      </c>
      <c r="D2092" s="130"/>
      <c r="E2092" s="72">
        <v>0</v>
      </c>
      <c r="F2092" s="72">
        <v>0</v>
      </c>
      <c r="G2092" s="72">
        <v>0</v>
      </c>
      <c r="H2092" s="21">
        <v>224</v>
      </c>
      <c r="I2092" s="21">
        <v>222</v>
      </c>
    </row>
    <row r="2093" spans="1:10">
      <c r="A2093" s="204"/>
      <c r="B2093" s="31" t="s">
        <v>275</v>
      </c>
      <c r="C2093" s="197"/>
      <c r="D2093" s="130"/>
      <c r="E2093" s="72">
        <v>11</v>
      </c>
      <c r="F2093" s="72">
        <v>1</v>
      </c>
      <c r="G2093" s="72">
        <v>0</v>
      </c>
      <c r="H2093" s="21">
        <v>224</v>
      </c>
      <c r="I2093" s="21">
        <v>222</v>
      </c>
    </row>
    <row r="2094" spans="1:10">
      <c r="A2094" s="204"/>
      <c r="B2094" s="15" t="s">
        <v>451</v>
      </c>
      <c r="C2094" s="197"/>
      <c r="D2094" s="130"/>
      <c r="E2094" s="72"/>
      <c r="F2094" s="72"/>
      <c r="G2094" s="72"/>
      <c r="H2094" s="21"/>
      <c r="I2094" s="21"/>
    </row>
    <row r="2095" spans="1:10">
      <c r="A2095" s="204"/>
      <c r="B2095" s="31" t="s">
        <v>1947</v>
      </c>
      <c r="C2095" s="197"/>
      <c r="D2095" s="130"/>
      <c r="E2095" s="72">
        <v>2</v>
      </c>
      <c r="F2095" s="72">
        <v>0</v>
      </c>
      <c r="G2095" s="72">
        <v>1</v>
      </c>
      <c r="H2095" s="21">
        <v>224</v>
      </c>
      <c r="I2095" s="21">
        <v>222</v>
      </c>
    </row>
    <row r="2096" spans="1:10">
      <c r="A2096" s="204"/>
      <c r="B2096" s="31" t="s">
        <v>1948</v>
      </c>
      <c r="C2096" s="197"/>
      <c r="D2096" s="130"/>
      <c r="E2096" s="72">
        <v>0</v>
      </c>
      <c r="F2096" s="72">
        <v>0</v>
      </c>
      <c r="G2096" s="72">
        <v>0</v>
      </c>
      <c r="H2096" s="21">
        <v>224</v>
      </c>
      <c r="I2096" s="21">
        <v>222</v>
      </c>
    </row>
    <row r="2097" spans="1:10">
      <c r="A2097" s="204"/>
      <c r="B2097" s="31" t="s">
        <v>1945</v>
      </c>
      <c r="C2097" s="16"/>
      <c r="D2097" s="130"/>
      <c r="E2097" s="72">
        <v>23</v>
      </c>
      <c r="F2097" s="72">
        <v>19</v>
      </c>
      <c r="G2097" s="72">
        <v>34</v>
      </c>
      <c r="H2097" s="21">
        <v>224</v>
      </c>
      <c r="I2097" s="21">
        <v>222</v>
      </c>
    </row>
    <row r="2098" spans="1:10">
      <c r="A2098" s="204"/>
      <c r="B2098" s="31" t="s">
        <v>1949</v>
      </c>
      <c r="C2098" s="16"/>
      <c r="D2098" s="130"/>
      <c r="E2098" s="72">
        <v>8</v>
      </c>
      <c r="F2098" s="72">
        <v>5</v>
      </c>
      <c r="G2098" s="72">
        <v>2</v>
      </c>
      <c r="H2098" s="21">
        <v>224</v>
      </c>
      <c r="I2098" s="21">
        <v>222</v>
      </c>
    </row>
    <row r="2099" spans="1:10">
      <c r="A2099" s="204"/>
      <c r="B2099" s="31" t="s">
        <v>335</v>
      </c>
      <c r="C2099" s="16"/>
      <c r="D2099" s="130"/>
      <c r="E2099" s="72">
        <v>7</v>
      </c>
      <c r="F2099" s="72">
        <v>32</v>
      </c>
      <c r="G2099" s="72">
        <v>20</v>
      </c>
      <c r="H2099" s="21">
        <v>224</v>
      </c>
      <c r="I2099" s="21">
        <v>222</v>
      </c>
    </row>
    <row r="2100" spans="1:10">
      <c r="A2100" s="204"/>
      <c r="B2100" s="15" t="s">
        <v>1950</v>
      </c>
      <c r="C2100" s="16"/>
      <c r="D2100" s="130">
        <v>630</v>
      </c>
      <c r="E2100" s="72"/>
      <c r="F2100" s="72"/>
      <c r="G2100" s="72"/>
      <c r="H2100" s="21"/>
      <c r="I2100" s="21"/>
      <c r="J2100" s="144">
        <f>100*(H2100*(E2100+F2100+G2100)+H2101*(E2101+F2101+G2101)+H2102*(E2102+F2102+G2102)+H2103*(E2103+F2103+G2103)+H2104*(G2104+F2104+E2104)+H2106*(G2106+F2106+E2106)+H2107*(G2107+F2107+E2107))/(D2100*1000)</f>
        <v>7.2914285714285718</v>
      </c>
    </row>
    <row r="2101" spans="1:10">
      <c r="A2101" s="204"/>
      <c r="B2101" s="33" t="s">
        <v>1951</v>
      </c>
      <c r="C2101" s="33"/>
      <c r="D2101" s="130"/>
      <c r="E2101" s="20">
        <v>5</v>
      </c>
      <c r="F2101" s="20">
        <v>0</v>
      </c>
      <c r="G2101" s="20">
        <v>0</v>
      </c>
      <c r="H2101" s="8">
        <v>232</v>
      </c>
      <c r="I2101" s="8">
        <v>228</v>
      </c>
    </row>
    <row r="2102" spans="1:10">
      <c r="A2102" s="204"/>
      <c r="B2102" s="33" t="s">
        <v>1781</v>
      </c>
      <c r="C2102" s="33"/>
      <c r="D2102" s="130"/>
      <c r="E2102" s="20">
        <v>0</v>
      </c>
      <c r="F2102" s="20">
        <v>0</v>
      </c>
      <c r="G2102" s="20">
        <v>2</v>
      </c>
      <c r="H2102" s="8">
        <v>232</v>
      </c>
      <c r="I2102" s="8">
        <v>228</v>
      </c>
    </row>
    <row r="2103" spans="1:10">
      <c r="A2103" s="204"/>
      <c r="B2103" s="17" t="s">
        <v>1952</v>
      </c>
      <c r="C2103" s="33"/>
      <c r="D2103" s="130"/>
      <c r="E2103" s="20">
        <v>16</v>
      </c>
      <c r="F2103" s="20">
        <v>10</v>
      </c>
      <c r="G2103" s="20">
        <v>5</v>
      </c>
      <c r="H2103" s="8">
        <v>232</v>
      </c>
      <c r="I2103" s="8">
        <v>228</v>
      </c>
    </row>
    <row r="2104" spans="1:10" ht="15.75" customHeight="1">
      <c r="A2104" s="204"/>
      <c r="B2104" s="17" t="s">
        <v>1953</v>
      </c>
      <c r="C2104" s="187" t="s">
        <v>1954</v>
      </c>
      <c r="D2104" s="130"/>
      <c r="E2104" s="20">
        <v>24</v>
      </c>
      <c r="F2104" s="20">
        <v>6</v>
      </c>
      <c r="G2104" s="20">
        <v>10</v>
      </c>
      <c r="H2104" s="8">
        <v>232</v>
      </c>
      <c r="I2104" s="8">
        <v>228</v>
      </c>
    </row>
    <row r="2105" spans="1:10">
      <c r="A2105" s="204"/>
      <c r="B2105" s="17" t="s">
        <v>1955</v>
      </c>
      <c r="C2105" s="187"/>
      <c r="D2105" s="130"/>
      <c r="E2105" s="20">
        <v>27</v>
      </c>
      <c r="F2105" s="20">
        <v>32</v>
      </c>
      <c r="G2105" s="20">
        <v>25</v>
      </c>
      <c r="H2105" s="8">
        <v>232</v>
      </c>
      <c r="I2105" s="8">
        <v>228</v>
      </c>
    </row>
    <row r="2106" spans="1:10">
      <c r="A2106" s="204"/>
      <c r="B2106" s="17" t="s">
        <v>1956</v>
      </c>
      <c r="C2106" s="187"/>
      <c r="D2106" s="130"/>
      <c r="E2106" s="20">
        <v>29</v>
      </c>
      <c r="F2106" s="20">
        <v>48</v>
      </c>
      <c r="G2106" s="20">
        <v>43</v>
      </c>
      <c r="H2106" s="8">
        <v>232</v>
      </c>
      <c r="I2106" s="8">
        <v>228</v>
      </c>
    </row>
    <row r="2107" spans="1:10">
      <c r="A2107" s="204"/>
      <c r="B2107" s="15" t="s">
        <v>92</v>
      </c>
      <c r="C2107" s="187"/>
      <c r="D2107" s="130">
        <v>400</v>
      </c>
      <c r="E2107" s="20"/>
      <c r="F2107" s="20"/>
      <c r="G2107" s="20"/>
      <c r="H2107" s="8"/>
      <c r="I2107" s="8"/>
      <c r="J2107" s="144">
        <f>100*(H2107*(E2107+F2107+G2107)+H2108*(E2108+F2108+G2108)+H2109*(E2109+F2109+G2109)+H2110*(E2110+F2110+G2110)+H2111*(G2111+F2111+E2111)+H2113*(G2113+F2113+E2113)+H2114*(G2114+F2114+E2114)+H2115*(G2115+F2115+E2115))/(D2107*1000)</f>
        <v>20.59</v>
      </c>
    </row>
    <row r="2108" spans="1:10">
      <c r="A2108" s="204"/>
      <c r="B2108" s="17" t="s">
        <v>1957</v>
      </c>
      <c r="C2108" s="187"/>
      <c r="D2108" s="130"/>
      <c r="E2108" s="20">
        <v>56</v>
      </c>
      <c r="F2108" s="20">
        <v>35</v>
      </c>
      <c r="G2108" s="20">
        <v>8</v>
      </c>
      <c r="H2108" s="8">
        <v>232</v>
      </c>
      <c r="I2108" s="8">
        <v>226</v>
      </c>
    </row>
    <row r="2109" spans="1:10">
      <c r="A2109" s="204"/>
      <c r="B2109" s="17" t="s">
        <v>1958</v>
      </c>
      <c r="C2109" s="187"/>
      <c r="D2109" s="130"/>
      <c r="E2109" s="20">
        <v>0</v>
      </c>
      <c r="F2109" s="20">
        <v>0</v>
      </c>
      <c r="G2109" s="20">
        <v>0</v>
      </c>
      <c r="H2109" s="8">
        <v>232</v>
      </c>
      <c r="I2109" s="8">
        <v>226</v>
      </c>
    </row>
    <row r="2110" spans="1:10">
      <c r="A2110" s="204"/>
      <c r="B2110" s="17" t="s">
        <v>1959</v>
      </c>
      <c r="C2110" s="187"/>
      <c r="D2110" s="130"/>
      <c r="E2110" s="20">
        <v>84</v>
      </c>
      <c r="F2110" s="20">
        <v>47</v>
      </c>
      <c r="G2110" s="20">
        <v>51</v>
      </c>
      <c r="H2110" s="8">
        <v>232</v>
      </c>
      <c r="I2110" s="8">
        <v>226</v>
      </c>
    </row>
    <row r="2111" spans="1:10">
      <c r="A2111" s="204"/>
      <c r="B2111" s="17" t="s">
        <v>1960</v>
      </c>
      <c r="C2111" s="33"/>
      <c r="D2111" s="130"/>
      <c r="E2111" s="20">
        <v>0</v>
      </c>
      <c r="F2111" s="20">
        <v>1</v>
      </c>
      <c r="G2111" s="20">
        <v>0</v>
      </c>
      <c r="H2111" s="8">
        <v>232</v>
      </c>
      <c r="I2111" s="8">
        <v>226</v>
      </c>
    </row>
    <row r="2112" spans="1:10">
      <c r="A2112" s="204"/>
      <c r="B2112" s="17" t="s">
        <v>1961</v>
      </c>
      <c r="C2112" s="33"/>
      <c r="D2112" s="130"/>
      <c r="E2112" s="20">
        <v>6</v>
      </c>
      <c r="F2112" s="20">
        <v>0</v>
      </c>
      <c r="G2112" s="20">
        <v>15</v>
      </c>
      <c r="H2112" s="8">
        <v>232</v>
      </c>
      <c r="I2112" s="8">
        <v>226</v>
      </c>
    </row>
    <row r="2113" spans="1:10">
      <c r="A2113" s="204"/>
      <c r="B2113" s="17" t="s">
        <v>1962</v>
      </c>
      <c r="C2113" s="33"/>
      <c r="D2113" s="130"/>
      <c r="E2113" s="20">
        <v>23</v>
      </c>
      <c r="F2113" s="20">
        <v>17</v>
      </c>
      <c r="G2113" s="20">
        <v>27</v>
      </c>
      <c r="H2113" s="8">
        <v>232</v>
      </c>
      <c r="I2113" s="8">
        <v>226</v>
      </c>
    </row>
    <row r="2114" spans="1:10">
      <c r="A2114" s="204"/>
      <c r="B2114" s="17" t="s">
        <v>1960</v>
      </c>
      <c r="C2114" s="33"/>
      <c r="D2114" s="130"/>
      <c r="E2114" s="20">
        <v>0</v>
      </c>
      <c r="F2114" s="20">
        <v>0</v>
      </c>
      <c r="G2114" s="20">
        <v>0</v>
      </c>
      <c r="H2114" s="8">
        <v>232</v>
      </c>
      <c r="I2114" s="8">
        <v>226</v>
      </c>
    </row>
    <row r="2115" spans="1:10">
      <c r="A2115" s="204"/>
      <c r="B2115" s="31" t="s">
        <v>63</v>
      </c>
      <c r="C2115" s="16"/>
      <c r="D2115" s="130"/>
      <c r="E2115" s="72">
        <v>1</v>
      </c>
      <c r="F2115" s="72">
        <v>3</v>
      </c>
      <c r="G2115" s="72">
        <v>2</v>
      </c>
      <c r="H2115" s="8">
        <v>232</v>
      </c>
      <c r="I2115" s="8">
        <v>226</v>
      </c>
    </row>
    <row r="2116" spans="1:10">
      <c r="A2116" s="204"/>
      <c r="B2116" s="31" t="s">
        <v>1963</v>
      </c>
      <c r="C2116" s="16"/>
      <c r="D2116" s="130"/>
      <c r="E2116" s="72">
        <v>0</v>
      </c>
      <c r="F2116" s="72">
        <v>0</v>
      </c>
      <c r="G2116" s="72">
        <v>0</v>
      </c>
      <c r="H2116" s="8">
        <v>232</v>
      </c>
      <c r="I2116" s="8">
        <v>226</v>
      </c>
    </row>
    <row r="2117" spans="1:10">
      <c r="A2117" s="204"/>
      <c r="B2117" s="15" t="s">
        <v>1964</v>
      </c>
      <c r="C2117" s="16"/>
      <c r="D2117" s="130">
        <v>400</v>
      </c>
      <c r="E2117" s="72">
        <v>130</v>
      </c>
      <c r="F2117" s="72">
        <v>159</v>
      </c>
      <c r="G2117" s="72">
        <v>141</v>
      </c>
      <c r="H2117" s="8">
        <v>227</v>
      </c>
      <c r="I2117" s="8">
        <v>225</v>
      </c>
      <c r="J2117" s="144">
        <f>100*(H2117*(E2117+F2117+G2117)+H2118*(E2118+F2118+G2118))/(D2117*1000)</f>
        <v>24.4025</v>
      </c>
    </row>
    <row r="2118" spans="1:10">
      <c r="A2118" s="204"/>
      <c r="B2118" s="15" t="s">
        <v>1965</v>
      </c>
      <c r="C2118" s="16"/>
      <c r="D2118" s="130">
        <v>400</v>
      </c>
      <c r="E2118" s="72"/>
      <c r="F2118" s="72"/>
      <c r="G2118" s="72"/>
      <c r="H2118" s="8"/>
      <c r="I2118" s="8"/>
      <c r="J2118" s="144">
        <f>100*(H2118*(E2118+F2118+G2118)+H2119*(E2119+F2119+G2119)+H2120*(E2120+F2120+G2120)+H2121*(E2121+F2121+G2121)+H2122*(G2122+F2122+E2122)+H2124*(G2124+F2124+E2124)+H2125*(G2125+F2125+E2125)+H2126*(G2126+F2126+E2126))/(D2118*1000)</f>
        <v>12.768750000000001</v>
      </c>
    </row>
    <row r="2119" spans="1:10" ht="15.75" customHeight="1">
      <c r="A2119" s="204"/>
      <c r="B2119" s="60" t="s">
        <v>1966</v>
      </c>
      <c r="C2119" s="197" t="s">
        <v>1967</v>
      </c>
      <c r="D2119" s="130"/>
      <c r="E2119" s="72">
        <v>25</v>
      </c>
      <c r="F2119" s="72">
        <v>25</v>
      </c>
      <c r="G2119" s="72">
        <v>29</v>
      </c>
      <c r="H2119" s="8">
        <v>225</v>
      </c>
      <c r="I2119" s="8">
        <v>220</v>
      </c>
    </row>
    <row r="2120" spans="1:10">
      <c r="A2120" s="204"/>
      <c r="B2120" s="58" t="s">
        <v>1968</v>
      </c>
      <c r="C2120" s="197"/>
      <c r="D2120" s="130"/>
      <c r="E2120" s="72">
        <v>15</v>
      </c>
      <c r="F2120" s="72">
        <v>10</v>
      </c>
      <c r="G2120" s="72">
        <v>9</v>
      </c>
      <c r="H2120" s="8">
        <v>225</v>
      </c>
      <c r="I2120" s="8">
        <v>220</v>
      </c>
    </row>
    <row r="2121" spans="1:10">
      <c r="A2121" s="204"/>
      <c r="B2121" s="58" t="s">
        <v>1969</v>
      </c>
      <c r="C2121" s="197"/>
      <c r="D2121" s="130"/>
      <c r="E2121" s="72">
        <v>8</v>
      </c>
      <c r="F2121" s="72">
        <v>16</v>
      </c>
      <c r="G2121" s="72">
        <v>7</v>
      </c>
      <c r="H2121" s="8">
        <v>225</v>
      </c>
      <c r="I2121" s="8">
        <v>220</v>
      </c>
    </row>
    <row r="2122" spans="1:10">
      <c r="A2122" s="204"/>
      <c r="B2122" s="58" t="s">
        <v>1970</v>
      </c>
      <c r="C2122" s="16"/>
      <c r="D2122" s="130"/>
      <c r="E2122" s="72">
        <v>0</v>
      </c>
      <c r="F2122" s="72">
        <v>0</v>
      </c>
      <c r="G2122" s="72">
        <v>0</v>
      </c>
      <c r="H2122" s="8">
        <v>225</v>
      </c>
      <c r="I2122" s="8">
        <v>220</v>
      </c>
    </row>
    <row r="2123" spans="1:10">
      <c r="A2123" s="204"/>
      <c r="B2123" s="58" t="s">
        <v>1971</v>
      </c>
      <c r="C2123" s="16"/>
      <c r="D2123" s="130"/>
      <c r="E2123" s="72">
        <v>1</v>
      </c>
      <c r="F2123" s="72">
        <v>23</v>
      </c>
      <c r="G2123" s="72">
        <v>0</v>
      </c>
      <c r="H2123" s="8">
        <v>225</v>
      </c>
      <c r="I2123" s="8">
        <v>220</v>
      </c>
    </row>
    <row r="2124" spans="1:10">
      <c r="A2124" s="204"/>
      <c r="B2124" s="58" t="s">
        <v>1972</v>
      </c>
      <c r="C2124" s="16"/>
      <c r="D2124" s="130"/>
      <c r="E2124" s="72">
        <v>0</v>
      </c>
      <c r="F2124" s="72">
        <v>0</v>
      </c>
      <c r="G2124" s="72">
        <v>0</v>
      </c>
      <c r="H2124" s="8">
        <v>225</v>
      </c>
      <c r="I2124" s="8">
        <v>220</v>
      </c>
    </row>
    <row r="2125" spans="1:10">
      <c r="A2125" s="204"/>
      <c r="B2125" s="58" t="s">
        <v>1973</v>
      </c>
      <c r="C2125" s="16"/>
      <c r="D2125" s="130"/>
      <c r="E2125" s="72">
        <v>2</v>
      </c>
      <c r="F2125" s="72">
        <v>5</v>
      </c>
      <c r="G2125" s="72">
        <v>5</v>
      </c>
      <c r="H2125" s="8">
        <v>225</v>
      </c>
      <c r="I2125" s="8">
        <v>220</v>
      </c>
    </row>
    <row r="2126" spans="1:10">
      <c r="A2126" s="204"/>
      <c r="B2126" s="58" t="s">
        <v>1974</v>
      </c>
      <c r="C2126" s="16"/>
      <c r="D2126" s="130"/>
      <c r="E2126" s="72">
        <v>20</v>
      </c>
      <c r="F2126" s="72">
        <v>23</v>
      </c>
      <c r="G2126" s="72">
        <v>28</v>
      </c>
      <c r="H2126" s="8">
        <v>225</v>
      </c>
      <c r="I2126" s="8">
        <v>220</v>
      </c>
    </row>
    <row r="2127" spans="1:10">
      <c r="A2127" s="204"/>
      <c r="B2127" s="15" t="s">
        <v>92</v>
      </c>
      <c r="C2127" s="16"/>
      <c r="D2127" s="130">
        <v>400</v>
      </c>
      <c r="E2127" s="72"/>
      <c r="F2127" s="72"/>
      <c r="G2127" s="72"/>
      <c r="H2127" s="8"/>
      <c r="I2127" s="8"/>
      <c r="J2127" s="144">
        <f>100*(H2127*(E2127+F2127+G2127)+H2128*(E2128+F2128+G2128)+H2129*(E2129+F2129+G2129)+H2130*(E2130+F2130+G2130)+H2131*(G2131+F2131+E2131)+H2133*(G2133+F2133+E2133)+H2134*(G2134+F2134+E2134)+H2135*(G2135+F2135+E2135))/(D2127*1000)</f>
        <v>26.33475</v>
      </c>
    </row>
    <row r="2128" spans="1:10">
      <c r="A2128" s="204"/>
      <c r="B2128" s="58" t="s">
        <v>1975</v>
      </c>
      <c r="C2128" s="16"/>
      <c r="D2128" s="130"/>
      <c r="E2128" s="72">
        <v>4</v>
      </c>
      <c r="F2128" s="72">
        <v>10</v>
      </c>
      <c r="G2128" s="72">
        <v>16</v>
      </c>
      <c r="H2128" s="8">
        <v>219</v>
      </c>
      <c r="I2128" s="8">
        <v>215</v>
      </c>
    </row>
    <row r="2129" spans="1:10">
      <c r="A2129" s="204"/>
      <c r="B2129" s="58" t="s">
        <v>1976</v>
      </c>
      <c r="C2129" s="16"/>
      <c r="D2129" s="130"/>
      <c r="E2129" s="72">
        <v>41</v>
      </c>
      <c r="F2129" s="72">
        <v>40</v>
      </c>
      <c r="G2129" s="72">
        <v>44</v>
      </c>
      <c r="H2129" s="8">
        <v>219</v>
      </c>
      <c r="I2129" s="8">
        <v>215</v>
      </c>
    </row>
    <row r="2130" spans="1:10">
      <c r="A2130" s="204"/>
      <c r="B2130" s="58" t="s">
        <v>1977</v>
      </c>
      <c r="C2130" s="16"/>
      <c r="D2130" s="130"/>
      <c r="E2130" s="72">
        <v>13</v>
      </c>
      <c r="F2130" s="72">
        <v>5</v>
      </c>
      <c r="G2130" s="72">
        <v>3</v>
      </c>
      <c r="H2130" s="8">
        <v>219</v>
      </c>
      <c r="I2130" s="8">
        <v>215</v>
      </c>
    </row>
    <row r="2131" spans="1:10">
      <c r="A2131" s="204"/>
      <c r="B2131" s="58" t="s">
        <v>1978</v>
      </c>
      <c r="C2131" s="16"/>
      <c r="D2131" s="130"/>
      <c r="E2131" s="72">
        <v>22</v>
      </c>
      <c r="F2131" s="72">
        <v>14</v>
      </c>
      <c r="G2131" s="72">
        <v>10</v>
      </c>
      <c r="H2131" s="8">
        <v>219</v>
      </c>
      <c r="I2131" s="8">
        <v>215</v>
      </c>
    </row>
    <row r="2132" spans="1:10">
      <c r="A2132" s="204"/>
      <c r="B2132" s="58" t="s">
        <v>335</v>
      </c>
      <c r="C2132" s="16"/>
      <c r="D2132" s="130"/>
      <c r="E2132" s="72">
        <v>0</v>
      </c>
      <c r="F2132" s="72">
        <v>0</v>
      </c>
      <c r="G2132" s="72">
        <v>0</v>
      </c>
      <c r="H2132" s="8">
        <v>219</v>
      </c>
      <c r="I2132" s="8">
        <v>215</v>
      </c>
    </row>
    <row r="2133" spans="1:10">
      <c r="A2133" s="204"/>
      <c r="B2133" s="58" t="s">
        <v>1979</v>
      </c>
      <c r="C2133" s="16"/>
      <c r="D2133" s="130"/>
      <c r="E2133" s="72">
        <v>15</v>
      </c>
      <c r="F2133" s="72">
        <v>18</v>
      </c>
      <c r="G2133" s="72">
        <v>31</v>
      </c>
      <c r="H2133" s="8">
        <v>219</v>
      </c>
      <c r="I2133" s="8">
        <v>215</v>
      </c>
    </row>
    <row r="2134" spans="1:10">
      <c r="A2134" s="204"/>
      <c r="B2134" s="31" t="s">
        <v>1980</v>
      </c>
      <c r="C2134" s="16"/>
      <c r="D2134" s="130"/>
      <c r="E2134" s="72">
        <v>98</v>
      </c>
      <c r="F2134" s="72">
        <v>48</v>
      </c>
      <c r="G2134" s="72">
        <v>49</v>
      </c>
      <c r="H2134" s="8">
        <v>219</v>
      </c>
      <c r="I2134" s="8">
        <v>215</v>
      </c>
    </row>
    <row r="2135" spans="1:10">
      <c r="A2135"/>
      <c r="B2135" s="15" t="s">
        <v>1981</v>
      </c>
      <c r="C2135" s="16"/>
      <c r="D2135" s="130">
        <v>630</v>
      </c>
      <c r="E2135" s="20"/>
      <c r="F2135" s="20"/>
      <c r="G2135" s="20"/>
      <c r="H2135" s="8"/>
      <c r="I2135" s="8"/>
      <c r="J2135" s="144">
        <f>100*(H2135*(E2135+F2135+G2135)+H2136*(E2136+F2136+G2136)+H2137*(E2137+F2137+G2137)+H2138*(E2138+F2138+G2138)+H2139*(G2139+F2139+E2139)+H2141*(G2141+F2141+E2141)+H2142*(G2142+F2142+E2142)+H2143*(G2143+F2143+E2143)+H2144*(G2144+F2144+E2144)+H2145*(G2145+F2145+E2145))/(D2135*1000)</f>
        <v>40.030952380952378</v>
      </c>
    </row>
    <row r="2136" spans="1:10" ht="15.75" customHeight="1">
      <c r="A2136" s="191" t="s">
        <v>479</v>
      </c>
      <c r="B2136" s="31" t="s">
        <v>1982</v>
      </c>
      <c r="C2136" s="185" t="s">
        <v>1983</v>
      </c>
      <c r="D2136" s="130"/>
      <c r="E2136" s="20">
        <v>4</v>
      </c>
      <c r="F2136" s="20">
        <v>5</v>
      </c>
      <c r="G2136" s="20">
        <v>6</v>
      </c>
      <c r="H2136" s="8">
        <v>215</v>
      </c>
      <c r="I2136" s="8">
        <v>220</v>
      </c>
    </row>
    <row r="2137" spans="1:10">
      <c r="A2137" s="191"/>
      <c r="B2137" s="31" t="s">
        <v>1984</v>
      </c>
      <c r="C2137" s="185"/>
      <c r="D2137" s="130"/>
      <c r="E2137" s="20">
        <v>30</v>
      </c>
      <c r="F2137" s="20">
        <v>41</v>
      </c>
      <c r="G2137" s="20">
        <v>35</v>
      </c>
      <c r="H2137" s="8">
        <v>215</v>
      </c>
      <c r="I2137" s="8">
        <v>220</v>
      </c>
    </row>
    <row r="2138" spans="1:10">
      <c r="A2138" s="191"/>
      <c r="B2138" s="26" t="s">
        <v>1985</v>
      </c>
      <c r="C2138" s="185"/>
      <c r="D2138" s="130"/>
      <c r="E2138" s="20">
        <v>150</v>
      </c>
      <c r="F2138" s="20">
        <v>155</v>
      </c>
      <c r="G2138" s="20">
        <v>143</v>
      </c>
      <c r="H2138" s="8">
        <v>215</v>
      </c>
      <c r="I2138" s="8">
        <v>220</v>
      </c>
    </row>
    <row r="2139" spans="1:10">
      <c r="A2139" s="191"/>
      <c r="B2139" s="26" t="s">
        <v>1986</v>
      </c>
      <c r="C2139" s="185"/>
      <c r="D2139" s="130"/>
      <c r="E2139" s="20">
        <v>17</v>
      </c>
      <c r="F2139" s="20">
        <v>15</v>
      </c>
      <c r="G2139" s="20">
        <v>5</v>
      </c>
      <c r="H2139" s="8">
        <v>215</v>
      </c>
      <c r="I2139" s="8">
        <v>220</v>
      </c>
    </row>
    <row r="2140" spans="1:10">
      <c r="A2140" s="191"/>
      <c r="B2140" s="31" t="s">
        <v>1987</v>
      </c>
      <c r="C2140" s="16"/>
      <c r="D2140" s="130"/>
      <c r="E2140" s="20">
        <v>22</v>
      </c>
      <c r="F2140" s="20">
        <v>7</v>
      </c>
      <c r="G2140" s="20">
        <v>15</v>
      </c>
      <c r="H2140" s="8">
        <v>215</v>
      </c>
      <c r="I2140" s="8">
        <v>220</v>
      </c>
    </row>
    <row r="2141" spans="1:10">
      <c r="A2141" s="191"/>
      <c r="B2141" s="26" t="s">
        <v>1988</v>
      </c>
      <c r="C2141" s="16"/>
      <c r="D2141" s="130"/>
      <c r="E2141" s="20">
        <v>0</v>
      </c>
      <c r="F2141" s="20">
        <v>0</v>
      </c>
      <c r="G2141" s="20">
        <v>0</v>
      </c>
      <c r="H2141" s="8">
        <v>215</v>
      </c>
      <c r="I2141" s="8">
        <v>220</v>
      </c>
    </row>
    <row r="2142" spans="1:10">
      <c r="A2142" s="191"/>
      <c r="B2142" s="31" t="s">
        <v>1989</v>
      </c>
      <c r="C2142" s="16"/>
      <c r="D2142" s="130"/>
      <c r="E2142" s="20">
        <v>102</v>
      </c>
      <c r="F2142" s="20">
        <v>135</v>
      </c>
      <c r="G2142" s="20">
        <v>130</v>
      </c>
      <c r="H2142" s="8">
        <v>215</v>
      </c>
      <c r="I2142" s="8">
        <v>220</v>
      </c>
    </row>
    <row r="2143" spans="1:10">
      <c r="A2143" s="191"/>
      <c r="B2143" s="31" t="s">
        <v>1990</v>
      </c>
      <c r="C2143" s="16"/>
      <c r="D2143" s="130"/>
      <c r="E2143" s="20">
        <v>5</v>
      </c>
      <c r="F2143" s="20">
        <v>15</v>
      </c>
      <c r="G2143" s="20">
        <v>12</v>
      </c>
      <c r="H2143" s="8">
        <v>215</v>
      </c>
      <c r="I2143" s="8">
        <v>220</v>
      </c>
    </row>
    <row r="2144" spans="1:10">
      <c r="A2144" s="191"/>
      <c r="B2144" s="31" t="s">
        <v>1991</v>
      </c>
      <c r="C2144" s="16"/>
      <c r="D2144" s="130"/>
      <c r="E2144" s="20">
        <v>13</v>
      </c>
      <c r="F2144" s="20">
        <v>0</v>
      </c>
      <c r="G2144" s="20">
        <v>0</v>
      </c>
      <c r="H2144" s="8">
        <v>215</v>
      </c>
      <c r="I2144" s="8">
        <v>220</v>
      </c>
    </row>
    <row r="2145" spans="1:10">
      <c r="A2145" s="191"/>
      <c r="B2145" s="31" t="s">
        <v>1992</v>
      </c>
      <c r="C2145" s="16"/>
      <c r="D2145" s="130"/>
      <c r="E2145" s="20">
        <v>60</v>
      </c>
      <c r="F2145" s="20">
        <v>65</v>
      </c>
      <c r="G2145" s="20">
        <v>30</v>
      </c>
      <c r="H2145" s="8">
        <v>215</v>
      </c>
      <c r="I2145" s="8">
        <v>220</v>
      </c>
    </row>
    <row r="2146" spans="1:10">
      <c r="A2146" s="191"/>
      <c r="B2146" s="15" t="s">
        <v>92</v>
      </c>
      <c r="C2146" s="16"/>
      <c r="D2146" s="130">
        <v>400</v>
      </c>
      <c r="E2146" s="20"/>
      <c r="F2146" s="20"/>
      <c r="G2146" s="20"/>
      <c r="H2146" s="8"/>
      <c r="I2146" s="8"/>
      <c r="J2146" s="144">
        <f>100*(H2146*(E2146+F2146+G2146)+H2147*(E2147+F2147+G2147)+H2148*(E2148+F2148+G2148)+H2149*(G2149+F2149+E2149)+H2150*(G2150+F2150+E2150))/(D2146*1000)</f>
        <v>54.692</v>
      </c>
    </row>
    <row r="2147" spans="1:10">
      <c r="A2147" s="191"/>
      <c r="B2147" s="31" t="s">
        <v>1993</v>
      </c>
      <c r="C2147" s="16"/>
      <c r="D2147" s="130"/>
      <c r="E2147" s="20">
        <v>60</v>
      </c>
      <c r="F2147" s="20">
        <v>76</v>
      </c>
      <c r="G2147" s="20">
        <v>68</v>
      </c>
      <c r="H2147" s="8">
        <v>226</v>
      </c>
      <c r="I2147" s="8">
        <v>217</v>
      </c>
    </row>
    <row r="2148" spans="1:10">
      <c r="A2148" s="191"/>
      <c r="B2148" s="31" t="s">
        <v>1994</v>
      </c>
      <c r="C2148" s="16"/>
      <c r="D2148" s="130"/>
      <c r="E2148" s="20">
        <v>67</v>
      </c>
      <c r="F2148" s="20">
        <v>93</v>
      </c>
      <c r="G2148" s="20">
        <v>93</v>
      </c>
      <c r="H2148" s="8">
        <v>226</v>
      </c>
      <c r="I2148" s="8">
        <v>217</v>
      </c>
    </row>
    <row r="2149" spans="1:10">
      <c r="A2149" s="191"/>
      <c r="B2149" s="31" t="s">
        <v>1995</v>
      </c>
      <c r="C2149" s="16"/>
      <c r="D2149" s="130"/>
      <c r="E2149" s="20">
        <v>201</v>
      </c>
      <c r="F2149" s="20">
        <v>99</v>
      </c>
      <c r="G2149" s="20">
        <v>85</v>
      </c>
      <c r="H2149" s="8">
        <v>226</v>
      </c>
      <c r="I2149" s="8">
        <v>217</v>
      </c>
    </row>
    <row r="2150" spans="1:10">
      <c r="A2150" s="191"/>
      <c r="B2150" s="31" t="s">
        <v>1996</v>
      </c>
      <c r="C2150" s="16"/>
      <c r="D2150" s="130"/>
      <c r="E2150" s="20">
        <v>32</v>
      </c>
      <c r="F2150" s="20">
        <v>76</v>
      </c>
      <c r="G2150" s="20">
        <v>18</v>
      </c>
      <c r="H2150" s="8">
        <v>226</v>
      </c>
      <c r="I2150" s="8">
        <v>217</v>
      </c>
    </row>
    <row r="2151" spans="1:10">
      <c r="A2151"/>
      <c r="B2151" s="15" t="s">
        <v>1997</v>
      </c>
      <c r="C2151" s="16"/>
      <c r="D2151" s="130">
        <v>400</v>
      </c>
      <c r="E2151" s="20"/>
      <c r="F2151" s="20"/>
      <c r="G2151" s="20"/>
      <c r="H2151" s="8"/>
      <c r="I2151" s="8"/>
      <c r="J2151" s="144">
        <f>100*(H2151*(E2151+F2151+G2151)+H2152*(E2152+F2152+G2152)+H2153*(E2153+F2153+G2153)+H2154*(G2154+F2154+E2154)+H2155*(G2155+F2155+E2155))/(D2151*1000)</f>
        <v>0.45600000000000002</v>
      </c>
    </row>
    <row r="2152" spans="1:10" ht="15.75" customHeight="1">
      <c r="A2152" s="203" t="s">
        <v>429</v>
      </c>
      <c r="B2152" s="31" t="s">
        <v>1998</v>
      </c>
      <c r="C2152" s="185" t="s">
        <v>1999</v>
      </c>
      <c r="D2152" s="130"/>
      <c r="E2152" s="20">
        <v>0</v>
      </c>
      <c r="F2152" s="20">
        <v>0</v>
      </c>
      <c r="G2152" s="20">
        <v>0</v>
      </c>
      <c r="H2152" s="8">
        <v>228</v>
      </c>
      <c r="I2152" s="8">
        <v>227</v>
      </c>
    </row>
    <row r="2153" spans="1:10">
      <c r="A2153" s="203"/>
      <c r="B2153" s="31" t="s">
        <v>2000</v>
      </c>
      <c r="C2153" s="185"/>
      <c r="D2153" s="130"/>
      <c r="E2153" s="20">
        <v>0</v>
      </c>
      <c r="F2153" s="20">
        <v>0</v>
      </c>
      <c r="G2153" s="20">
        <v>0</v>
      </c>
      <c r="H2153" s="8">
        <v>228</v>
      </c>
      <c r="I2153" s="8">
        <v>227</v>
      </c>
    </row>
    <row r="2154" spans="1:10">
      <c r="A2154" s="203"/>
      <c r="B2154" s="31" t="s">
        <v>2001</v>
      </c>
      <c r="C2154" s="185"/>
      <c r="D2154" s="130"/>
      <c r="E2154" s="20">
        <v>0</v>
      </c>
      <c r="F2154" s="20">
        <v>0</v>
      </c>
      <c r="G2154" s="20">
        <v>0</v>
      </c>
      <c r="H2154" s="8">
        <v>228</v>
      </c>
      <c r="I2154" s="8">
        <v>227</v>
      </c>
    </row>
    <row r="2155" spans="1:10">
      <c r="A2155" s="203"/>
      <c r="B2155" s="31" t="s">
        <v>2002</v>
      </c>
      <c r="C2155" s="185"/>
      <c r="D2155" s="130"/>
      <c r="E2155" s="20">
        <v>3</v>
      </c>
      <c r="F2155" s="20">
        <v>0</v>
      </c>
      <c r="G2155" s="20">
        <v>5</v>
      </c>
      <c r="H2155" s="8">
        <v>228</v>
      </c>
      <c r="I2155" s="8">
        <v>227</v>
      </c>
    </row>
    <row r="2156" spans="1:10">
      <c r="A2156" s="203"/>
      <c r="B2156" s="31" t="s">
        <v>2003</v>
      </c>
      <c r="C2156" s="185"/>
      <c r="D2156" s="130"/>
      <c r="E2156" s="20">
        <v>0</v>
      </c>
      <c r="F2156" s="20">
        <v>0</v>
      </c>
      <c r="G2156" s="20">
        <v>0</v>
      </c>
      <c r="H2156" s="8">
        <v>228</v>
      </c>
      <c r="I2156" s="8">
        <v>227</v>
      </c>
    </row>
    <row r="2157" spans="1:10">
      <c r="A2157" s="203"/>
      <c r="B2157" s="15" t="s">
        <v>92</v>
      </c>
      <c r="C2157" s="16"/>
      <c r="D2157" s="130">
        <v>630</v>
      </c>
      <c r="E2157" s="20"/>
      <c r="F2157" s="20"/>
      <c r="G2157" s="20"/>
      <c r="H2157" s="8"/>
      <c r="I2157" s="8"/>
      <c r="J2157" s="144">
        <f>100*(H2157*(E2157+F2157+G2157)+H2158*(E2158+F2158+G2158)+H2159*(E2159+F2159+G2159)+H2160*(G2160+F2160+E2160)+H2161*(G2161+F2161+E2161)+H2162*(G2162+F2162+E2162)+H2163*(G2163+F2163+E2163))/(D2157*1000)</f>
        <v>21.80952380952381</v>
      </c>
    </row>
    <row r="2158" spans="1:10">
      <c r="A2158" s="203"/>
      <c r="B2158" s="31" t="s">
        <v>2004</v>
      </c>
      <c r="C2158" s="16"/>
      <c r="D2158" s="130"/>
      <c r="E2158" s="20">
        <v>162</v>
      </c>
      <c r="F2158" s="20">
        <v>142</v>
      </c>
      <c r="G2158" s="20">
        <v>170</v>
      </c>
      <c r="H2158" s="8">
        <v>229</v>
      </c>
      <c r="I2158" s="8">
        <v>223</v>
      </c>
    </row>
    <row r="2159" spans="1:10">
      <c r="A2159" s="203"/>
      <c r="B2159" s="31" t="s">
        <v>2005</v>
      </c>
      <c r="C2159" s="16"/>
      <c r="D2159" s="130"/>
      <c r="E2159" s="20">
        <v>0</v>
      </c>
      <c r="F2159" s="20">
        <v>0</v>
      </c>
      <c r="G2159" s="20">
        <v>0</v>
      </c>
      <c r="H2159" s="8">
        <v>229</v>
      </c>
      <c r="I2159" s="8">
        <v>223</v>
      </c>
    </row>
    <row r="2160" spans="1:10">
      <c r="A2160" s="203"/>
      <c r="B2160" s="31" t="s">
        <v>2006</v>
      </c>
      <c r="C2160" s="16"/>
      <c r="D2160" s="130"/>
      <c r="E2160" s="20">
        <v>0</v>
      </c>
      <c r="F2160" s="20">
        <v>12</v>
      </c>
      <c r="G2160" s="20">
        <v>6</v>
      </c>
      <c r="H2160" s="8">
        <v>229</v>
      </c>
      <c r="I2160" s="8">
        <v>223</v>
      </c>
    </row>
    <row r="2161" spans="1:10">
      <c r="A2161" s="203"/>
      <c r="B2161" s="31" t="s">
        <v>2007</v>
      </c>
      <c r="C2161" s="16"/>
      <c r="D2161" s="130"/>
      <c r="E2161" s="20">
        <v>48</v>
      </c>
      <c r="F2161" s="20">
        <v>7</v>
      </c>
      <c r="G2161" s="20">
        <v>16</v>
      </c>
      <c r="H2161" s="8">
        <v>229</v>
      </c>
      <c r="I2161" s="8">
        <v>223</v>
      </c>
    </row>
    <row r="2162" spans="1:10">
      <c r="A2162" s="203"/>
      <c r="B2162" s="31" t="s">
        <v>2008</v>
      </c>
      <c r="C2162" s="16"/>
      <c r="D2162" s="130"/>
      <c r="E2162" s="20">
        <v>15</v>
      </c>
      <c r="F2162" s="20">
        <v>14</v>
      </c>
      <c r="G2162" s="20">
        <v>2</v>
      </c>
      <c r="H2162" s="8">
        <v>229</v>
      </c>
      <c r="I2162" s="8">
        <v>223</v>
      </c>
    </row>
    <row r="2163" spans="1:10">
      <c r="A2163" s="203"/>
      <c r="B2163" s="31" t="s">
        <v>63</v>
      </c>
      <c r="C2163" s="16"/>
      <c r="D2163" s="130"/>
      <c r="E2163" s="20">
        <v>2</v>
      </c>
      <c r="F2163" s="20">
        <v>3</v>
      </c>
      <c r="G2163" s="20">
        <v>1</v>
      </c>
      <c r="H2163" s="8">
        <v>229</v>
      </c>
      <c r="I2163" s="8">
        <v>223</v>
      </c>
    </row>
    <row r="2164" spans="1:10">
      <c r="A2164"/>
      <c r="B2164" s="15" t="s">
        <v>2009</v>
      </c>
      <c r="C2164" s="16"/>
      <c r="D2164" s="130">
        <v>400</v>
      </c>
      <c r="E2164" s="72"/>
      <c r="F2164" s="72"/>
      <c r="G2164" s="72"/>
      <c r="H2164" s="8"/>
      <c r="I2164" s="8"/>
      <c r="J2164" s="144">
        <f>100*(H2164*(E2164+F2164+G2164)+H2165*(E2165+F2165+G2165)+H2166*(E2166+F2166+G2166)+H2167*(G2167+F2167+E2167)+H2168*(G2168+F2168+E2168)+H2169*(G2169+F2169+E2169)+H2170*(G2170+F2170+E2170)+H2171*(G2171+F2171+E2171))/(D2164*1000)</f>
        <v>14.08</v>
      </c>
    </row>
    <row r="2165" spans="1:10" ht="15.75" customHeight="1">
      <c r="A2165" s="203" t="s">
        <v>429</v>
      </c>
      <c r="B2165" s="31" t="s">
        <v>2010</v>
      </c>
      <c r="C2165" s="16" t="s">
        <v>2011</v>
      </c>
      <c r="D2165" s="130"/>
      <c r="E2165" s="72">
        <v>4</v>
      </c>
      <c r="F2165" s="72">
        <v>0</v>
      </c>
      <c r="G2165" s="72">
        <v>6</v>
      </c>
      <c r="H2165" s="21">
        <v>220</v>
      </c>
      <c r="I2165" s="21">
        <v>215</v>
      </c>
    </row>
    <row r="2166" spans="1:10">
      <c r="A2166" s="203"/>
      <c r="B2166" s="31" t="s">
        <v>2012</v>
      </c>
      <c r="C2166" s="16"/>
      <c r="D2166" s="130"/>
      <c r="E2166" s="20">
        <v>10</v>
      </c>
      <c r="F2166" s="20">
        <v>10</v>
      </c>
      <c r="G2166" s="20">
        <v>25</v>
      </c>
      <c r="H2166" s="21">
        <v>220</v>
      </c>
      <c r="I2166" s="21">
        <v>215</v>
      </c>
    </row>
    <row r="2167" spans="1:10">
      <c r="A2167" s="203"/>
      <c r="B2167" s="31" t="s">
        <v>2013</v>
      </c>
      <c r="C2167" s="16"/>
      <c r="D2167" s="130"/>
      <c r="E2167" s="72">
        <v>0</v>
      </c>
      <c r="F2167" s="72">
        <v>0</v>
      </c>
      <c r="G2167" s="72">
        <v>0</v>
      </c>
      <c r="H2167" s="21">
        <v>220</v>
      </c>
      <c r="I2167" s="21">
        <v>215</v>
      </c>
    </row>
    <row r="2168" spans="1:10">
      <c r="A2168" s="203"/>
      <c r="B2168" s="31" t="s">
        <v>2014</v>
      </c>
      <c r="C2168" s="16"/>
      <c r="D2168" s="130"/>
      <c r="E2168" s="20">
        <v>10</v>
      </c>
      <c r="F2168" s="20">
        <v>20</v>
      </c>
      <c r="G2168" s="20">
        <v>10</v>
      </c>
      <c r="H2168" s="21">
        <v>220</v>
      </c>
      <c r="I2168" s="21">
        <v>215</v>
      </c>
    </row>
    <row r="2169" spans="1:10">
      <c r="A2169" s="203"/>
      <c r="B2169" s="31" t="s">
        <v>2015</v>
      </c>
      <c r="C2169" s="16"/>
      <c r="D2169" s="130"/>
      <c r="E2169" s="20">
        <v>10</v>
      </c>
      <c r="F2169" s="20">
        <v>2</v>
      </c>
      <c r="G2169" s="20">
        <v>0</v>
      </c>
      <c r="H2169" s="21">
        <v>220</v>
      </c>
      <c r="I2169" s="21">
        <v>215</v>
      </c>
    </row>
    <row r="2170" spans="1:10">
      <c r="A2170" s="203"/>
      <c r="B2170" s="31" t="s">
        <v>275</v>
      </c>
      <c r="C2170" s="16"/>
      <c r="D2170" s="130"/>
      <c r="E2170" s="72">
        <v>33</v>
      </c>
      <c r="F2170" s="72">
        <v>35</v>
      </c>
      <c r="G2170" s="72">
        <v>35</v>
      </c>
      <c r="H2170" s="21">
        <v>220</v>
      </c>
      <c r="I2170" s="21">
        <v>215</v>
      </c>
    </row>
    <row r="2171" spans="1:10">
      <c r="A2171" s="203"/>
      <c r="B2171" s="31" t="s">
        <v>2016</v>
      </c>
      <c r="C2171" s="16"/>
      <c r="D2171" s="130"/>
      <c r="E2171" s="20">
        <v>18</v>
      </c>
      <c r="F2171" s="20">
        <v>16</v>
      </c>
      <c r="G2171" s="20">
        <v>12</v>
      </c>
      <c r="H2171" s="21">
        <v>220</v>
      </c>
      <c r="I2171" s="21">
        <v>215</v>
      </c>
    </row>
    <row r="2172" spans="1:10">
      <c r="A2172" s="203"/>
      <c r="B2172" s="15" t="s">
        <v>92</v>
      </c>
      <c r="C2172" s="16"/>
      <c r="D2172" s="130">
        <v>400</v>
      </c>
      <c r="E2172" s="72"/>
      <c r="F2172" s="72"/>
      <c r="G2172" s="72"/>
      <c r="H2172" s="8"/>
      <c r="I2172" s="8"/>
      <c r="J2172" s="144">
        <f>100*(H2172*(E2172+F2172+G2172)+H2173*(E2173+F2173+G2173)+H2174*(E2174+F2174+G2174)+H2175*(E2175+F2175+G2175)+H2176*(G2176+F2176+E2176)+H2178*(G2178+F2178+E2178)+H2179*(G2179+F2179+E2179)+H2180*(G2180+F2180+E2180)+H2181*(G2181+F2181+E2181)+H2182*(G2182+F2182+E2182)+H2183*(G2183+F2183+E2183)+H2184*(G2184+F2184+E2184))/(D2172*1000)</f>
        <v>26.504999999999999</v>
      </c>
    </row>
    <row r="2173" spans="1:10">
      <c r="A2173" s="203"/>
      <c r="B2173" s="31" t="s">
        <v>2017</v>
      </c>
      <c r="C2173" s="16"/>
      <c r="D2173" s="130"/>
      <c r="E2173" s="72">
        <v>21</v>
      </c>
      <c r="F2173" s="72">
        <v>44</v>
      </c>
      <c r="G2173" s="72">
        <v>22</v>
      </c>
      <c r="H2173" s="21">
        <v>228</v>
      </c>
      <c r="I2173" s="21">
        <v>217</v>
      </c>
    </row>
    <row r="2174" spans="1:10">
      <c r="A2174" s="203"/>
      <c r="B2174" s="31" t="s">
        <v>2018</v>
      </c>
      <c r="C2174" s="16"/>
      <c r="D2174" s="130"/>
      <c r="E2174" s="72">
        <v>25</v>
      </c>
      <c r="F2174" s="72">
        <v>39</v>
      </c>
      <c r="G2174" s="72">
        <v>28</v>
      </c>
      <c r="H2174" s="21">
        <v>228</v>
      </c>
      <c r="I2174" s="21">
        <v>217</v>
      </c>
    </row>
    <row r="2175" spans="1:10">
      <c r="A2175" s="203"/>
      <c r="B2175" s="31" t="s">
        <v>2012</v>
      </c>
      <c r="C2175" s="16"/>
      <c r="D2175" s="130"/>
      <c r="E2175" s="72">
        <v>0</v>
      </c>
      <c r="F2175" s="72">
        <v>0</v>
      </c>
      <c r="G2175" s="72">
        <v>0</v>
      </c>
      <c r="H2175" s="21">
        <v>228</v>
      </c>
      <c r="I2175" s="21">
        <v>217</v>
      </c>
    </row>
    <row r="2176" spans="1:10">
      <c r="A2176" s="203"/>
      <c r="B2176" s="31" t="s">
        <v>2019</v>
      </c>
      <c r="C2176" s="16"/>
      <c r="D2176" s="130"/>
      <c r="E2176" s="72">
        <v>10</v>
      </c>
      <c r="F2176" s="72">
        <v>10</v>
      </c>
      <c r="G2176" s="72">
        <v>9</v>
      </c>
      <c r="H2176" s="21">
        <v>228</v>
      </c>
      <c r="I2176" s="21">
        <v>217</v>
      </c>
    </row>
    <row r="2177" spans="1:10">
      <c r="A2177" s="203"/>
      <c r="B2177" s="31" t="s">
        <v>2020</v>
      </c>
      <c r="C2177" s="16"/>
      <c r="D2177" s="130"/>
      <c r="E2177" s="72">
        <v>8</v>
      </c>
      <c r="F2177" s="72">
        <v>19</v>
      </c>
      <c r="G2177" s="72">
        <v>15</v>
      </c>
      <c r="H2177" s="21">
        <v>228</v>
      </c>
      <c r="I2177" s="21">
        <v>217</v>
      </c>
    </row>
    <row r="2178" spans="1:10">
      <c r="A2178" s="203"/>
      <c r="B2178" s="31" t="s">
        <v>2021</v>
      </c>
      <c r="C2178" s="16"/>
      <c r="D2178" s="130"/>
      <c r="E2178" s="20">
        <v>36</v>
      </c>
      <c r="F2178" s="20">
        <v>9</v>
      </c>
      <c r="G2178" s="20">
        <v>20</v>
      </c>
      <c r="H2178" s="21">
        <v>228</v>
      </c>
      <c r="I2178" s="21">
        <v>217</v>
      </c>
    </row>
    <row r="2179" spans="1:10">
      <c r="A2179" s="203"/>
      <c r="B2179" s="31" t="s">
        <v>2022</v>
      </c>
      <c r="C2179" s="16"/>
      <c r="D2179" s="130"/>
      <c r="E2179" s="72">
        <v>20</v>
      </c>
      <c r="F2179" s="72">
        <v>5</v>
      </c>
      <c r="G2179" s="72">
        <v>20</v>
      </c>
      <c r="H2179" s="21">
        <v>228</v>
      </c>
      <c r="I2179" s="21">
        <v>217</v>
      </c>
    </row>
    <row r="2180" spans="1:10">
      <c r="A2180" s="203"/>
      <c r="B2180" s="31" t="s">
        <v>2023</v>
      </c>
      <c r="C2180" s="16"/>
      <c r="D2180" s="130"/>
      <c r="E2180" s="72"/>
      <c r="F2180" s="72">
        <v>6</v>
      </c>
      <c r="G2180" s="72"/>
      <c r="H2180" s="21">
        <v>228</v>
      </c>
      <c r="I2180" s="21">
        <v>217</v>
      </c>
    </row>
    <row r="2181" spans="1:10">
      <c r="A2181" s="203"/>
      <c r="B2181" s="31" t="s">
        <v>2024</v>
      </c>
      <c r="C2181" s="16"/>
      <c r="D2181" s="130"/>
      <c r="E2181" s="72">
        <v>3</v>
      </c>
      <c r="F2181" s="72">
        <v>2</v>
      </c>
      <c r="G2181" s="72">
        <v>4</v>
      </c>
      <c r="H2181" s="21">
        <v>228</v>
      </c>
      <c r="I2181" s="21">
        <v>217</v>
      </c>
    </row>
    <row r="2182" spans="1:10">
      <c r="A2182" s="203"/>
      <c r="B2182" s="31" t="s">
        <v>2025</v>
      </c>
      <c r="C2182" s="16"/>
      <c r="D2182" s="130"/>
      <c r="E2182" s="72">
        <v>1</v>
      </c>
      <c r="F2182" s="72">
        <v>25</v>
      </c>
      <c r="G2182" s="72">
        <v>5</v>
      </c>
      <c r="H2182" s="21">
        <v>228</v>
      </c>
      <c r="I2182" s="21">
        <v>217</v>
      </c>
    </row>
    <row r="2183" spans="1:10">
      <c r="A2183" s="203"/>
      <c r="B2183" s="31" t="s">
        <v>2026</v>
      </c>
      <c r="C2183" s="16"/>
      <c r="D2183" s="130"/>
      <c r="E2183" s="72">
        <v>0</v>
      </c>
      <c r="F2183" s="72">
        <v>1</v>
      </c>
      <c r="G2183" s="72">
        <v>0</v>
      </c>
      <c r="H2183" s="21">
        <v>228</v>
      </c>
      <c r="I2183" s="21">
        <v>217</v>
      </c>
    </row>
    <row r="2184" spans="1:10">
      <c r="A2184" s="203"/>
      <c r="B2184" s="31" t="s">
        <v>2027</v>
      </c>
      <c r="C2184" s="16"/>
      <c r="D2184" s="130"/>
      <c r="E2184" s="72">
        <v>36</v>
      </c>
      <c r="F2184" s="72">
        <v>36</v>
      </c>
      <c r="G2184" s="72">
        <v>28</v>
      </c>
      <c r="H2184" s="21">
        <v>228</v>
      </c>
      <c r="I2184" s="21">
        <v>217</v>
      </c>
    </row>
    <row r="2185" spans="1:10">
      <c r="A2185" s="203"/>
      <c r="B2185" s="15" t="s">
        <v>2028</v>
      </c>
      <c r="C2185" s="16"/>
      <c r="D2185" s="130">
        <v>400</v>
      </c>
      <c r="E2185" s="72"/>
      <c r="F2185" s="72"/>
      <c r="G2185" s="72"/>
      <c r="H2185" s="8"/>
      <c r="I2185" s="8"/>
      <c r="J2185" s="144">
        <f>100*(H2185*(E2185+F2185+G2185)+H2186*(E2186+F2186+G2186)+H2187*(E2187+F2187+G2187)+H2188*(G2188+F2188+E2188)+H2189*(G2189+F2189+E2189)+H2190*(G2190+F2190+E2190)+H2191*(G2191+F2191+E2191))/(D2185*1000)</f>
        <v>8.4314999999999998</v>
      </c>
    </row>
    <row r="2186" spans="1:10" ht="15.75" customHeight="1">
      <c r="A2186" s="203"/>
      <c r="B2186" s="19" t="s">
        <v>2029</v>
      </c>
      <c r="C2186" s="185" t="s">
        <v>2030</v>
      </c>
      <c r="D2186" s="130"/>
      <c r="E2186" s="72">
        <v>8</v>
      </c>
      <c r="F2186" s="72">
        <v>4</v>
      </c>
      <c r="G2186" s="72">
        <v>14</v>
      </c>
      <c r="H2186" s="21">
        <v>231</v>
      </c>
      <c r="I2186" s="21">
        <v>229</v>
      </c>
    </row>
    <row r="2187" spans="1:10">
      <c r="A2187" s="203"/>
      <c r="B2187" s="19" t="s">
        <v>2031</v>
      </c>
      <c r="C2187" s="185"/>
      <c r="D2187" s="130"/>
      <c r="E2187" s="72">
        <v>5</v>
      </c>
      <c r="F2187" s="72">
        <v>3</v>
      </c>
      <c r="G2187" s="72">
        <v>0</v>
      </c>
      <c r="H2187" s="21">
        <v>231</v>
      </c>
      <c r="I2187" s="21">
        <v>229</v>
      </c>
    </row>
    <row r="2188" spans="1:10">
      <c r="A2188" s="203"/>
      <c r="B2188" s="19" t="s">
        <v>2032</v>
      </c>
      <c r="C2188" s="185"/>
      <c r="D2188" s="130"/>
      <c r="E2188" s="72">
        <v>11</v>
      </c>
      <c r="F2188" s="72">
        <v>30</v>
      </c>
      <c r="G2188" s="72">
        <v>16</v>
      </c>
      <c r="H2188" s="21">
        <v>231</v>
      </c>
      <c r="I2188" s="21">
        <v>229</v>
      </c>
    </row>
    <row r="2189" spans="1:10">
      <c r="A2189" s="203"/>
      <c r="B2189" s="19" t="s">
        <v>2033</v>
      </c>
      <c r="C2189" s="185"/>
      <c r="D2189" s="130"/>
      <c r="E2189" s="72">
        <v>3</v>
      </c>
      <c r="F2189" s="72">
        <v>2</v>
      </c>
      <c r="G2189" s="72">
        <v>0</v>
      </c>
      <c r="H2189" s="21">
        <v>231</v>
      </c>
      <c r="I2189" s="21">
        <v>229</v>
      </c>
    </row>
    <row r="2190" spans="1:10">
      <c r="A2190" s="203"/>
      <c r="B2190" s="19" t="s">
        <v>2034</v>
      </c>
      <c r="C2190" s="185"/>
      <c r="D2190" s="130"/>
      <c r="E2190" s="72">
        <v>28</v>
      </c>
      <c r="F2190" s="72">
        <v>20</v>
      </c>
      <c r="G2190" s="72">
        <v>2</v>
      </c>
      <c r="H2190" s="21">
        <v>231</v>
      </c>
      <c r="I2190" s="21">
        <v>229</v>
      </c>
    </row>
    <row r="2191" spans="1:10">
      <c r="A2191" s="203"/>
      <c r="B2191" s="15" t="s">
        <v>92</v>
      </c>
      <c r="C2191" s="185"/>
      <c r="D2191" s="130">
        <v>400</v>
      </c>
      <c r="E2191" s="72"/>
      <c r="F2191" s="72"/>
      <c r="G2191" s="72"/>
      <c r="H2191" s="8"/>
      <c r="I2191" s="8"/>
      <c r="J2191" s="144">
        <f>100*(H2191*(E2191+F2191+G2191)+H2192*(E2192+F2192+G2192)+H2193*(E2193+F2193+G2193)+H2194*(G2194+F2194+E2194)+H2195*(G2195+F2195+E2195)+H2196*(G2196+F2196+E2196)+H2197*(G2197+F2197+E2197)+H2198*(G2198+F2198+E2198))/(D2191*1000)</f>
        <v>10.5465</v>
      </c>
    </row>
    <row r="2192" spans="1:10">
      <c r="A2192" s="203"/>
      <c r="B2192" s="26" t="s">
        <v>2035</v>
      </c>
      <c r="C2192" s="185"/>
      <c r="D2192" s="130"/>
      <c r="E2192" s="72">
        <v>0</v>
      </c>
      <c r="F2192" s="72">
        <v>0</v>
      </c>
      <c r="G2192" s="72">
        <v>0</v>
      </c>
      <c r="H2192" s="21">
        <v>237</v>
      </c>
      <c r="I2192" s="21">
        <v>233</v>
      </c>
    </row>
    <row r="2193" spans="1:10">
      <c r="A2193" s="203"/>
      <c r="B2193" s="26" t="s">
        <v>2036</v>
      </c>
      <c r="C2193" s="185"/>
      <c r="D2193" s="130"/>
      <c r="E2193" s="72">
        <v>0</v>
      </c>
      <c r="F2193" s="72">
        <v>7</v>
      </c>
      <c r="G2193" s="72">
        <v>5</v>
      </c>
      <c r="H2193" s="21">
        <v>237</v>
      </c>
      <c r="I2193" s="21">
        <v>233</v>
      </c>
    </row>
    <row r="2194" spans="1:10">
      <c r="A2194" s="203"/>
      <c r="B2194" s="26" t="s">
        <v>2037</v>
      </c>
      <c r="C2194" s="185"/>
      <c r="D2194" s="130"/>
      <c r="E2194" s="72">
        <v>0</v>
      </c>
      <c r="F2194" s="72">
        <v>0</v>
      </c>
      <c r="G2194" s="72">
        <v>6</v>
      </c>
      <c r="H2194" s="21">
        <v>237</v>
      </c>
      <c r="I2194" s="21">
        <v>233</v>
      </c>
    </row>
    <row r="2195" spans="1:10" ht="17.100000000000001" customHeight="1">
      <c r="A2195" s="203"/>
      <c r="B2195" s="19" t="s">
        <v>2038</v>
      </c>
      <c r="C2195" s="185"/>
      <c r="D2195" s="130"/>
      <c r="E2195" s="72">
        <v>0</v>
      </c>
      <c r="F2195" s="72">
        <v>0</v>
      </c>
      <c r="G2195" s="72">
        <v>4</v>
      </c>
      <c r="H2195" s="21">
        <v>237</v>
      </c>
      <c r="I2195" s="21">
        <v>233</v>
      </c>
    </row>
    <row r="2196" spans="1:10">
      <c r="A2196" s="203"/>
      <c r="B2196" s="19" t="s">
        <v>2039</v>
      </c>
      <c r="C2196" s="185"/>
      <c r="D2196" s="130"/>
      <c r="E2196" s="72">
        <v>50</v>
      </c>
      <c r="F2196" s="72">
        <v>70</v>
      </c>
      <c r="G2196" s="72">
        <v>30</v>
      </c>
      <c r="H2196" s="21">
        <v>237</v>
      </c>
      <c r="I2196" s="21">
        <v>233</v>
      </c>
    </row>
    <row r="2197" spans="1:10">
      <c r="A2197" s="203"/>
      <c r="B2197" s="31" t="s">
        <v>2040</v>
      </c>
      <c r="C2197" s="185"/>
      <c r="D2197" s="130"/>
      <c r="E2197" s="72">
        <v>0</v>
      </c>
      <c r="F2197" s="72">
        <v>0</v>
      </c>
      <c r="G2197" s="72">
        <v>0</v>
      </c>
      <c r="H2197" s="21">
        <v>237</v>
      </c>
      <c r="I2197" s="21">
        <v>233</v>
      </c>
    </row>
    <row r="2198" spans="1:10">
      <c r="A2198" s="203"/>
      <c r="B2198" s="31" t="s">
        <v>2041</v>
      </c>
      <c r="C2198" s="16"/>
      <c r="D2198" s="130"/>
      <c r="E2198" s="72">
        <v>3</v>
      </c>
      <c r="F2198" s="72">
        <v>0</v>
      </c>
      <c r="G2198" s="72">
        <v>3</v>
      </c>
      <c r="H2198" s="21">
        <v>237</v>
      </c>
      <c r="I2198" s="21">
        <v>233</v>
      </c>
    </row>
    <row r="2199" spans="1:10">
      <c r="A2199"/>
      <c r="B2199" s="15" t="s">
        <v>2042</v>
      </c>
      <c r="C2199" s="16"/>
      <c r="D2199" s="130">
        <v>400</v>
      </c>
      <c r="E2199" s="72"/>
      <c r="F2199" s="72"/>
      <c r="G2199" s="72"/>
      <c r="H2199" s="8"/>
      <c r="I2199" s="8"/>
      <c r="J2199" s="144">
        <f>100*(H2199*(E2199+F2199+G2199)+H2200*(E2200+F2200+G2200)+H2201*(E2201+F2201+G2201)+H2202*(G2202+F2202+E2202)+H2203*(G2203+F2203+E2203)+H2204*(G2204+F2204+E2204)+H2205*(G2205+F2205+E2205)+H2206*(G2206+F2206+E2206))/(D2199*1000)</f>
        <v>28.922499999999999</v>
      </c>
    </row>
    <row r="2200" spans="1:10" ht="15.75" customHeight="1">
      <c r="A2200" s="203" t="s">
        <v>429</v>
      </c>
      <c r="B2200" s="26" t="s">
        <v>2043</v>
      </c>
      <c r="C2200" s="16" t="s">
        <v>2044</v>
      </c>
      <c r="D2200" s="130"/>
      <c r="E2200" s="72">
        <v>55</v>
      </c>
      <c r="F2200" s="72">
        <v>43</v>
      </c>
      <c r="G2200" s="72">
        <v>33</v>
      </c>
      <c r="H2200" s="8">
        <v>230</v>
      </c>
      <c r="I2200" s="8">
        <v>229</v>
      </c>
    </row>
    <row r="2201" spans="1:10">
      <c r="A2201" s="203"/>
      <c r="B2201" s="26" t="s">
        <v>2045</v>
      </c>
      <c r="C2201" s="16"/>
      <c r="D2201" s="130"/>
      <c r="E2201" s="72">
        <v>0</v>
      </c>
      <c r="F2201" s="72">
        <v>2</v>
      </c>
      <c r="G2201" s="72">
        <v>0</v>
      </c>
      <c r="H2201" s="8">
        <v>230</v>
      </c>
      <c r="I2201" s="8">
        <v>229</v>
      </c>
    </row>
    <row r="2202" spans="1:10">
      <c r="A2202" s="203"/>
      <c r="B2202" s="58" t="s">
        <v>2046</v>
      </c>
      <c r="C2202" s="16"/>
      <c r="D2202" s="130"/>
      <c r="E2202" s="72">
        <v>34</v>
      </c>
      <c r="F2202" s="72">
        <v>36</v>
      </c>
      <c r="G2202" s="72">
        <v>25</v>
      </c>
      <c r="H2202" s="8">
        <v>230</v>
      </c>
      <c r="I2202" s="8">
        <v>229</v>
      </c>
    </row>
    <row r="2203" spans="1:10">
      <c r="A2203" s="203"/>
      <c r="B2203" s="60" t="s">
        <v>2047</v>
      </c>
      <c r="C2203" s="16"/>
      <c r="D2203" s="130"/>
      <c r="E2203" s="72">
        <v>0</v>
      </c>
      <c r="F2203" s="72">
        <v>0</v>
      </c>
      <c r="G2203" s="72">
        <v>0</v>
      </c>
      <c r="H2203" s="8">
        <v>230</v>
      </c>
      <c r="I2203" s="8">
        <v>229</v>
      </c>
    </row>
    <row r="2204" spans="1:10">
      <c r="A2204" s="203"/>
      <c r="B2204" s="58" t="s">
        <v>2048</v>
      </c>
      <c r="C2204" s="16"/>
      <c r="D2204" s="130"/>
      <c r="E2204" s="72">
        <v>30</v>
      </c>
      <c r="F2204" s="72">
        <v>27</v>
      </c>
      <c r="G2204" s="72">
        <v>28</v>
      </c>
      <c r="H2204" s="8">
        <v>230</v>
      </c>
      <c r="I2204" s="8">
        <v>229</v>
      </c>
    </row>
    <row r="2205" spans="1:10">
      <c r="A2205" s="203"/>
      <c r="B2205" s="58" t="s">
        <v>2049</v>
      </c>
      <c r="C2205" s="16"/>
      <c r="D2205" s="130"/>
      <c r="E2205" s="72">
        <v>29</v>
      </c>
      <c r="F2205" s="72">
        <v>39</v>
      </c>
      <c r="G2205" s="72">
        <v>37</v>
      </c>
      <c r="H2205" s="8">
        <v>230</v>
      </c>
      <c r="I2205" s="8">
        <v>229</v>
      </c>
    </row>
    <row r="2206" spans="1:10">
      <c r="A2206" s="203"/>
      <c r="B2206" s="26" t="s">
        <v>63</v>
      </c>
      <c r="C2206" s="16"/>
      <c r="D2206" s="130"/>
      <c r="E2206" s="72">
        <v>21</v>
      </c>
      <c r="F2206" s="72">
        <v>21</v>
      </c>
      <c r="G2206" s="72">
        <v>43</v>
      </c>
      <c r="H2206" s="8">
        <v>230</v>
      </c>
      <c r="I2206" s="8">
        <v>229</v>
      </c>
    </row>
    <row r="2207" spans="1:10">
      <c r="A2207" s="203"/>
      <c r="B2207" s="58" t="s">
        <v>2050</v>
      </c>
      <c r="C2207" s="16"/>
      <c r="D2207" s="130"/>
      <c r="E2207" s="72">
        <v>0</v>
      </c>
      <c r="F2207" s="72">
        <v>0</v>
      </c>
      <c r="G2207" s="72">
        <v>0</v>
      </c>
      <c r="H2207" s="8">
        <v>230</v>
      </c>
      <c r="I2207" s="8">
        <v>229</v>
      </c>
    </row>
    <row r="2208" spans="1:10">
      <c r="A2208" s="203"/>
      <c r="B2208" s="15" t="s">
        <v>92</v>
      </c>
      <c r="C2208" s="16"/>
      <c r="D2208" s="130">
        <v>400</v>
      </c>
      <c r="E2208" s="72"/>
      <c r="F2208" s="72"/>
      <c r="G2208" s="72"/>
      <c r="H2208" s="8"/>
      <c r="I2208" s="8"/>
      <c r="J2208" s="144">
        <f>100*(H2208*(E2208+F2208+G2208)+H2209*(E2209+F2209+G2209)+H2210*(E2210+F2210+G2210)+H2211*(G2211+F2211+E2211)+H2212*(G2212+F2212+E2212)+H2213*(G2213+F2213+E2213)+H2214*(G2214+F2214+E2214)+H2215*(G2215+F2215+E2215))/(D2208*1000)</f>
        <v>25.651</v>
      </c>
    </row>
    <row r="2209" spans="1:10">
      <c r="A2209" s="203"/>
      <c r="B2209" s="58" t="s">
        <v>2051</v>
      </c>
      <c r="C2209" s="16"/>
      <c r="D2209" s="130"/>
      <c r="E2209" s="72">
        <v>26</v>
      </c>
      <c r="F2209" s="72">
        <v>49</v>
      </c>
      <c r="G2209" s="72">
        <v>34</v>
      </c>
      <c r="H2209" s="8">
        <v>226</v>
      </c>
      <c r="I2209" s="8">
        <v>220</v>
      </c>
    </row>
    <row r="2210" spans="1:10">
      <c r="A2210" s="203"/>
      <c r="B2210" s="58" t="s">
        <v>2052</v>
      </c>
      <c r="C2210" s="16"/>
      <c r="D2210" s="130"/>
      <c r="E2210" s="72">
        <v>0</v>
      </c>
      <c r="F2210" s="72">
        <v>0</v>
      </c>
      <c r="G2210" s="72">
        <v>2</v>
      </c>
      <c r="H2210" s="8">
        <v>226</v>
      </c>
      <c r="I2210" s="8">
        <v>220</v>
      </c>
    </row>
    <row r="2211" spans="1:10">
      <c r="A2211" s="203"/>
      <c r="B2211" s="58" t="s">
        <v>2053</v>
      </c>
      <c r="C2211" s="16"/>
      <c r="D2211" s="130"/>
      <c r="E2211" s="72">
        <v>14</v>
      </c>
      <c r="F2211" s="72">
        <v>8</v>
      </c>
      <c r="G2211" s="72">
        <v>10</v>
      </c>
      <c r="H2211" s="8">
        <v>226</v>
      </c>
      <c r="I2211" s="8">
        <v>220</v>
      </c>
    </row>
    <row r="2212" spans="1:10">
      <c r="A2212" s="203"/>
      <c r="B2212" s="58" t="s">
        <v>2054</v>
      </c>
      <c r="C2212" s="16"/>
      <c r="D2212" s="130"/>
      <c r="E2212" s="72">
        <v>3</v>
      </c>
      <c r="F2212" s="72">
        <v>0</v>
      </c>
      <c r="G2212" s="72">
        <v>2</v>
      </c>
      <c r="H2212" s="8">
        <v>226</v>
      </c>
      <c r="I2212" s="8">
        <v>220</v>
      </c>
    </row>
    <row r="2213" spans="1:10">
      <c r="A2213" s="203"/>
      <c r="B2213" s="58" t="s">
        <v>2055</v>
      </c>
      <c r="C2213" s="16"/>
      <c r="D2213" s="130"/>
      <c r="E2213" s="72">
        <v>19</v>
      </c>
      <c r="F2213" s="72">
        <v>45</v>
      </c>
      <c r="G2213" s="72">
        <v>26</v>
      </c>
      <c r="H2213" s="8">
        <v>226</v>
      </c>
      <c r="I2213" s="8">
        <v>220</v>
      </c>
    </row>
    <row r="2214" spans="1:10">
      <c r="A2214" s="203"/>
      <c r="B2214" s="58" t="s">
        <v>2056</v>
      </c>
      <c r="C2214" s="16"/>
      <c r="D2214" s="130"/>
      <c r="E2214" s="72">
        <v>96</v>
      </c>
      <c r="F2214" s="72">
        <v>39</v>
      </c>
      <c r="G2214" s="72">
        <v>66</v>
      </c>
      <c r="H2214" s="8">
        <v>226</v>
      </c>
      <c r="I2214" s="8">
        <v>220</v>
      </c>
    </row>
    <row r="2215" spans="1:10">
      <c r="A2215" s="203"/>
      <c r="B2215" s="31" t="s">
        <v>2057</v>
      </c>
      <c r="C2215" s="16"/>
      <c r="D2215" s="130"/>
      <c r="E2215" s="72">
        <v>13</v>
      </c>
      <c r="F2215" s="72">
        <v>0</v>
      </c>
      <c r="G2215" s="72">
        <v>2</v>
      </c>
      <c r="H2215" s="8">
        <v>226</v>
      </c>
      <c r="I2215" s="8">
        <v>220</v>
      </c>
    </row>
    <row r="2216" spans="1:10">
      <c r="A2216" s="203"/>
      <c r="B2216" s="58" t="s">
        <v>2058</v>
      </c>
      <c r="C2216" s="16"/>
      <c r="D2216" s="130"/>
      <c r="E2216" s="72">
        <v>0</v>
      </c>
      <c r="F2216" s="72">
        <v>0</v>
      </c>
      <c r="G2216" s="72">
        <v>0</v>
      </c>
      <c r="H2216" s="8">
        <v>226</v>
      </c>
      <c r="I2216" s="8">
        <v>220</v>
      </c>
    </row>
    <row r="2217" spans="1:10">
      <c r="A2217" s="203"/>
      <c r="B2217" s="31" t="s">
        <v>2059</v>
      </c>
      <c r="C2217" s="16"/>
      <c r="D2217" s="130"/>
      <c r="E2217" s="72">
        <v>0</v>
      </c>
      <c r="F2217" s="72">
        <v>0</v>
      </c>
      <c r="G2217" s="72">
        <v>0</v>
      </c>
      <c r="H2217" s="8">
        <v>226</v>
      </c>
      <c r="I2217" s="8">
        <v>220</v>
      </c>
    </row>
    <row r="2218" spans="1:10">
      <c r="A2218" s="203"/>
      <c r="B2218" s="15" t="s">
        <v>2060</v>
      </c>
      <c r="C2218" s="16"/>
      <c r="D2218" s="130">
        <v>250</v>
      </c>
      <c r="E2218" s="72"/>
      <c r="F2218" s="72"/>
      <c r="G2218" s="72"/>
      <c r="H2218" s="8"/>
      <c r="I2218" s="8"/>
      <c r="J2218" s="144">
        <f>100*(H2218*(E2218+F2218+G2218)+H2219*(E2219+F2219+G2219)+H2220*(E2220+F2220+G2220)+H2221*(G2221+F2221+E2221)+H2222*(G2222+F2222+E2222)+H2223*(G2223+F2223+E2223)+H2224*(G2224+F2224+E2224)+H2225*(G2225+F2225+E2225)+H2226*(G2226+F2226+E2226))/(D2218*1000)</f>
        <v>13.7712</v>
      </c>
    </row>
    <row r="2219" spans="1:10">
      <c r="A2219" s="203"/>
      <c r="B2219" s="48" t="s">
        <v>2061</v>
      </c>
      <c r="C2219" s="49" t="s">
        <v>2062</v>
      </c>
      <c r="D2219" s="130"/>
      <c r="E2219" s="47">
        <v>7</v>
      </c>
      <c r="F2219" s="47">
        <v>10</v>
      </c>
      <c r="G2219" s="47">
        <v>3</v>
      </c>
      <c r="H2219" s="8">
        <v>228</v>
      </c>
      <c r="I2219" s="8">
        <v>221</v>
      </c>
    </row>
    <row r="2220" spans="1:10">
      <c r="A2220" s="203"/>
      <c r="B2220" s="26" t="s">
        <v>2063</v>
      </c>
      <c r="C2220" s="16"/>
      <c r="D2220" s="130"/>
      <c r="E2220" s="72">
        <v>0</v>
      </c>
      <c r="F2220" s="72">
        <v>3</v>
      </c>
      <c r="G2220" s="72">
        <v>2</v>
      </c>
      <c r="H2220" s="8">
        <v>228</v>
      </c>
      <c r="I2220" s="8">
        <v>221</v>
      </c>
    </row>
    <row r="2221" spans="1:10">
      <c r="A2221" s="203"/>
      <c r="B2221" s="42" t="s">
        <v>2064</v>
      </c>
      <c r="C2221" s="49"/>
      <c r="D2221" s="131"/>
      <c r="E2221" s="47">
        <v>0</v>
      </c>
      <c r="F2221" s="47">
        <v>0</v>
      </c>
      <c r="G2221" s="47">
        <v>0</v>
      </c>
      <c r="H2221" s="8">
        <v>228</v>
      </c>
      <c r="I2221" s="8">
        <v>221</v>
      </c>
    </row>
    <row r="2222" spans="1:10">
      <c r="A2222" s="203"/>
      <c r="B2222" s="48" t="s">
        <v>2065</v>
      </c>
      <c r="C2222" s="49"/>
      <c r="D2222" s="130"/>
      <c r="E2222" s="47">
        <v>21</v>
      </c>
      <c r="F2222" s="47">
        <v>10</v>
      </c>
      <c r="G2222" s="47">
        <v>28</v>
      </c>
      <c r="H2222" s="8">
        <v>228</v>
      </c>
      <c r="I2222" s="8">
        <v>221</v>
      </c>
    </row>
    <row r="2223" spans="1:10">
      <c r="A2223" s="203"/>
      <c r="B2223" s="15" t="s">
        <v>982</v>
      </c>
      <c r="C2223" s="16"/>
      <c r="D2223" s="130"/>
      <c r="E2223" s="72"/>
      <c r="F2223" s="72"/>
      <c r="G2223" s="72"/>
      <c r="H2223" s="8"/>
      <c r="I2223" s="8"/>
    </row>
    <row r="2224" spans="1:10">
      <c r="A2224" s="203"/>
      <c r="B2224" s="48" t="s">
        <v>253</v>
      </c>
      <c r="C2224" s="49"/>
      <c r="D2224" s="130"/>
      <c r="E2224" s="47">
        <v>0</v>
      </c>
      <c r="F2224" s="47">
        <v>0</v>
      </c>
      <c r="G2224" s="47">
        <v>0</v>
      </c>
      <c r="H2224" s="8">
        <v>228</v>
      </c>
      <c r="I2224" s="8">
        <v>221</v>
      </c>
    </row>
    <row r="2225" spans="1:10">
      <c r="A2225" s="203"/>
      <c r="B2225" s="48" t="s">
        <v>2066</v>
      </c>
      <c r="C2225" s="49"/>
      <c r="D2225" s="130"/>
      <c r="E2225" s="47">
        <v>7</v>
      </c>
      <c r="F2225" s="47">
        <v>6</v>
      </c>
      <c r="G2225" s="47">
        <v>16</v>
      </c>
      <c r="H2225" s="8">
        <v>228</v>
      </c>
      <c r="I2225" s="8">
        <v>221</v>
      </c>
    </row>
    <row r="2226" spans="1:10">
      <c r="A2226" s="203"/>
      <c r="B2226" s="42" t="s">
        <v>2067</v>
      </c>
      <c r="C2226" s="49"/>
      <c r="D2226" s="131"/>
      <c r="E2226" s="47">
        <v>7</v>
      </c>
      <c r="F2226" s="47">
        <v>15</v>
      </c>
      <c r="G2226" s="47">
        <v>16</v>
      </c>
      <c r="H2226" s="8">
        <v>228</v>
      </c>
      <c r="I2226" s="8">
        <v>221</v>
      </c>
    </row>
    <row r="2227" spans="1:10">
      <c r="A2227" s="203"/>
      <c r="B2227" s="31" t="s">
        <v>1739</v>
      </c>
      <c r="C2227" s="16"/>
      <c r="D2227" s="130"/>
      <c r="E2227" s="72">
        <v>0</v>
      </c>
      <c r="F2227" s="72">
        <v>0</v>
      </c>
      <c r="G2227" s="72">
        <v>0</v>
      </c>
      <c r="H2227" s="8">
        <v>228</v>
      </c>
      <c r="I2227" s="8">
        <v>221</v>
      </c>
    </row>
    <row r="2228" spans="1:10">
      <c r="A2228" s="203"/>
      <c r="B2228" s="31" t="s">
        <v>2068</v>
      </c>
      <c r="C2228" s="16"/>
      <c r="D2228" s="130"/>
      <c r="E2228" s="72">
        <v>0</v>
      </c>
      <c r="F2228" s="72">
        <v>0</v>
      </c>
      <c r="G2228" s="72">
        <v>0</v>
      </c>
      <c r="H2228" s="8">
        <v>228</v>
      </c>
      <c r="I2228" s="8">
        <v>221</v>
      </c>
    </row>
    <row r="2229" spans="1:10">
      <c r="A2229" s="203"/>
      <c r="B2229" s="31" t="s">
        <v>2069</v>
      </c>
      <c r="C2229" s="16"/>
      <c r="D2229" s="130"/>
      <c r="E2229" s="72">
        <v>0</v>
      </c>
      <c r="F2229" s="72">
        <v>0</v>
      </c>
      <c r="G2229" s="72">
        <v>0</v>
      </c>
      <c r="H2229" s="8">
        <v>228</v>
      </c>
      <c r="I2229" s="8">
        <v>221</v>
      </c>
    </row>
    <row r="2230" spans="1:10">
      <c r="A2230"/>
      <c r="B2230" s="15" t="s">
        <v>2070</v>
      </c>
      <c r="C2230" s="16"/>
      <c r="D2230" s="130">
        <v>400</v>
      </c>
      <c r="E2230" s="72"/>
      <c r="F2230" s="72"/>
      <c r="G2230" s="72"/>
      <c r="H2230" s="8"/>
      <c r="I2230" s="8"/>
      <c r="J2230" s="144">
        <f>100*(H2230*(E2230+F2230+G2230)+H2231*(E2231+F2231+G2231)+H2232*(E2232+F2232+G2232)+H2233*(G2233+F2233+E2233)+H2234*(G2234+F2234+E2234)+H2235*(G2235+F2235+E2235))/(D2230*1000)</f>
        <v>2.7377500000000001</v>
      </c>
    </row>
    <row r="2231" spans="1:10" ht="15.75" customHeight="1">
      <c r="A2231" s="191" t="s">
        <v>479</v>
      </c>
      <c r="B2231" s="22" t="s">
        <v>2071</v>
      </c>
      <c r="C2231" s="185" t="s">
        <v>2072</v>
      </c>
      <c r="D2231" s="130"/>
      <c r="E2231" s="72">
        <v>0</v>
      </c>
      <c r="F2231" s="72">
        <v>1</v>
      </c>
      <c r="G2231" s="72">
        <v>1</v>
      </c>
      <c r="H2231" s="8">
        <v>233</v>
      </c>
      <c r="I2231" s="8">
        <v>228</v>
      </c>
    </row>
    <row r="2232" spans="1:10">
      <c r="A2232" s="191"/>
      <c r="B2232" s="22" t="s">
        <v>2073</v>
      </c>
      <c r="C2232" s="185"/>
      <c r="D2232" s="130"/>
      <c r="E2232" s="72">
        <v>0</v>
      </c>
      <c r="F2232" s="72">
        <v>0</v>
      </c>
      <c r="G2232" s="72">
        <v>0</v>
      </c>
      <c r="H2232" s="8">
        <v>233</v>
      </c>
      <c r="I2232" s="8">
        <v>228</v>
      </c>
    </row>
    <row r="2233" spans="1:10">
      <c r="A2233" s="191"/>
      <c r="B2233" s="22" t="s">
        <v>1148</v>
      </c>
      <c r="C2233" s="185"/>
      <c r="D2233" s="130"/>
      <c r="E2233" s="72">
        <v>4</v>
      </c>
      <c r="F2233" s="72"/>
      <c r="G2233" s="72">
        <v>16</v>
      </c>
      <c r="H2233" s="8">
        <v>233</v>
      </c>
      <c r="I2233" s="8">
        <v>228</v>
      </c>
    </row>
    <row r="2234" spans="1:10">
      <c r="A2234" s="191"/>
      <c r="B2234" s="22" t="s">
        <v>2074</v>
      </c>
      <c r="C2234" s="185"/>
      <c r="D2234" s="130"/>
      <c r="E2234" s="72">
        <v>8</v>
      </c>
      <c r="F2234" s="72">
        <v>7</v>
      </c>
      <c r="G2234" s="72">
        <v>10</v>
      </c>
      <c r="H2234" s="8">
        <v>233</v>
      </c>
      <c r="I2234" s="8">
        <v>228</v>
      </c>
    </row>
    <row r="2235" spans="1:10" ht="15.75" customHeight="1">
      <c r="A2235" s="191"/>
      <c r="B2235" s="15" t="s">
        <v>2075</v>
      </c>
      <c r="C2235" s="16"/>
      <c r="D2235" s="130">
        <v>400</v>
      </c>
      <c r="E2235" s="72"/>
      <c r="F2235" s="72"/>
      <c r="G2235" s="72"/>
      <c r="H2235" s="8"/>
      <c r="I2235" s="8"/>
      <c r="J2235" s="144">
        <f>100*(H2235*(E2235+F2235+G2235)+H2236*(E2236+F2236+G2236)+H2237*(E2237+F2237+G2237)+H2238*(G2238+F2238+E2238)+H2239*(G2239+F2239+E2239)+H2240*(G2240+F2240+E2240))/(D2235*1000)</f>
        <v>6.1524999999999999</v>
      </c>
    </row>
    <row r="2236" spans="1:10" ht="15" customHeight="1">
      <c r="A2236" s="191"/>
      <c r="B2236" s="26" t="s">
        <v>2076</v>
      </c>
      <c r="C2236" s="185" t="s">
        <v>2077</v>
      </c>
      <c r="D2236" s="130"/>
      <c r="E2236" s="20">
        <v>27</v>
      </c>
      <c r="F2236" s="20">
        <v>27</v>
      </c>
      <c r="G2236" s="20">
        <v>13</v>
      </c>
      <c r="H2236" s="8">
        <v>230</v>
      </c>
      <c r="I2236" s="8">
        <v>229</v>
      </c>
    </row>
    <row r="2237" spans="1:10" ht="15" customHeight="1">
      <c r="A2237" s="191"/>
      <c r="B2237" s="31" t="s">
        <v>2078</v>
      </c>
      <c r="C2237" s="185"/>
      <c r="D2237" s="130"/>
      <c r="E2237" s="20">
        <v>19</v>
      </c>
      <c r="F2237" s="20">
        <v>2</v>
      </c>
      <c r="G2237" s="20">
        <v>6</v>
      </c>
      <c r="H2237" s="8">
        <v>230</v>
      </c>
      <c r="I2237" s="8">
        <v>229</v>
      </c>
    </row>
    <row r="2238" spans="1:10" ht="15" customHeight="1">
      <c r="A2238" s="191"/>
      <c r="B2238" s="31" t="s">
        <v>2079</v>
      </c>
      <c r="C2238" s="185"/>
      <c r="D2238" s="130"/>
      <c r="E2238" s="20">
        <v>0</v>
      </c>
      <c r="F2238" s="20">
        <v>0</v>
      </c>
      <c r="G2238" s="20">
        <v>0</v>
      </c>
      <c r="H2238" s="8">
        <v>230</v>
      </c>
      <c r="I2238" s="8">
        <v>229</v>
      </c>
    </row>
    <row r="2239" spans="1:10" ht="15" customHeight="1">
      <c r="A2239" s="191"/>
      <c r="B2239" s="31" t="s">
        <v>2080</v>
      </c>
      <c r="C2239" s="185"/>
      <c r="D2239" s="130"/>
      <c r="E2239" s="20">
        <v>0</v>
      </c>
      <c r="F2239" s="20">
        <v>2</v>
      </c>
      <c r="G2239" s="20">
        <v>11</v>
      </c>
      <c r="H2239" s="8">
        <v>230</v>
      </c>
      <c r="I2239" s="8">
        <v>229</v>
      </c>
    </row>
    <row r="2240" spans="1:10" ht="15" customHeight="1">
      <c r="A2240" s="191"/>
      <c r="B2240" s="31" t="s">
        <v>2081</v>
      </c>
      <c r="C2240" s="185"/>
      <c r="D2240" s="130"/>
      <c r="E2240" s="20">
        <v>0</v>
      </c>
      <c r="F2240" s="20">
        <v>0</v>
      </c>
      <c r="G2240" s="20">
        <v>0</v>
      </c>
      <c r="H2240" s="8">
        <v>230</v>
      </c>
      <c r="I2240" s="8">
        <v>229</v>
      </c>
    </row>
    <row r="2241" spans="1:10" ht="15" customHeight="1">
      <c r="A2241" s="191"/>
      <c r="B2241" s="15" t="s">
        <v>92</v>
      </c>
      <c r="C2241" s="185"/>
      <c r="D2241" s="130">
        <v>400</v>
      </c>
      <c r="E2241" s="20"/>
      <c r="F2241" s="20"/>
      <c r="G2241" s="20"/>
      <c r="H2241" s="8"/>
      <c r="I2241" s="8"/>
      <c r="J2241" s="144">
        <f>100*(H2241*(E2241+F2241+G2241)+H2242*(E2242+F2242+G2242)+H2243*(E2243+F2243+G2243)+H2244*(G2244+F2244+E2244)+H2245*(G2245+F2245+E2245)+H2246*(G2246+F2246+E2246))/(D2241*1000)</f>
        <v>10.1775</v>
      </c>
    </row>
    <row r="2242" spans="1:10" ht="15" customHeight="1">
      <c r="A2242" s="191"/>
      <c r="B2242" s="31" t="s">
        <v>2082</v>
      </c>
      <c r="C2242" s="185"/>
      <c r="D2242" s="130"/>
      <c r="E2242" s="20">
        <v>2</v>
      </c>
      <c r="F2242" s="20">
        <v>6</v>
      </c>
      <c r="G2242" s="20">
        <v>0</v>
      </c>
      <c r="H2242" s="8">
        <v>230</v>
      </c>
      <c r="I2242" s="8">
        <v>229</v>
      </c>
    </row>
    <row r="2243" spans="1:10" ht="15" customHeight="1">
      <c r="A2243" s="191"/>
      <c r="B2243" s="31" t="s">
        <v>2083</v>
      </c>
      <c r="C2243" s="185"/>
      <c r="D2243" s="130"/>
      <c r="E2243" s="20">
        <v>21</v>
      </c>
      <c r="F2243" s="20">
        <v>17</v>
      </c>
      <c r="G2243" s="20">
        <v>28</v>
      </c>
      <c r="H2243" s="8">
        <v>230</v>
      </c>
      <c r="I2243" s="8">
        <v>229</v>
      </c>
    </row>
    <row r="2244" spans="1:10" ht="15" customHeight="1">
      <c r="A2244" s="191"/>
      <c r="B2244" s="31" t="s">
        <v>2084</v>
      </c>
      <c r="C2244" s="185"/>
      <c r="D2244" s="130"/>
      <c r="E2244" s="20">
        <v>6</v>
      </c>
      <c r="F2244" s="20">
        <v>13</v>
      </c>
      <c r="G2244" s="20">
        <v>21</v>
      </c>
      <c r="H2244" s="8">
        <v>230</v>
      </c>
      <c r="I2244" s="8">
        <v>229</v>
      </c>
    </row>
    <row r="2245" spans="1:10" ht="15" customHeight="1">
      <c r="A2245" s="191"/>
      <c r="B2245" s="31" t="s">
        <v>2085</v>
      </c>
      <c r="C2245" s="16"/>
      <c r="D2245" s="130"/>
      <c r="E2245" s="20">
        <v>28</v>
      </c>
      <c r="F2245" s="20">
        <v>23</v>
      </c>
      <c r="G2245" s="20">
        <v>12</v>
      </c>
      <c r="H2245" s="8">
        <v>230</v>
      </c>
      <c r="I2245" s="8">
        <v>229</v>
      </c>
    </row>
    <row r="2246" spans="1:10" ht="15" customHeight="1">
      <c r="A2246" s="191"/>
      <c r="B2246" s="31" t="s">
        <v>2086</v>
      </c>
      <c r="C2246" s="16"/>
      <c r="D2246" s="130"/>
      <c r="E2246" s="20">
        <v>0</v>
      </c>
      <c r="F2246" s="20">
        <v>0</v>
      </c>
      <c r="G2246" s="20">
        <v>0</v>
      </c>
      <c r="H2246" s="8">
        <v>230</v>
      </c>
      <c r="I2246" s="8">
        <v>229</v>
      </c>
    </row>
    <row r="2247" spans="1:10">
      <c r="A2247" s="191"/>
      <c r="B2247" s="31" t="s">
        <v>2087</v>
      </c>
      <c r="C2247" s="16"/>
      <c r="D2247" s="130"/>
      <c r="E2247" s="20">
        <v>0</v>
      </c>
      <c r="F2247" s="20">
        <v>0</v>
      </c>
      <c r="G2247" s="20">
        <v>0</v>
      </c>
      <c r="H2247" s="8">
        <v>230</v>
      </c>
      <c r="I2247" s="8">
        <v>229</v>
      </c>
    </row>
    <row r="2248" spans="1:10">
      <c r="A2248"/>
      <c r="B2248" s="15" t="s">
        <v>2088</v>
      </c>
      <c r="C2248" s="16"/>
      <c r="D2248" s="130">
        <v>400</v>
      </c>
      <c r="E2248" s="72"/>
      <c r="F2248" s="72"/>
      <c r="G2248" s="72"/>
      <c r="H2248" s="8"/>
      <c r="I2248" s="8"/>
      <c r="J2248" s="144">
        <f>100*(H2248*(E2248+F2248+G2248)+H2249*(E2249+F2249+G2249)+H2250*(E2250+F2250+G2250)+H2251*(G2251+F2251+E2251)+H2252*(G2252+F2252+E2252)+H2253*(G2253+F2253+E2253))/(D2248*1000)</f>
        <v>10.4575</v>
      </c>
    </row>
    <row r="2249" spans="1:10" ht="15.75" customHeight="1">
      <c r="A2249" s="203" t="s">
        <v>429</v>
      </c>
      <c r="B2249" s="26" t="s">
        <v>2089</v>
      </c>
      <c r="C2249" s="185" t="s">
        <v>2090</v>
      </c>
      <c r="D2249" s="130"/>
      <c r="E2249" s="72">
        <v>7</v>
      </c>
      <c r="F2249" s="72">
        <v>1</v>
      </c>
      <c r="G2249" s="72">
        <v>0</v>
      </c>
      <c r="H2249" s="8">
        <v>235</v>
      </c>
      <c r="I2249" s="8">
        <v>231</v>
      </c>
    </row>
    <row r="2250" spans="1:10">
      <c r="A2250" s="203"/>
      <c r="B2250" s="26" t="s">
        <v>2091</v>
      </c>
      <c r="C2250" s="185"/>
      <c r="D2250" s="130"/>
      <c r="E2250" s="20">
        <v>34</v>
      </c>
      <c r="F2250" s="20">
        <v>55</v>
      </c>
      <c r="G2250" s="20">
        <v>67</v>
      </c>
      <c r="H2250" s="8">
        <v>235</v>
      </c>
      <c r="I2250" s="8">
        <v>231</v>
      </c>
    </row>
    <row r="2251" spans="1:10">
      <c r="A2251" s="203"/>
      <c r="B2251" s="26" t="s">
        <v>2092</v>
      </c>
      <c r="C2251" s="185"/>
      <c r="D2251" s="130"/>
      <c r="E2251" s="72">
        <v>6</v>
      </c>
      <c r="F2251" s="72">
        <v>4</v>
      </c>
      <c r="G2251" s="72">
        <v>4</v>
      </c>
      <c r="H2251" s="8">
        <v>235</v>
      </c>
      <c r="I2251" s="8">
        <v>231</v>
      </c>
    </row>
    <row r="2252" spans="1:10">
      <c r="A2252" s="203"/>
      <c r="B2252" s="15" t="s">
        <v>92</v>
      </c>
      <c r="C2252" s="185"/>
      <c r="D2252" s="130">
        <v>400</v>
      </c>
      <c r="E2252" s="72"/>
      <c r="F2252" s="72"/>
      <c r="G2252" s="72"/>
      <c r="H2252" s="8"/>
      <c r="I2252" s="8"/>
      <c r="J2252" s="144">
        <f>100*(H2252*(E2252+F2252+G2252)+H2253*(E2253+F2253+G2253)+H2254*(E2254+F2254+G2254)+H2255*(G2255+F2255+E2255)+H2256*(G2256+F2256+E2256)+H2257*(G2257+F2257+E2257)+H2258*(G2258+F2258+E2258)+H2259*(G2259+F2259+E2259)+H2260*(G2260+F2260+E2260))/(D2252*1000)</f>
        <v>10.54325</v>
      </c>
    </row>
    <row r="2253" spans="1:10">
      <c r="A2253" s="203"/>
      <c r="B2253" s="26" t="s">
        <v>63</v>
      </c>
      <c r="C2253" s="185"/>
      <c r="D2253" s="130"/>
      <c r="E2253" s="72">
        <v>0</v>
      </c>
      <c r="F2253" s="72">
        <v>0</v>
      </c>
      <c r="G2253" s="72">
        <v>0</v>
      </c>
      <c r="H2253" s="8">
        <v>233</v>
      </c>
      <c r="I2253" s="8">
        <v>232</v>
      </c>
    </row>
    <row r="2254" spans="1:10">
      <c r="A2254" s="203"/>
      <c r="B2254" s="26" t="s">
        <v>2093</v>
      </c>
      <c r="C2254" s="185"/>
      <c r="D2254" s="130"/>
      <c r="E2254" s="72">
        <v>0</v>
      </c>
      <c r="F2254" s="72">
        <v>0</v>
      </c>
      <c r="G2254" s="72">
        <v>0</v>
      </c>
      <c r="H2254" s="8">
        <v>233</v>
      </c>
      <c r="I2254" s="8">
        <v>232</v>
      </c>
    </row>
    <row r="2255" spans="1:10">
      <c r="A2255" s="203"/>
      <c r="B2255" s="26" t="s">
        <v>378</v>
      </c>
      <c r="C2255" s="185"/>
      <c r="D2255" s="130"/>
      <c r="E2255" s="72">
        <v>0</v>
      </c>
      <c r="F2255" s="72">
        <v>1</v>
      </c>
      <c r="G2255" s="72">
        <v>0</v>
      </c>
      <c r="H2255" s="8">
        <v>233</v>
      </c>
      <c r="I2255" s="8">
        <v>232</v>
      </c>
    </row>
    <row r="2256" spans="1:10">
      <c r="A2256" s="203"/>
      <c r="B2256" s="31" t="s">
        <v>2094</v>
      </c>
      <c r="C2256" s="16"/>
      <c r="D2256" s="130"/>
      <c r="E2256" s="20">
        <v>27</v>
      </c>
      <c r="F2256" s="20">
        <v>35</v>
      </c>
      <c r="G2256" s="20">
        <v>35</v>
      </c>
      <c r="H2256" s="8">
        <v>233</v>
      </c>
      <c r="I2256" s="8">
        <v>232</v>
      </c>
    </row>
    <row r="2257" spans="1:10">
      <c r="A2257" s="203"/>
      <c r="B2257" s="26" t="s">
        <v>2095</v>
      </c>
      <c r="C2257" s="16"/>
      <c r="D2257" s="130"/>
      <c r="E2257" s="72">
        <v>0</v>
      </c>
      <c r="F2257" s="72">
        <v>1</v>
      </c>
      <c r="G2257" s="72">
        <v>0</v>
      </c>
      <c r="H2257" s="8">
        <v>233</v>
      </c>
      <c r="I2257" s="8">
        <v>232</v>
      </c>
    </row>
    <row r="2258" spans="1:10">
      <c r="A2258" s="203"/>
      <c r="B2258" s="31" t="s">
        <v>2096</v>
      </c>
      <c r="C2258" s="16"/>
      <c r="D2258" s="130"/>
      <c r="E2258" s="20">
        <v>28</v>
      </c>
      <c r="F2258" s="20">
        <v>16</v>
      </c>
      <c r="G2258" s="20">
        <v>20</v>
      </c>
      <c r="H2258" s="8">
        <v>233</v>
      </c>
      <c r="I2258" s="8">
        <v>232</v>
      </c>
    </row>
    <row r="2259" spans="1:10">
      <c r="A2259" s="203"/>
      <c r="B2259" s="31" t="s">
        <v>1412</v>
      </c>
      <c r="C2259" s="16"/>
      <c r="D2259" s="130"/>
      <c r="E2259" s="20">
        <v>0</v>
      </c>
      <c r="F2259" s="20">
        <v>0</v>
      </c>
      <c r="G2259" s="20">
        <v>3</v>
      </c>
      <c r="H2259" s="8">
        <v>233</v>
      </c>
      <c r="I2259" s="8">
        <v>232</v>
      </c>
    </row>
    <row r="2260" spans="1:10" ht="15" customHeight="1">
      <c r="A2260" s="203"/>
      <c r="B2260" s="31" t="s">
        <v>2097</v>
      </c>
      <c r="C2260" s="16"/>
      <c r="D2260" s="130"/>
      <c r="E2260" s="20">
        <v>9</v>
      </c>
      <c r="F2260" s="20">
        <v>3</v>
      </c>
      <c r="G2260" s="20">
        <v>3</v>
      </c>
      <c r="H2260" s="8">
        <v>233</v>
      </c>
      <c r="I2260" s="8">
        <v>232</v>
      </c>
    </row>
    <row r="2261" spans="1:10">
      <c r="A2261"/>
      <c r="B2261" s="15" t="s">
        <v>2098</v>
      </c>
      <c r="C2261" s="16"/>
      <c r="D2261" s="130">
        <v>400</v>
      </c>
      <c r="E2261" s="72"/>
      <c r="F2261" s="72"/>
      <c r="G2261" s="72"/>
      <c r="H2261" s="8"/>
      <c r="I2261" s="8"/>
      <c r="J2261" s="144">
        <f>100*(H2261*(E2261+F2261+G2261)+H2262*(E2262+F2262+G2262)+H2263*(E2263+F2263+G2263)+H2264*(G2264+F2264+E2264)+H2265*(G2265+F2265+E2265)+H2266*(G2266+F2266+E2266))/(D2261*1000)</f>
        <v>9.3379999999999992</v>
      </c>
    </row>
    <row r="2262" spans="1:10" ht="15.75" customHeight="1">
      <c r="A2262" s="203" t="s">
        <v>429</v>
      </c>
      <c r="B2262" s="22" t="s">
        <v>2039</v>
      </c>
      <c r="C2262" s="185" t="s">
        <v>2099</v>
      </c>
      <c r="D2262" s="130"/>
      <c r="E2262" s="72"/>
      <c r="F2262" s="72"/>
      <c r="G2262" s="72"/>
      <c r="H2262" s="8">
        <v>232</v>
      </c>
      <c r="I2262" s="8">
        <v>228</v>
      </c>
    </row>
    <row r="2263" spans="1:10">
      <c r="A2263" s="203"/>
      <c r="B2263" s="22" t="s">
        <v>2100</v>
      </c>
      <c r="C2263" s="185"/>
      <c r="D2263" s="130"/>
      <c r="E2263" s="72">
        <v>15</v>
      </c>
      <c r="F2263" s="72">
        <v>16</v>
      </c>
      <c r="G2263" s="72">
        <v>25</v>
      </c>
      <c r="H2263" s="8">
        <v>232</v>
      </c>
      <c r="I2263" s="8">
        <v>228</v>
      </c>
    </row>
    <row r="2264" spans="1:10">
      <c r="A2264" s="203"/>
      <c r="B2264" s="19" t="s">
        <v>2101</v>
      </c>
      <c r="C2264" s="185"/>
      <c r="D2264" s="130"/>
      <c r="E2264" s="72">
        <v>35</v>
      </c>
      <c r="F2264" s="72">
        <v>45</v>
      </c>
      <c r="G2264" s="72">
        <v>25</v>
      </c>
      <c r="H2264" s="8">
        <v>232</v>
      </c>
      <c r="I2264" s="8">
        <v>228</v>
      </c>
    </row>
    <row r="2265" spans="1:10">
      <c r="A2265" s="203"/>
      <c r="B2265" s="19" t="s">
        <v>2102</v>
      </c>
      <c r="C2265" s="185"/>
      <c r="D2265" s="130"/>
      <c r="E2265" s="72">
        <v>0</v>
      </c>
      <c r="F2265" s="72">
        <v>0</v>
      </c>
      <c r="G2265" s="72">
        <v>0</v>
      </c>
      <c r="H2265" s="8">
        <v>232</v>
      </c>
      <c r="I2265" s="8">
        <v>228</v>
      </c>
    </row>
    <row r="2266" spans="1:10">
      <c r="A2266" s="203"/>
      <c r="B2266" s="19" t="s">
        <v>63</v>
      </c>
      <c r="C2266" s="185"/>
      <c r="D2266" s="130"/>
      <c r="E2266" s="72">
        <v>0</v>
      </c>
      <c r="F2266" s="72">
        <v>0</v>
      </c>
      <c r="G2266" s="72">
        <v>0</v>
      </c>
      <c r="H2266" s="8">
        <v>232</v>
      </c>
      <c r="I2266" s="8">
        <v>228</v>
      </c>
    </row>
    <row r="2267" spans="1:10">
      <c r="A2267" s="203"/>
      <c r="B2267" s="19" t="s">
        <v>2103</v>
      </c>
      <c r="C2267" s="185"/>
      <c r="D2267" s="130"/>
      <c r="E2267" s="72"/>
      <c r="F2267" s="72"/>
      <c r="G2267" s="72"/>
      <c r="H2267" s="8">
        <v>232</v>
      </c>
      <c r="I2267" s="8">
        <v>228</v>
      </c>
    </row>
    <row r="2268" spans="1:10">
      <c r="A2268" s="203"/>
      <c r="B2268" s="15" t="s">
        <v>92</v>
      </c>
      <c r="C2268" s="185"/>
      <c r="D2268" s="130">
        <v>400</v>
      </c>
      <c r="E2268" s="72"/>
      <c r="F2268" s="72"/>
      <c r="G2268" s="72"/>
      <c r="H2268" s="8"/>
      <c r="I2268" s="8"/>
      <c r="J2268" s="145">
        <f>100*(H2268*(E2268+F2268+G2268)+H2269*(E2269+F2269+G2269)+H2270*(E2270+F2270+G2270)+H2271*(G2271+F2271+E2271)+H2272*(G2272+F2272+E2272)+H2273*(G2273+F2273+E2273)+H2274*(G2274+F2274+E2274)+H2275*(G2275+F2275+E2275))/(D2268*1000)</f>
        <v>32.814999999999998</v>
      </c>
    </row>
    <row r="2269" spans="1:10">
      <c r="A2269" s="203"/>
      <c r="B2269" s="19" t="s">
        <v>2101</v>
      </c>
      <c r="C2269" s="185"/>
      <c r="D2269" s="130"/>
      <c r="E2269" s="72">
        <v>5</v>
      </c>
      <c r="F2269" s="72">
        <v>0</v>
      </c>
      <c r="G2269" s="72">
        <v>0</v>
      </c>
      <c r="H2269" s="8">
        <v>238</v>
      </c>
      <c r="I2269" s="8">
        <v>231</v>
      </c>
    </row>
    <row r="2270" spans="1:10">
      <c r="A2270" s="203"/>
      <c r="B2270" s="19" t="s">
        <v>2104</v>
      </c>
      <c r="C2270" s="185"/>
      <c r="D2270" s="130"/>
      <c r="E2270" s="72"/>
      <c r="F2270" s="72"/>
      <c r="G2270" s="72"/>
      <c r="H2270" s="8">
        <v>238</v>
      </c>
      <c r="I2270" s="8">
        <v>231</v>
      </c>
    </row>
    <row r="2271" spans="1:10">
      <c r="A2271" s="203"/>
      <c r="B2271" s="19" t="s">
        <v>2105</v>
      </c>
      <c r="C2271" s="185"/>
      <c r="D2271" s="130"/>
      <c r="E2271" s="72"/>
      <c r="F2271" s="72"/>
      <c r="G2271" s="72"/>
      <c r="H2271" s="8">
        <v>238</v>
      </c>
      <c r="I2271" s="8">
        <v>231</v>
      </c>
    </row>
    <row r="2272" spans="1:10">
      <c r="A2272" s="203"/>
      <c r="B2272" s="19" t="s">
        <v>2106</v>
      </c>
      <c r="C2272" s="16"/>
      <c r="D2272" s="130"/>
      <c r="E2272" s="72">
        <v>30</v>
      </c>
      <c r="F2272" s="72">
        <v>34</v>
      </c>
      <c r="G2272" s="72">
        <v>3</v>
      </c>
      <c r="H2272" s="8">
        <v>238</v>
      </c>
      <c r="I2272" s="8">
        <v>231</v>
      </c>
    </row>
    <row r="2273" spans="1:10">
      <c r="A2273" s="203"/>
      <c r="B2273" s="19" t="s">
        <v>2107</v>
      </c>
      <c r="C2273" s="16"/>
      <c r="D2273" s="130"/>
      <c r="E2273" s="72">
        <v>16</v>
      </c>
      <c r="F2273" s="72">
        <v>23</v>
      </c>
      <c r="G2273" s="72">
        <v>12</v>
      </c>
      <c r="H2273" s="8">
        <v>238</v>
      </c>
      <c r="I2273" s="8">
        <v>231</v>
      </c>
    </row>
    <row r="2274" spans="1:10">
      <c r="A2274" s="14"/>
      <c r="B2274" s="19" t="s">
        <v>2108</v>
      </c>
      <c r="C2274" s="16"/>
      <c r="D2274" s="130"/>
      <c r="E2274" s="72">
        <v>28</v>
      </c>
      <c r="F2274" s="72">
        <v>53</v>
      </c>
      <c r="G2274" s="72">
        <v>37</v>
      </c>
      <c r="H2274" s="8">
        <v>238</v>
      </c>
      <c r="I2274" s="8">
        <v>231</v>
      </c>
    </row>
    <row r="2275" spans="1:10" ht="15.75" customHeight="1">
      <c r="A2275" s="216" t="s">
        <v>387</v>
      </c>
      <c r="B2275" s="15" t="s">
        <v>2109</v>
      </c>
      <c r="C2275" s="16"/>
      <c r="D2275" s="130">
        <v>400</v>
      </c>
      <c r="E2275" s="72">
        <v>111</v>
      </c>
      <c r="F2275" s="72">
        <v>135</v>
      </c>
      <c r="G2275" s="72">
        <v>81</v>
      </c>
      <c r="H2275" s="8">
        <v>226</v>
      </c>
      <c r="I2275" s="8">
        <v>220</v>
      </c>
      <c r="J2275" s="145">
        <f>100*(H2275*(E2275+F2275+G2275)+H2276*(E2276+F2276+G2276)+H2277*(E2277+F2277+G2277)+H2278*(G2278+F2278+E2278)+H2279*(G2279+F2279+E2279))/(D2275*1000)</f>
        <v>33.335000000000001</v>
      </c>
    </row>
    <row r="2276" spans="1:10" ht="15.75" customHeight="1">
      <c r="A2276" s="216"/>
      <c r="B2276" s="22" t="s">
        <v>2110</v>
      </c>
      <c r="C2276" s="185" t="s">
        <v>2111</v>
      </c>
      <c r="D2276" s="130"/>
      <c r="E2276" s="72"/>
      <c r="F2276" s="72"/>
      <c r="G2276" s="72"/>
      <c r="H2276" s="8"/>
      <c r="I2276" s="8"/>
    </row>
    <row r="2277" spans="1:10">
      <c r="A2277" s="216"/>
      <c r="B2277" s="15" t="s">
        <v>116</v>
      </c>
      <c r="C2277" s="185"/>
      <c r="D2277" s="130"/>
      <c r="E2277" s="72"/>
      <c r="F2277" s="72"/>
      <c r="G2277" s="72"/>
      <c r="H2277" s="8"/>
      <c r="I2277" s="8"/>
    </row>
    <row r="2278" spans="1:10">
      <c r="A2278" s="216"/>
      <c r="B2278" s="26" t="s">
        <v>2112</v>
      </c>
      <c r="C2278" s="185"/>
      <c r="D2278" s="130"/>
      <c r="E2278" s="47">
        <v>23</v>
      </c>
      <c r="F2278" s="47">
        <v>43</v>
      </c>
      <c r="G2278" s="47">
        <v>36</v>
      </c>
      <c r="H2278" s="8">
        <v>226</v>
      </c>
      <c r="I2278" s="8">
        <v>220</v>
      </c>
    </row>
    <row r="2279" spans="1:10">
      <c r="A2279" s="95"/>
      <c r="B2279" s="31" t="s">
        <v>2113</v>
      </c>
      <c r="C2279" s="185"/>
      <c r="D2279" s="130"/>
      <c r="E2279" s="47">
        <v>80</v>
      </c>
      <c r="F2279" s="47">
        <v>35</v>
      </c>
      <c r="G2279" s="47">
        <v>46</v>
      </c>
      <c r="H2279" s="8">
        <v>226</v>
      </c>
      <c r="I2279" s="8">
        <v>220</v>
      </c>
    </row>
    <row r="2280" spans="1:10">
      <c r="A2280" s="18"/>
      <c r="B2280" s="15" t="s">
        <v>2114</v>
      </c>
      <c r="C2280" s="16"/>
      <c r="D2280" s="130">
        <v>400</v>
      </c>
      <c r="E2280" s="72"/>
      <c r="F2280" s="72"/>
      <c r="G2280" s="72"/>
      <c r="H2280" s="8"/>
      <c r="I2280" s="8"/>
      <c r="J2280" s="144">
        <f>100*(H2280*(E2280+F2280+G2280)+H2281*(E2281+F2281+G2281)+H2282*(E2282+F2282+G2282)+H2283*(G2283+F2283+E2283)+H2284*(G2284+F2284+E2284)+H2285*(G2285+F2285+E2285)+H2286*(G2286+F2286+E2286)+H2287*(G2287+F2287+E2287)+H2288*(G2288+F2288+E2288))/(D2280*1000)</f>
        <v>16.43075</v>
      </c>
    </row>
    <row r="2281" spans="1:10" ht="15.75" customHeight="1">
      <c r="A2281" s="209" t="s">
        <v>429</v>
      </c>
      <c r="B2281" s="31" t="s">
        <v>2115</v>
      </c>
      <c r="C2281" s="185" t="s">
        <v>2116</v>
      </c>
      <c r="D2281" s="130"/>
      <c r="E2281" s="20">
        <v>14</v>
      </c>
      <c r="F2281" s="20">
        <v>6</v>
      </c>
      <c r="G2281" s="20">
        <v>0</v>
      </c>
      <c r="H2281" s="8">
        <v>229</v>
      </c>
      <c r="I2281" s="8">
        <v>226</v>
      </c>
    </row>
    <row r="2282" spans="1:10">
      <c r="A2282" s="209"/>
      <c r="B2282" s="26" t="s">
        <v>2117</v>
      </c>
      <c r="C2282" s="185"/>
      <c r="D2282" s="130"/>
      <c r="E2282" s="72">
        <v>1</v>
      </c>
      <c r="F2282" s="72">
        <v>2</v>
      </c>
      <c r="G2282" s="72">
        <v>3</v>
      </c>
      <c r="H2282" s="8">
        <v>229</v>
      </c>
      <c r="I2282" s="8">
        <v>226</v>
      </c>
    </row>
    <row r="2283" spans="1:10">
      <c r="A2283" s="209"/>
      <c r="B2283" s="31" t="s">
        <v>2118</v>
      </c>
      <c r="C2283" s="185"/>
      <c r="D2283" s="130"/>
      <c r="E2283" s="20">
        <v>26</v>
      </c>
      <c r="F2283" s="20">
        <v>52</v>
      </c>
      <c r="G2283" s="20">
        <v>14</v>
      </c>
      <c r="H2283" s="8">
        <v>229</v>
      </c>
      <c r="I2283" s="8">
        <v>226</v>
      </c>
    </row>
    <row r="2284" spans="1:10">
      <c r="A2284" s="209"/>
      <c r="B2284" s="26" t="s">
        <v>2119</v>
      </c>
      <c r="C2284" s="185"/>
      <c r="D2284" s="130"/>
      <c r="E2284" s="20">
        <v>0</v>
      </c>
      <c r="F2284" s="20">
        <v>1</v>
      </c>
      <c r="G2284" s="20">
        <v>0</v>
      </c>
      <c r="H2284" s="8">
        <v>229</v>
      </c>
      <c r="I2284" s="8">
        <v>226</v>
      </c>
    </row>
    <row r="2285" spans="1:10">
      <c r="A2285" s="209"/>
      <c r="B2285" s="26" t="s">
        <v>63</v>
      </c>
      <c r="C2285" s="185"/>
      <c r="D2285" s="130"/>
      <c r="E2285" s="72">
        <v>0</v>
      </c>
      <c r="F2285" s="72">
        <v>0</v>
      </c>
      <c r="G2285" s="72">
        <v>0</v>
      </c>
      <c r="H2285" s="8">
        <v>229</v>
      </c>
      <c r="I2285" s="8">
        <v>226</v>
      </c>
    </row>
    <row r="2286" spans="1:10">
      <c r="A2286" s="209"/>
      <c r="B2286" s="31" t="s">
        <v>2120</v>
      </c>
      <c r="C2286" s="185"/>
      <c r="D2286" s="130"/>
      <c r="E2286" s="20">
        <v>27</v>
      </c>
      <c r="F2286" s="20">
        <v>28</v>
      </c>
      <c r="G2286" s="20">
        <v>28</v>
      </c>
      <c r="H2286" s="8">
        <v>229</v>
      </c>
      <c r="I2286" s="8">
        <v>226</v>
      </c>
    </row>
    <row r="2287" spans="1:10">
      <c r="A2287" s="209"/>
      <c r="B2287" s="31" t="s">
        <v>2121</v>
      </c>
      <c r="C2287" s="185"/>
      <c r="D2287" s="130"/>
      <c r="E2287" s="20">
        <v>33</v>
      </c>
      <c r="F2287" s="20">
        <v>21</v>
      </c>
      <c r="G2287" s="20">
        <v>17</v>
      </c>
      <c r="H2287" s="8">
        <v>229</v>
      </c>
      <c r="I2287" s="8">
        <v>226</v>
      </c>
    </row>
    <row r="2288" spans="1:10">
      <c r="A2288" s="209"/>
      <c r="B2288" s="31" t="s">
        <v>2122</v>
      </c>
      <c r="C2288" s="185"/>
      <c r="D2288" s="130"/>
      <c r="E2288" s="20">
        <v>7</v>
      </c>
      <c r="F2288" s="20">
        <v>6</v>
      </c>
      <c r="G2288" s="20">
        <v>1</v>
      </c>
      <c r="H2288" s="8">
        <v>229</v>
      </c>
      <c r="I2288" s="8">
        <v>226</v>
      </c>
    </row>
    <row r="2289" spans="1:10">
      <c r="A2289" s="209"/>
      <c r="B2289" s="15" t="s">
        <v>92</v>
      </c>
      <c r="C2289" s="185"/>
      <c r="D2289" s="130">
        <v>400</v>
      </c>
      <c r="E2289" s="72"/>
      <c r="F2289" s="72"/>
      <c r="G2289" s="72"/>
      <c r="H2289" s="8"/>
      <c r="I2289" s="8"/>
      <c r="J2289" s="144">
        <f>100*(H2289*(E2289+F2289+G2289)+H2290*(E2290+F2290+G2290)+H2291*(E2291+F2291+G2291)+H2292*(G2292+F2292+E2292)+H2293*(G2293+F2293+E2293)+H2294*(G2294+F2294+E2294)+H2295*(G2295+F2295+E2295)+H2296*(G2296+F2296+E2296)+H2297*(G2297+F2297+E2297))/(D2289*1000)</f>
        <v>7.9450000000000003</v>
      </c>
    </row>
    <row r="2290" spans="1:10">
      <c r="A2290" s="209"/>
      <c r="B2290" s="31" t="s">
        <v>2123</v>
      </c>
      <c r="C2290" s="185"/>
      <c r="D2290" s="130"/>
      <c r="E2290" s="20">
        <v>0</v>
      </c>
      <c r="F2290" s="20">
        <v>0</v>
      </c>
      <c r="G2290" s="20">
        <v>0</v>
      </c>
      <c r="H2290" s="8">
        <v>227</v>
      </c>
      <c r="I2290" s="8">
        <v>220</v>
      </c>
    </row>
    <row r="2291" spans="1:10">
      <c r="A2291" s="209"/>
      <c r="B2291" s="31" t="s">
        <v>2120</v>
      </c>
      <c r="C2291" s="16"/>
      <c r="D2291" s="130"/>
      <c r="E2291" s="20">
        <v>0</v>
      </c>
      <c r="F2291" s="20">
        <v>0</v>
      </c>
      <c r="G2291" s="20">
        <v>0</v>
      </c>
      <c r="H2291" s="8">
        <v>227</v>
      </c>
      <c r="I2291" s="8">
        <v>220</v>
      </c>
    </row>
    <row r="2292" spans="1:10">
      <c r="A2292" s="209"/>
      <c r="B2292" s="31" t="s">
        <v>2124</v>
      </c>
      <c r="C2292" s="16"/>
      <c r="D2292" s="130"/>
      <c r="E2292" s="20">
        <v>41</v>
      </c>
      <c r="F2292" s="20">
        <v>32</v>
      </c>
      <c r="G2292" s="20">
        <v>37</v>
      </c>
      <c r="H2292" s="8">
        <v>227</v>
      </c>
      <c r="I2292" s="8">
        <v>220</v>
      </c>
    </row>
    <row r="2293" spans="1:10">
      <c r="A2293" s="209"/>
      <c r="B2293" s="31" t="s">
        <v>2125</v>
      </c>
      <c r="C2293" s="16"/>
      <c r="D2293" s="130"/>
      <c r="E2293" s="20">
        <v>21</v>
      </c>
      <c r="F2293" s="20">
        <v>5</v>
      </c>
      <c r="G2293" s="20">
        <v>2</v>
      </c>
      <c r="H2293" s="8">
        <v>227</v>
      </c>
      <c r="I2293" s="8">
        <v>220</v>
      </c>
    </row>
    <row r="2294" spans="1:10">
      <c r="A2294" s="209"/>
      <c r="B2294" s="31" t="s">
        <v>2126</v>
      </c>
      <c r="C2294" s="16"/>
      <c r="D2294" s="130"/>
      <c r="E2294" s="20">
        <v>0</v>
      </c>
      <c r="F2294" s="20">
        <v>0</v>
      </c>
      <c r="G2294" s="20">
        <v>0</v>
      </c>
      <c r="H2294" s="8">
        <v>227</v>
      </c>
      <c r="I2294" s="8">
        <v>220</v>
      </c>
    </row>
    <row r="2295" spans="1:10">
      <c r="A2295" s="209"/>
      <c r="B2295" s="31" t="s">
        <v>275</v>
      </c>
      <c r="C2295" s="16"/>
      <c r="D2295" s="130"/>
      <c r="E2295" s="20">
        <v>0</v>
      </c>
      <c r="F2295" s="20">
        <v>0</v>
      </c>
      <c r="G2295" s="20">
        <v>2</v>
      </c>
      <c r="H2295" s="8">
        <v>227</v>
      </c>
      <c r="I2295" s="8">
        <v>220</v>
      </c>
    </row>
    <row r="2296" spans="1:10">
      <c r="A2296" s="209"/>
      <c r="B2296" s="31" t="s">
        <v>2127</v>
      </c>
      <c r="C2296" s="16"/>
      <c r="D2296" s="130"/>
      <c r="E2296" s="20">
        <v>0</v>
      </c>
      <c r="F2296" s="20">
        <v>0</v>
      </c>
      <c r="G2296" s="20">
        <v>0</v>
      </c>
      <c r="H2296" s="8">
        <v>227</v>
      </c>
      <c r="I2296" s="8">
        <v>220</v>
      </c>
    </row>
    <row r="2297" spans="1:10">
      <c r="A2297"/>
      <c r="B2297" s="15" t="s">
        <v>2128</v>
      </c>
      <c r="C2297" s="16"/>
      <c r="D2297" s="130">
        <v>400</v>
      </c>
      <c r="E2297" s="72"/>
      <c r="F2297" s="72"/>
      <c r="G2297" s="72"/>
      <c r="H2297" s="8"/>
      <c r="I2297" s="8"/>
      <c r="J2297" s="145">
        <f>100*(H2297*(E2297+F2297+G2297)+H2298*(E2298+F2298+G2298)+H2299*(E2299+F2299+G2299)+H2300*(G2300+F2300+E2300)+H2301*(G2301+F2301+E2301)+H2302*(G2302+F2302+E2302))/(D2297*1000)</f>
        <v>2.097</v>
      </c>
    </row>
    <row r="2298" spans="1:10" ht="15.75" customHeight="1">
      <c r="A2298" s="191" t="s">
        <v>479</v>
      </c>
      <c r="B2298" s="26" t="s">
        <v>2129</v>
      </c>
      <c r="C2298" s="185" t="s">
        <v>2130</v>
      </c>
      <c r="D2298" s="130"/>
      <c r="E2298" s="20">
        <v>0</v>
      </c>
      <c r="F2298" s="20"/>
      <c r="G2298" s="20"/>
      <c r="H2298" s="8">
        <v>233</v>
      </c>
      <c r="I2298" s="8">
        <v>231</v>
      </c>
    </row>
    <row r="2299" spans="1:10">
      <c r="A2299" s="191"/>
      <c r="B2299" s="31" t="s">
        <v>2131</v>
      </c>
      <c r="C2299" s="185"/>
      <c r="D2299" s="130"/>
      <c r="E2299" s="20">
        <v>0</v>
      </c>
      <c r="F2299" s="20">
        <v>0</v>
      </c>
      <c r="G2299" s="20">
        <v>0</v>
      </c>
      <c r="H2299" s="8">
        <v>233</v>
      </c>
      <c r="I2299" s="8">
        <v>231</v>
      </c>
    </row>
    <row r="2300" spans="1:10">
      <c r="A2300" s="191"/>
      <c r="B2300" s="26" t="s">
        <v>2132</v>
      </c>
      <c r="C2300" s="185"/>
      <c r="D2300" s="130"/>
      <c r="E2300" s="20">
        <v>2</v>
      </c>
      <c r="F2300" s="20">
        <v>8</v>
      </c>
      <c r="G2300" s="20">
        <v>5</v>
      </c>
      <c r="H2300" s="8">
        <v>233</v>
      </c>
      <c r="I2300" s="8">
        <v>231</v>
      </c>
    </row>
    <row r="2301" spans="1:10">
      <c r="A2301" s="191"/>
      <c r="B2301" s="26" t="s">
        <v>63</v>
      </c>
      <c r="C2301" s="185"/>
      <c r="D2301" s="130"/>
      <c r="E2301" s="20">
        <v>0</v>
      </c>
      <c r="F2301" s="20">
        <v>0</v>
      </c>
      <c r="G2301" s="20">
        <v>0</v>
      </c>
      <c r="H2301" s="8">
        <v>233</v>
      </c>
      <c r="I2301" s="8">
        <v>231</v>
      </c>
    </row>
    <row r="2302" spans="1:10">
      <c r="A2302" s="191"/>
      <c r="B2302" s="26" t="s">
        <v>2133</v>
      </c>
      <c r="C2302" s="185"/>
      <c r="D2302" s="130"/>
      <c r="E2302" s="20">
        <v>4</v>
      </c>
      <c r="F2302" s="20">
        <v>10</v>
      </c>
      <c r="G2302" s="20">
        <v>7</v>
      </c>
      <c r="H2302" s="8">
        <v>233</v>
      </c>
      <c r="I2302" s="8">
        <v>231</v>
      </c>
    </row>
    <row r="2303" spans="1:10">
      <c r="A2303" s="191"/>
      <c r="B2303" s="15" t="s">
        <v>92</v>
      </c>
      <c r="C2303" s="185"/>
      <c r="D2303" s="130">
        <v>400</v>
      </c>
      <c r="E2303" s="72"/>
      <c r="F2303" s="72"/>
      <c r="G2303" s="72"/>
      <c r="H2303" s="8"/>
      <c r="I2303" s="8"/>
      <c r="J2303" s="144">
        <f>100*(H2303*(E2303+F2303+G2303)+H2304*(E2304+F2304+G2304)+H2305*(E2305+F2305+G2305)+H2306*(G2306+F2306+E2306)+H2307*(G2307+F2307+E2307)+H2308*(G2308+F2308+E2308)+H2309*(G2309+F2309+E2309)+H2310*(G2310+F2310+E2310)+H2311*(G2311+F2311+E2311))/(D2303*1000)</f>
        <v>15.398999999999999</v>
      </c>
    </row>
    <row r="2304" spans="1:10">
      <c r="A2304" s="191"/>
      <c r="B2304" s="31" t="s">
        <v>2131</v>
      </c>
      <c r="C2304" s="185"/>
      <c r="D2304" s="130"/>
      <c r="E2304" s="20">
        <v>28</v>
      </c>
      <c r="F2304" s="20">
        <v>30</v>
      </c>
      <c r="G2304" s="20">
        <v>15</v>
      </c>
      <c r="H2304" s="8">
        <v>236</v>
      </c>
      <c r="I2304" s="8">
        <v>233</v>
      </c>
    </row>
    <row r="2305" spans="1:10">
      <c r="A2305" s="191"/>
      <c r="B2305" s="31" t="s">
        <v>2134</v>
      </c>
      <c r="C2305" s="16"/>
      <c r="D2305" s="130"/>
      <c r="E2305" s="20">
        <v>15</v>
      </c>
      <c r="F2305" s="20">
        <v>9</v>
      </c>
      <c r="G2305" s="20">
        <v>13</v>
      </c>
      <c r="H2305" s="8">
        <v>236</v>
      </c>
      <c r="I2305" s="8">
        <v>233</v>
      </c>
    </row>
    <row r="2306" spans="1:10">
      <c r="A2306" s="191"/>
      <c r="B2306" s="31" t="s">
        <v>2135</v>
      </c>
      <c r="C2306" s="16"/>
      <c r="D2306" s="130"/>
      <c r="E2306" s="20">
        <v>0</v>
      </c>
      <c r="F2306" s="20">
        <v>0</v>
      </c>
      <c r="G2306" s="20">
        <v>0</v>
      </c>
      <c r="H2306" s="8">
        <v>236</v>
      </c>
      <c r="I2306" s="8">
        <v>233</v>
      </c>
    </row>
    <row r="2307" spans="1:10">
      <c r="A2307" s="191"/>
      <c r="B2307" s="31" t="s">
        <v>1509</v>
      </c>
      <c r="C2307" s="16"/>
      <c r="D2307" s="130"/>
      <c r="E2307" s="20">
        <v>26</v>
      </c>
      <c r="F2307" s="20">
        <v>28</v>
      </c>
      <c r="G2307" s="20">
        <v>36</v>
      </c>
      <c r="H2307" s="8">
        <v>236</v>
      </c>
      <c r="I2307" s="8">
        <v>233</v>
      </c>
    </row>
    <row r="2308" spans="1:10">
      <c r="A2308" s="191"/>
      <c r="B2308" s="31" t="s">
        <v>2136</v>
      </c>
      <c r="C2308" s="16"/>
      <c r="D2308" s="130"/>
      <c r="E2308" s="20">
        <v>3</v>
      </c>
      <c r="F2308" s="20">
        <v>2</v>
      </c>
      <c r="G2308" s="20">
        <v>5</v>
      </c>
      <c r="H2308" s="8">
        <v>236</v>
      </c>
      <c r="I2308" s="8">
        <v>233</v>
      </c>
    </row>
    <row r="2309" spans="1:10">
      <c r="A2309" s="191"/>
      <c r="B2309" s="31" t="s">
        <v>2137</v>
      </c>
      <c r="C2309" s="16"/>
      <c r="D2309" s="130"/>
      <c r="E2309" s="20">
        <v>1</v>
      </c>
      <c r="F2309" s="20">
        <v>14</v>
      </c>
      <c r="G2309" s="20">
        <v>2</v>
      </c>
      <c r="H2309" s="8">
        <v>236</v>
      </c>
      <c r="I2309" s="8">
        <v>233</v>
      </c>
    </row>
    <row r="2310" spans="1:10">
      <c r="A2310" s="191"/>
      <c r="B2310" s="31" t="s">
        <v>2138</v>
      </c>
      <c r="C2310" s="16"/>
      <c r="D2310" s="130"/>
      <c r="E2310" s="20">
        <v>15</v>
      </c>
      <c r="F2310" s="20">
        <v>8</v>
      </c>
      <c r="G2310" s="20">
        <v>9</v>
      </c>
      <c r="H2310" s="8">
        <v>236</v>
      </c>
      <c r="I2310" s="8">
        <v>233</v>
      </c>
    </row>
    <row r="2311" spans="1:10">
      <c r="A2311" s="191"/>
      <c r="B2311" s="31" t="s">
        <v>378</v>
      </c>
      <c r="C2311" s="16"/>
      <c r="D2311" s="130"/>
      <c r="E2311" s="20">
        <v>2</v>
      </c>
      <c r="F2311" s="20">
        <v>0</v>
      </c>
      <c r="G2311" s="20">
        <v>0</v>
      </c>
      <c r="H2311" s="8">
        <v>236</v>
      </c>
      <c r="I2311" s="8">
        <v>233</v>
      </c>
    </row>
    <row r="2312" spans="1:10">
      <c r="A2312" s="191"/>
      <c r="B2312" s="15" t="s">
        <v>2139</v>
      </c>
      <c r="C2312" s="16"/>
      <c r="D2312" s="130">
        <v>630</v>
      </c>
      <c r="E2312" s="72"/>
      <c r="F2312" s="72"/>
      <c r="G2312" s="72"/>
      <c r="H2312" s="8"/>
      <c r="I2312" s="8"/>
      <c r="J2312" s="145">
        <f>100*(H2312*(E2312+F2312+G2312)+H2313*(E2313+F2313+G2313)+H2314*(E2314+F2314+G2314))/(D2312*1000)</f>
        <v>0.7857142857142857</v>
      </c>
    </row>
    <row r="2313" spans="1:10" ht="15.75" customHeight="1">
      <c r="A2313" s="191"/>
      <c r="B2313" s="31" t="s">
        <v>2140</v>
      </c>
      <c r="C2313" s="185" t="s">
        <v>2141</v>
      </c>
      <c r="D2313" s="130"/>
      <c r="E2313" s="72">
        <v>3</v>
      </c>
      <c r="F2313" s="72">
        <v>10</v>
      </c>
      <c r="G2313" s="72">
        <v>9</v>
      </c>
      <c r="H2313" s="8">
        <v>225</v>
      </c>
      <c r="I2313" s="8">
        <v>223</v>
      </c>
    </row>
    <row r="2314" spans="1:10">
      <c r="A2314" s="191"/>
      <c r="B2314" s="31" t="s">
        <v>2142</v>
      </c>
      <c r="C2314" s="185"/>
      <c r="D2314" s="130"/>
      <c r="E2314" s="72">
        <v>0</v>
      </c>
      <c r="F2314" s="72">
        <v>0</v>
      </c>
      <c r="G2314" s="72">
        <v>0</v>
      </c>
      <c r="H2314" s="8">
        <v>225</v>
      </c>
      <c r="I2314" s="8">
        <v>223</v>
      </c>
    </row>
    <row r="2315" spans="1:10">
      <c r="A2315" s="191"/>
      <c r="B2315" s="15" t="s">
        <v>92</v>
      </c>
      <c r="C2315" s="185"/>
      <c r="D2315" s="130">
        <v>630</v>
      </c>
      <c r="E2315" s="72"/>
      <c r="F2315" s="72"/>
      <c r="G2315" s="72"/>
      <c r="H2315" s="8"/>
      <c r="I2315" s="8"/>
      <c r="J2315" s="144">
        <f>100*(H2315*(E2315+F2315+G2315)+H2316*(E2316+F2316+G2316)+H2317*(E2317+F2317+G2317)+H2318*(G2318+F2318+E2318)+H2319*(G2319+F2319+E2319)+H2320*(G2320+F2320+E2320)+H2321*(G2321+F2321+E2321)+H2322*(G2322+F2322+E2322)+H2323*(G2323+F2323+E2323))/(D2315*1000)</f>
        <v>16.243333333333332</v>
      </c>
    </row>
    <row r="2316" spans="1:10">
      <c r="A2316" s="191"/>
      <c r="B2316" s="31" t="s">
        <v>2143</v>
      </c>
      <c r="C2316" s="185"/>
      <c r="D2316" s="130"/>
      <c r="E2316" s="72">
        <v>34</v>
      </c>
      <c r="F2316" s="72">
        <v>78</v>
      </c>
      <c r="G2316" s="72">
        <v>72</v>
      </c>
      <c r="H2316" s="8">
        <v>231</v>
      </c>
      <c r="I2316" s="8">
        <v>229</v>
      </c>
    </row>
    <row r="2317" spans="1:10">
      <c r="A2317" s="191"/>
      <c r="B2317" s="31" t="s">
        <v>2144</v>
      </c>
      <c r="C2317" s="185"/>
      <c r="D2317" s="130"/>
      <c r="E2317" s="72">
        <v>13</v>
      </c>
      <c r="F2317" s="72">
        <v>0</v>
      </c>
      <c r="G2317" s="72">
        <v>5</v>
      </c>
      <c r="H2317" s="8">
        <v>231</v>
      </c>
      <c r="I2317" s="8">
        <v>229</v>
      </c>
    </row>
    <row r="2318" spans="1:10">
      <c r="A2318" s="191"/>
      <c r="B2318" s="31" t="s">
        <v>2145</v>
      </c>
      <c r="C2318" s="185"/>
      <c r="D2318" s="130"/>
      <c r="E2318" s="72">
        <v>1</v>
      </c>
      <c r="F2318" s="72">
        <v>2</v>
      </c>
      <c r="G2318" s="72">
        <v>9</v>
      </c>
      <c r="H2318" s="8">
        <v>231</v>
      </c>
      <c r="I2318" s="8">
        <v>229</v>
      </c>
    </row>
    <row r="2319" spans="1:10">
      <c r="A2319" s="191"/>
      <c r="B2319" s="31" t="s">
        <v>2146</v>
      </c>
      <c r="C2319" s="185"/>
      <c r="D2319" s="130"/>
      <c r="E2319" s="72">
        <v>1</v>
      </c>
      <c r="F2319" s="72">
        <v>3</v>
      </c>
      <c r="G2319" s="72">
        <v>0</v>
      </c>
      <c r="H2319" s="8">
        <v>231</v>
      </c>
      <c r="I2319" s="8">
        <v>229</v>
      </c>
    </row>
    <row r="2320" spans="1:10">
      <c r="A2320" s="191"/>
      <c r="B2320" s="31" t="s">
        <v>2147</v>
      </c>
      <c r="C2320" s="185"/>
      <c r="D2320" s="130"/>
      <c r="E2320" s="72">
        <v>0</v>
      </c>
      <c r="F2320" s="72">
        <v>11</v>
      </c>
      <c r="G2320" s="72">
        <v>0</v>
      </c>
      <c r="H2320" s="8">
        <v>231</v>
      </c>
      <c r="I2320" s="8">
        <v>229</v>
      </c>
    </row>
    <row r="2321" spans="1:10">
      <c r="A2321" s="191"/>
      <c r="B2321" s="31" t="s">
        <v>2148</v>
      </c>
      <c r="C2321" s="16"/>
      <c r="D2321" s="130"/>
      <c r="E2321" s="72">
        <v>9</v>
      </c>
      <c r="F2321" s="72">
        <v>13</v>
      </c>
      <c r="G2321" s="72">
        <v>7</v>
      </c>
      <c r="H2321" s="8">
        <v>231</v>
      </c>
      <c r="I2321" s="8">
        <v>229</v>
      </c>
    </row>
    <row r="2322" spans="1:10">
      <c r="A2322" s="191"/>
      <c r="B2322" s="31" t="s">
        <v>2149</v>
      </c>
      <c r="C2322" s="16"/>
      <c r="D2322" s="130"/>
      <c r="E2322" s="72">
        <v>72</v>
      </c>
      <c r="F2322" s="72">
        <v>60</v>
      </c>
      <c r="G2322" s="72">
        <v>53</v>
      </c>
      <c r="H2322" s="8">
        <v>231</v>
      </c>
      <c r="I2322" s="8">
        <v>229</v>
      </c>
    </row>
    <row r="2323" spans="1:10">
      <c r="A2323"/>
      <c r="B2323" s="15" t="s">
        <v>2150</v>
      </c>
      <c r="C2323" s="16"/>
      <c r="D2323" s="130">
        <v>400</v>
      </c>
      <c r="E2323" s="72"/>
      <c r="F2323" s="72"/>
      <c r="G2323" s="72"/>
      <c r="H2323" s="8"/>
      <c r="I2323" s="8"/>
      <c r="J2323" s="145">
        <f>100*(H2323*(E2323+F2323+G2323)+H2324*(E2324+F2324+G2324)+H2325*(E2325+F2325+G2325)+H2326*(G2326+F2326+E2326)+H2327*(G2327+F2327+E2327)+H2328*(G2328+F2328+E2328))/(D2323*1000)</f>
        <v>5.5659999999999998</v>
      </c>
    </row>
    <row r="2324" spans="1:10" ht="15.75" customHeight="1">
      <c r="A2324" s="199" t="s">
        <v>356</v>
      </c>
      <c r="B2324" s="26" t="s">
        <v>2151</v>
      </c>
      <c r="C2324" s="185" t="s">
        <v>2152</v>
      </c>
      <c r="D2324" s="130"/>
      <c r="E2324" s="72"/>
      <c r="F2324" s="72"/>
      <c r="G2324" s="72"/>
      <c r="H2324" s="8">
        <v>242</v>
      </c>
      <c r="I2324" s="8">
        <v>240</v>
      </c>
    </row>
    <row r="2325" spans="1:10">
      <c r="A2325" s="199"/>
      <c r="B2325" s="26" t="s">
        <v>2153</v>
      </c>
      <c r="C2325" s="185"/>
      <c r="D2325" s="130"/>
      <c r="E2325" s="20">
        <v>5</v>
      </c>
      <c r="F2325" s="20">
        <v>4</v>
      </c>
      <c r="G2325" s="20">
        <v>4</v>
      </c>
      <c r="H2325" s="8">
        <v>242</v>
      </c>
      <c r="I2325" s="8">
        <v>240</v>
      </c>
    </row>
    <row r="2326" spans="1:10">
      <c r="A2326" s="199"/>
      <c r="B2326" s="31" t="s">
        <v>2154</v>
      </c>
      <c r="C2326" s="185"/>
      <c r="D2326" s="130"/>
      <c r="E2326" s="20"/>
      <c r="F2326" s="20"/>
      <c r="G2326" s="20"/>
      <c r="H2326" s="8">
        <v>242</v>
      </c>
      <c r="I2326" s="8">
        <v>240</v>
      </c>
    </row>
    <row r="2327" spans="1:10">
      <c r="A2327" s="199"/>
      <c r="B2327" s="31" t="s">
        <v>2155</v>
      </c>
      <c r="C2327" s="185"/>
      <c r="D2327" s="130"/>
      <c r="E2327" s="20">
        <v>24</v>
      </c>
      <c r="F2327" s="20">
        <v>17</v>
      </c>
      <c r="G2327" s="20">
        <v>23</v>
      </c>
      <c r="H2327" s="8">
        <v>242</v>
      </c>
      <c r="I2327" s="8">
        <v>240</v>
      </c>
    </row>
    <row r="2328" spans="1:10">
      <c r="A2328" s="199"/>
      <c r="B2328" s="31" t="s">
        <v>2156</v>
      </c>
      <c r="C2328" s="185"/>
      <c r="D2328" s="130"/>
      <c r="E2328" s="20">
        <v>3</v>
      </c>
      <c r="F2328" s="20">
        <v>6</v>
      </c>
      <c r="G2328" s="20">
        <v>6</v>
      </c>
      <c r="H2328" s="8">
        <v>242</v>
      </c>
      <c r="I2328" s="8">
        <v>240</v>
      </c>
    </row>
    <row r="2329" spans="1:10">
      <c r="A2329" s="199"/>
      <c r="B2329" s="15" t="s">
        <v>92</v>
      </c>
      <c r="C2329" s="16"/>
      <c r="D2329" s="130">
        <v>320</v>
      </c>
      <c r="E2329" s="72"/>
      <c r="F2329" s="72"/>
      <c r="G2329" s="72"/>
      <c r="H2329" s="8"/>
      <c r="I2329" s="8"/>
      <c r="J2329" s="144">
        <f>100*(H2329*(E2329+F2329+G2329)+H2330*(E2330+F2330+G2330)+H2331*(E2331+F2331+G2331)+H2332*(G2332+F2332+E2332)+H2333*(G2333+F2333+E2333)+H2334*(G2334+F2334+E2334)+H2335*(G2335+F2335+E2335)+H2336*(G2336+F2336+E2336))/(D2329*1000)</f>
        <v>46.363124999999997</v>
      </c>
    </row>
    <row r="2330" spans="1:10">
      <c r="A2330" s="199"/>
      <c r="B2330" s="31" t="s">
        <v>2157</v>
      </c>
      <c r="C2330" s="16"/>
      <c r="D2330" s="130"/>
      <c r="E2330" s="20">
        <v>23</v>
      </c>
      <c r="F2330" s="20">
        <v>59</v>
      </c>
      <c r="G2330" s="20">
        <v>29</v>
      </c>
      <c r="H2330" s="8">
        <v>237</v>
      </c>
      <c r="I2330" s="8">
        <v>232</v>
      </c>
    </row>
    <row r="2331" spans="1:10">
      <c r="A2331" s="199"/>
      <c r="B2331" s="31" t="s">
        <v>2158</v>
      </c>
      <c r="C2331" s="16"/>
      <c r="D2331" s="130"/>
      <c r="E2331" s="20">
        <v>13</v>
      </c>
      <c r="F2331" s="20">
        <v>45</v>
      </c>
      <c r="G2331" s="20">
        <v>23</v>
      </c>
      <c r="H2331" s="8">
        <v>237</v>
      </c>
      <c r="I2331" s="8">
        <v>232</v>
      </c>
    </row>
    <row r="2332" spans="1:10">
      <c r="A2332" s="199"/>
      <c r="B2332" s="31" t="s">
        <v>2159</v>
      </c>
      <c r="C2332" s="16"/>
      <c r="D2332" s="130"/>
      <c r="E2332" s="20">
        <v>77</v>
      </c>
      <c r="F2332" s="20">
        <v>52</v>
      </c>
      <c r="G2332" s="20">
        <v>64</v>
      </c>
      <c r="H2332" s="8">
        <v>237</v>
      </c>
      <c r="I2332" s="8">
        <v>232</v>
      </c>
    </row>
    <row r="2333" spans="1:10">
      <c r="A2333" s="199"/>
      <c r="B2333" s="31" t="s">
        <v>2160</v>
      </c>
      <c r="C2333" s="16"/>
      <c r="D2333" s="130"/>
      <c r="E2333" s="20">
        <v>51</v>
      </c>
      <c r="F2333" s="20">
        <v>28</v>
      </c>
      <c r="G2333" s="20">
        <v>33</v>
      </c>
      <c r="H2333" s="8">
        <v>237</v>
      </c>
      <c r="I2333" s="8">
        <v>232</v>
      </c>
    </row>
    <row r="2334" spans="1:10">
      <c r="A2334" s="199"/>
      <c r="B2334" s="31" t="s">
        <v>2161</v>
      </c>
      <c r="C2334" s="16"/>
      <c r="D2334" s="130"/>
      <c r="E2334" s="20">
        <v>53</v>
      </c>
      <c r="F2334" s="20">
        <v>38</v>
      </c>
      <c r="G2334" s="20">
        <v>38</v>
      </c>
      <c r="H2334" s="8">
        <v>237</v>
      </c>
      <c r="I2334" s="8">
        <v>232</v>
      </c>
    </row>
    <row r="2335" spans="1:10">
      <c r="A2335" s="199"/>
      <c r="B2335" s="31" t="s">
        <v>275</v>
      </c>
      <c r="C2335" s="16"/>
      <c r="D2335" s="130"/>
      <c r="E2335" s="72">
        <v>0</v>
      </c>
      <c r="F2335" s="72">
        <v>0</v>
      </c>
      <c r="G2335" s="72">
        <v>0</v>
      </c>
      <c r="H2335" s="8"/>
      <c r="I2335" s="8"/>
    </row>
    <row r="2336" spans="1:10">
      <c r="A2336"/>
      <c r="B2336" s="15" t="s">
        <v>2162</v>
      </c>
      <c r="C2336" s="16"/>
      <c r="D2336" s="130">
        <v>400</v>
      </c>
      <c r="E2336" s="72"/>
      <c r="F2336" s="72"/>
      <c r="G2336" s="72"/>
      <c r="H2336" s="8"/>
      <c r="I2336" s="8"/>
      <c r="J2336" s="144">
        <f>100*(H2336*(E2336+F2336+G2336)+H2337*(E2337+F2337+G2337)+H2338*(E2338+F2338+G2338)+H2339*(G2339+F2339+E2339)+H2340*(G2340+F2340+E2340)+H2341*(G2341+F2341+E2341)+H2342*(G2342+F2342+E2342)+H2343*(G2343+F2343+E2343)+H2344*(G2344+F2344+E2344))/(D2336*1000)</f>
        <v>29.04</v>
      </c>
    </row>
    <row r="2337" spans="1:10" ht="15.75" customHeight="1">
      <c r="A2337" s="203" t="s">
        <v>429</v>
      </c>
      <c r="B2337" s="31" t="s">
        <v>2163</v>
      </c>
      <c r="C2337" s="185" t="s">
        <v>2164</v>
      </c>
      <c r="D2337" s="130"/>
      <c r="E2337" s="20">
        <v>65</v>
      </c>
      <c r="F2337" s="20">
        <v>51</v>
      </c>
      <c r="G2337" s="20">
        <v>44</v>
      </c>
      <c r="H2337" s="8">
        <v>240</v>
      </c>
      <c r="I2337" s="8">
        <v>228</v>
      </c>
    </row>
    <row r="2338" spans="1:10">
      <c r="A2338" s="203"/>
      <c r="B2338" s="31" t="s">
        <v>2165</v>
      </c>
      <c r="C2338" s="185"/>
      <c r="D2338" s="130"/>
      <c r="E2338" s="20">
        <v>15</v>
      </c>
      <c r="F2338" s="20">
        <v>13</v>
      </c>
      <c r="G2338" s="20">
        <v>17</v>
      </c>
      <c r="H2338" s="8">
        <v>240</v>
      </c>
      <c r="I2338" s="8">
        <v>228</v>
      </c>
    </row>
    <row r="2339" spans="1:10">
      <c r="A2339" s="203"/>
      <c r="B2339" s="31" t="s">
        <v>2166</v>
      </c>
      <c r="C2339" s="185"/>
      <c r="D2339" s="130"/>
      <c r="E2339" s="20">
        <v>0</v>
      </c>
      <c r="F2339" s="20">
        <v>0</v>
      </c>
      <c r="G2339" s="20">
        <v>0</v>
      </c>
      <c r="H2339" s="8">
        <v>240</v>
      </c>
      <c r="I2339" s="8">
        <v>228</v>
      </c>
    </row>
    <row r="2340" spans="1:10">
      <c r="A2340" s="203"/>
      <c r="B2340" s="31" t="s">
        <v>2167</v>
      </c>
      <c r="C2340" s="185"/>
      <c r="D2340" s="130"/>
      <c r="E2340" s="20">
        <v>25</v>
      </c>
      <c r="F2340" s="20">
        <v>8</v>
      </c>
      <c r="G2340" s="20">
        <v>10</v>
      </c>
      <c r="H2340" s="8">
        <v>240</v>
      </c>
      <c r="I2340" s="8">
        <v>228</v>
      </c>
    </row>
    <row r="2341" spans="1:10">
      <c r="A2341" s="203"/>
      <c r="B2341" s="26" t="s">
        <v>2168</v>
      </c>
      <c r="C2341" s="185"/>
      <c r="D2341" s="130"/>
      <c r="E2341" s="20">
        <v>60</v>
      </c>
      <c r="F2341" s="20">
        <v>17</v>
      </c>
      <c r="G2341" s="20">
        <v>13</v>
      </c>
      <c r="H2341" s="8">
        <v>240</v>
      </c>
      <c r="I2341" s="8">
        <v>228</v>
      </c>
    </row>
    <row r="2342" spans="1:10">
      <c r="A2342" s="203"/>
      <c r="B2342" s="31" t="s">
        <v>2169</v>
      </c>
      <c r="C2342" s="16"/>
      <c r="D2342" s="130"/>
      <c r="E2342" s="20">
        <v>38</v>
      </c>
      <c r="F2342" s="20">
        <v>20</v>
      </c>
      <c r="G2342" s="20">
        <v>17</v>
      </c>
      <c r="H2342" s="8">
        <v>240</v>
      </c>
      <c r="I2342" s="8">
        <v>228</v>
      </c>
    </row>
    <row r="2343" spans="1:10">
      <c r="A2343" s="203"/>
      <c r="B2343" s="31" t="s">
        <v>2170</v>
      </c>
      <c r="C2343" s="16"/>
      <c r="D2343" s="130"/>
      <c r="E2343" s="20">
        <v>30</v>
      </c>
      <c r="F2343" s="20">
        <v>16</v>
      </c>
      <c r="G2343" s="20">
        <v>14</v>
      </c>
      <c r="H2343" s="8">
        <v>240</v>
      </c>
      <c r="I2343" s="8">
        <v>228</v>
      </c>
    </row>
    <row r="2344" spans="1:10">
      <c r="A2344" s="203"/>
      <c r="B2344" s="31" t="s">
        <v>2171</v>
      </c>
      <c r="C2344" s="16"/>
      <c r="D2344" s="130"/>
      <c r="E2344" s="20">
        <v>4</v>
      </c>
      <c r="F2344" s="20">
        <v>3</v>
      </c>
      <c r="G2344" s="20">
        <v>4</v>
      </c>
      <c r="H2344" s="8">
        <v>240</v>
      </c>
      <c r="I2344" s="8">
        <v>228</v>
      </c>
    </row>
    <row r="2345" spans="1:10">
      <c r="A2345" s="203"/>
      <c r="B2345" s="31" t="s">
        <v>2172</v>
      </c>
      <c r="C2345" s="16"/>
      <c r="D2345" s="130"/>
      <c r="E2345" s="20">
        <v>0</v>
      </c>
      <c r="F2345" s="20">
        <v>0</v>
      </c>
      <c r="G2345" s="20">
        <v>0</v>
      </c>
      <c r="H2345" s="8">
        <v>240</v>
      </c>
      <c r="I2345" s="8">
        <v>228</v>
      </c>
    </row>
    <row r="2346" spans="1:10">
      <c r="A2346" s="203"/>
      <c r="B2346" s="31" t="s">
        <v>2173</v>
      </c>
      <c r="C2346" s="16"/>
      <c r="D2346" s="130"/>
      <c r="E2346" s="20">
        <v>3</v>
      </c>
      <c r="F2346" s="20">
        <v>0</v>
      </c>
      <c r="G2346" s="20">
        <v>0</v>
      </c>
      <c r="H2346" s="8">
        <v>240</v>
      </c>
      <c r="I2346" s="8">
        <v>228</v>
      </c>
    </row>
    <row r="2347" spans="1:10">
      <c r="A2347" s="203"/>
      <c r="B2347" s="15" t="s">
        <v>92</v>
      </c>
      <c r="C2347" s="16"/>
      <c r="D2347" s="130">
        <v>400</v>
      </c>
      <c r="E2347" s="20"/>
      <c r="F2347" s="20"/>
      <c r="G2347" s="20"/>
      <c r="H2347" s="8"/>
      <c r="I2347" s="8"/>
      <c r="J2347" s="144">
        <f>100*(H2347*(E2347+F2347+G2347)+H2348*(E2348+F2348+G2348)+H2349*(E2349+F2349+G2349)+H2350*(G2350+F2350+E2350)+H2351*(G2351+F2351+E2351)+H2352*(G2352+F2352+E2352)+H2353*(G2353+F2353+E2353)+H2354*(G2354+F2354+E2354)+H2355*(G2355+F2355+E2355)+H2356*(G2356+F2356+E2356)+H2357*(G2357+F2357+E2357))/(D2347*1000)</f>
        <v>11.80875</v>
      </c>
    </row>
    <row r="2348" spans="1:10">
      <c r="A2348" s="203"/>
      <c r="B2348" s="31" t="s">
        <v>2174</v>
      </c>
      <c r="C2348" s="16"/>
      <c r="D2348" s="130"/>
      <c r="E2348" s="20">
        <v>1</v>
      </c>
      <c r="F2348" s="20">
        <v>12</v>
      </c>
      <c r="G2348" s="20">
        <v>9</v>
      </c>
      <c r="H2348" s="8">
        <v>235</v>
      </c>
      <c r="I2348" s="8">
        <v>232</v>
      </c>
    </row>
    <row r="2349" spans="1:10">
      <c r="A2349" s="203"/>
      <c r="B2349" s="31" t="s">
        <v>2175</v>
      </c>
      <c r="C2349" s="16"/>
      <c r="D2349" s="130"/>
      <c r="E2349" s="20">
        <v>0</v>
      </c>
      <c r="F2349" s="20">
        <v>0</v>
      </c>
      <c r="G2349" s="20">
        <v>0</v>
      </c>
      <c r="H2349" s="8">
        <v>235</v>
      </c>
      <c r="I2349" s="8">
        <v>232</v>
      </c>
    </row>
    <row r="2350" spans="1:10">
      <c r="A2350" s="203"/>
      <c r="B2350" s="31" t="s">
        <v>2176</v>
      </c>
      <c r="C2350" s="16"/>
      <c r="D2350" s="130"/>
      <c r="E2350" s="20">
        <v>29</v>
      </c>
      <c r="F2350" s="20">
        <v>10</v>
      </c>
      <c r="G2350" s="20">
        <v>18</v>
      </c>
      <c r="H2350" s="8">
        <v>235</v>
      </c>
      <c r="I2350" s="8">
        <v>232</v>
      </c>
    </row>
    <row r="2351" spans="1:10">
      <c r="A2351" s="203"/>
      <c r="B2351" s="31" t="s">
        <v>2177</v>
      </c>
      <c r="C2351" s="16"/>
      <c r="D2351" s="130"/>
      <c r="E2351" s="20">
        <v>5</v>
      </c>
      <c r="F2351" s="20">
        <v>4</v>
      </c>
      <c r="G2351" s="20">
        <v>15</v>
      </c>
      <c r="H2351" s="8">
        <v>235</v>
      </c>
      <c r="I2351" s="8">
        <v>232</v>
      </c>
    </row>
    <row r="2352" spans="1:10">
      <c r="A2352" s="203"/>
      <c r="B2352" s="31" t="s">
        <v>2178</v>
      </c>
      <c r="C2352" s="16"/>
      <c r="D2352" s="130"/>
      <c r="E2352" s="20">
        <v>27</v>
      </c>
      <c r="F2352" s="20">
        <v>13</v>
      </c>
      <c r="G2352" s="20">
        <v>6</v>
      </c>
      <c r="H2352" s="8">
        <v>235</v>
      </c>
      <c r="I2352" s="8">
        <v>232</v>
      </c>
    </row>
    <row r="2353" spans="1:10">
      <c r="A2353" s="203"/>
      <c r="B2353" s="31" t="s">
        <v>2179</v>
      </c>
      <c r="C2353" s="16"/>
      <c r="D2353" s="130"/>
      <c r="E2353" s="20">
        <v>11</v>
      </c>
      <c r="F2353" s="20">
        <v>13</v>
      </c>
      <c r="G2353" s="20">
        <v>0</v>
      </c>
      <c r="H2353" s="8">
        <v>235</v>
      </c>
      <c r="I2353" s="8">
        <v>232</v>
      </c>
    </row>
    <row r="2354" spans="1:10">
      <c r="A2354" s="203"/>
      <c r="B2354" s="31" t="s">
        <v>2172</v>
      </c>
      <c r="C2354" s="16"/>
      <c r="D2354" s="130"/>
      <c r="E2354" s="20"/>
      <c r="F2354" s="20"/>
      <c r="G2354" s="20"/>
      <c r="H2354" s="8">
        <v>235</v>
      </c>
      <c r="I2354" s="8">
        <v>232</v>
      </c>
    </row>
    <row r="2355" spans="1:10">
      <c r="A2355" s="203"/>
      <c r="B2355" s="31" t="s">
        <v>206</v>
      </c>
      <c r="C2355" s="16"/>
      <c r="D2355" s="130"/>
      <c r="E2355" s="20">
        <v>5</v>
      </c>
      <c r="F2355" s="20">
        <v>5</v>
      </c>
      <c r="G2355" s="20">
        <v>7</v>
      </c>
      <c r="H2355" s="8">
        <v>235</v>
      </c>
      <c r="I2355" s="8">
        <v>232</v>
      </c>
    </row>
    <row r="2356" spans="1:10">
      <c r="A2356" s="203"/>
      <c r="B2356" s="31" t="s">
        <v>2180</v>
      </c>
      <c r="C2356" s="16"/>
      <c r="D2356" s="130"/>
      <c r="E2356" s="20">
        <v>1</v>
      </c>
      <c r="F2356" s="20">
        <v>1</v>
      </c>
      <c r="G2356" s="20"/>
      <c r="H2356" s="8">
        <v>235</v>
      </c>
      <c r="I2356" s="8">
        <v>232</v>
      </c>
    </row>
    <row r="2357" spans="1:10">
      <c r="A2357" s="203"/>
      <c r="B2357" s="31" t="s">
        <v>2181</v>
      </c>
      <c r="C2357" s="16"/>
      <c r="D2357" s="130"/>
      <c r="E2357" s="20">
        <v>0</v>
      </c>
      <c r="F2357" s="20">
        <v>5</v>
      </c>
      <c r="G2357" s="20">
        <v>4</v>
      </c>
      <c r="H2357" s="8">
        <v>235</v>
      </c>
      <c r="I2357" s="8">
        <v>232</v>
      </c>
    </row>
    <row r="2358" spans="1:10">
      <c r="A2358" s="203"/>
      <c r="B2358" s="15" t="s">
        <v>2182</v>
      </c>
      <c r="C2358" s="16"/>
      <c r="D2358" s="130">
        <v>400</v>
      </c>
      <c r="E2358" s="72"/>
      <c r="F2358" s="72"/>
      <c r="G2358" s="72"/>
      <c r="H2358" s="8"/>
      <c r="I2358" s="8"/>
      <c r="J2358" s="144">
        <f>100*(H2358*(E2358+F2358+G2358)+H2359*(E2359+F2359+G2359)+H2360*(E2360+F2360+G2360)+H2361*(G2361+F2361+E2361)+H2362*(G2362+F2362+E2362)+H2363*(G2363+F2363+E2363)+H2364*(G2364+F2364+E2364)+H2365*(G2365+F2365+E2365)+H2366*(G2366+F2366+E2366)+H2367*(G2367+F2367+E2367)+H2368*(G2368+F2368+E2368))/(D2358*1000)</f>
        <v>19.597999999999999</v>
      </c>
    </row>
    <row r="2359" spans="1:10">
      <c r="A2359" s="203"/>
      <c r="B2359" s="22" t="s">
        <v>2183</v>
      </c>
      <c r="C2359" s="16" t="s">
        <v>2184</v>
      </c>
      <c r="D2359" s="130"/>
      <c r="E2359" s="20">
        <v>0</v>
      </c>
      <c r="F2359" s="20">
        <v>0</v>
      </c>
      <c r="G2359" s="20">
        <v>0</v>
      </c>
      <c r="H2359" s="21">
        <v>239</v>
      </c>
      <c r="I2359" s="21">
        <v>235</v>
      </c>
    </row>
    <row r="2360" spans="1:10">
      <c r="A2360" s="203"/>
      <c r="B2360" s="22" t="s">
        <v>2185</v>
      </c>
      <c r="C2360" s="16"/>
      <c r="D2360" s="130"/>
      <c r="E2360" s="20">
        <v>1</v>
      </c>
      <c r="F2360" s="20">
        <v>3</v>
      </c>
      <c r="G2360" s="20">
        <v>0</v>
      </c>
      <c r="H2360" s="21">
        <v>239</v>
      </c>
      <c r="I2360" s="21">
        <v>235</v>
      </c>
    </row>
    <row r="2361" spans="1:10">
      <c r="A2361" s="203"/>
      <c r="B2361" s="19" t="s">
        <v>2186</v>
      </c>
      <c r="C2361" s="16"/>
      <c r="D2361" s="130"/>
      <c r="E2361" s="20">
        <v>9</v>
      </c>
      <c r="F2361" s="20">
        <v>21</v>
      </c>
      <c r="G2361" s="20">
        <v>24</v>
      </c>
      <c r="H2361" s="21">
        <v>239</v>
      </c>
      <c r="I2361" s="21">
        <v>235</v>
      </c>
    </row>
    <row r="2362" spans="1:10">
      <c r="A2362" s="203"/>
      <c r="B2362" s="19" t="s">
        <v>2187</v>
      </c>
      <c r="C2362" s="16"/>
      <c r="D2362" s="130"/>
      <c r="E2362" s="20">
        <v>10</v>
      </c>
      <c r="F2362" s="20">
        <v>28</v>
      </c>
      <c r="G2362" s="20">
        <v>15</v>
      </c>
      <c r="H2362" s="21">
        <v>239</v>
      </c>
      <c r="I2362" s="21">
        <v>235</v>
      </c>
    </row>
    <row r="2363" spans="1:10">
      <c r="A2363" s="203"/>
      <c r="B2363" s="22" t="s">
        <v>2188</v>
      </c>
      <c r="C2363" s="16"/>
      <c r="D2363" s="130"/>
      <c r="E2363" s="20">
        <v>31</v>
      </c>
      <c r="F2363" s="20">
        <v>10</v>
      </c>
      <c r="G2363" s="20">
        <v>11</v>
      </c>
      <c r="H2363" s="21">
        <v>239</v>
      </c>
      <c r="I2363" s="21">
        <v>235</v>
      </c>
    </row>
    <row r="2364" spans="1:10">
      <c r="A2364" s="203"/>
      <c r="B2364" s="22" t="s">
        <v>2189</v>
      </c>
      <c r="C2364" s="16"/>
      <c r="D2364" s="130"/>
      <c r="E2364" s="20">
        <v>1</v>
      </c>
      <c r="F2364" s="20">
        <v>3</v>
      </c>
      <c r="G2364" s="20">
        <v>2</v>
      </c>
      <c r="H2364" s="21">
        <v>239</v>
      </c>
      <c r="I2364" s="21">
        <v>235</v>
      </c>
    </row>
    <row r="2365" spans="1:10">
      <c r="A2365" s="203"/>
      <c r="B2365" s="19" t="s">
        <v>2190</v>
      </c>
      <c r="C2365" s="16"/>
      <c r="D2365" s="130"/>
      <c r="E2365" s="20">
        <v>12</v>
      </c>
      <c r="F2365" s="20">
        <v>22</v>
      </c>
      <c r="G2365" s="20">
        <v>48</v>
      </c>
      <c r="H2365" s="21">
        <v>239</v>
      </c>
      <c r="I2365" s="21">
        <v>235</v>
      </c>
    </row>
    <row r="2366" spans="1:10">
      <c r="A2366" s="203"/>
      <c r="B2366" s="19" t="s">
        <v>2191</v>
      </c>
      <c r="C2366" s="16"/>
      <c r="D2366" s="130"/>
      <c r="E2366" s="20">
        <v>16</v>
      </c>
      <c r="F2366" s="20">
        <v>5</v>
      </c>
      <c r="G2366" s="20">
        <v>11</v>
      </c>
      <c r="H2366" s="21">
        <v>239</v>
      </c>
      <c r="I2366" s="21">
        <v>235</v>
      </c>
    </row>
    <row r="2367" spans="1:10">
      <c r="A2367" s="203"/>
      <c r="B2367" s="19" t="s">
        <v>2192</v>
      </c>
      <c r="C2367" s="16"/>
      <c r="D2367" s="130"/>
      <c r="E2367" s="20">
        <v>15</v>
      </c>
      <c r="F2367" s="20">
        <v>12</v>
      </c>
      <c r="G2367" s="20">
        <v>18</v>
      </c>
      <c r="H2367" s="21">
        <v>239</v>
      </c>
      <c r="I2367" s="21">
        <v>235</v>
      </c>
    </row>
    <row r="2368" spans="1:10">
      <c r="A2368" s="203"/>
      <c r="B2368" s="19" t="s">
        <v>2193</v>
      </c>
      <c r="C2368" s="16"/>
      <c r="D2368" s="130"/>
      <c r="E2368" s="20">
        <v>0</v>
      </c>
      <c r="F2368" s="20">
        <v>0</v>
      </c>
      <c r="G2368" s="20">
        <v>0</v>
      </c>
      <c r="H2368" s="21">
        <v>239</v>
      </c>
      <c r="I2368" s="21">
        <v>235</v>
      </c>
    </row>
    <row r="2369" spans="1:10">
      <c r="A2369" s="203"/>
      <c r="B2369" s="15" t="s">
        <v>92</v>
      </c>
      <c r="C2369" s="16"/>
      <c r="D2369" s="130">
        <v>315</v>
      </c>
      <c r="E2369" s="20"/>
      <c r="F2369" s="20"/>
      <c r="G2369" s="20"/>
      <c r="H2369" s="8"/>
      <c r="I2369" s="8"/>
      <c r="J2369" s="145">
        <f>100*(H2369*(E2369+F2369+G2369)+H2370*(E2370+F2370+G2370)+H2371*(E2371+F2371+G2371)+H2372*(G2372+F2372+E2372)+H2373*(G2373+F2373+E2373)+H2374*(G2374+F2374+E2374))/(D2369*1000)</f>
        <v>7.1441269841269843</v>
      </c>
    </row>
    <row r="2370" spans="1:10">
      <c r="A2370" s="203"/>
      <c r="B2370" s="19" t="s">
        <v>2194</v>
      </c>
      <c r="C2370" s="16"/>
      <c r="D2370" s="130"/>
      <c r="E2370" s="20">
        <v>3</v>
      </c>
      <c r="F2370" s="20">
        <v>1</v>
      </c>
      <c r="G2370" s="20">
        <v>4</v>
      </c>
      <c r="H2370" s="21">
        <v>232</v>
      </c>
      <c r="I2370" s="21">
        <v>225</v>
      </c>
    </row>
    <row r="2371" spans="1:10">
      <c r="A2371" s="203"/>
      <c r="B2371" s="19" t="s">
        <v>2195</v>
      </c>
      <c r="C2371" s="16"/>
      <c r="D2371" s="130"/>
      <c r="E2371" s="20">
        <v>5</v>
      </c>
      <c r="F2371" s="20">
        <v>31</v>
      </c>
      <c r="G2371" s="20">
        <v>9</v>
      </c>
      <c r="H2371" s="21">
        <v>232</v>
      </c>
      <c r="I2371" s="21">
        <v>225</v>
      </c>
    </row>
    <row r="2372" spans="1:10">
      <c r="A2372" s="203"/>
      <c r="B2372" s="19" t="s">
        <v>2196</v>
      </c>
      <c r="C2372" s="16"/>
      <c r="D2372" s="130"/>
      <c r="E2372" s="20">
        <v>0</v>
      </c>
      <c r="F2372" s="20">
        <v>0</v>
      </c>
      <c r="G2372" s="20">
        <v>0</v>
      </c>
      <c r="H2372" s="21">
        <v>232</v>
      </c>
      <c r="I2372" s="21">
        <v>225</v>
      </c>
    </row>
    <row r="2373" spans="1:10">
      <c r="A2373" s="203"/>
      <c r="B2373" s="19" t="s">
        <v>2197</v>
      </c>
      <c r="C2373" s="16"/>
      <c r="D2373" s="130"/>
      <c r="E2373" s="20">
        <v>13</v>
      </c>
      <c r="F2373" s="20">
        <v>21</v>
      </c>
      <c r="G2373" s="20">
        <v>10</v>
      </c>
      <c r="H2373" s="21">
        <v>232</v>
      </c>
      <c r="I2373" s="21">
        <v>225</v>
      </c>
    </row>
    <row r="2374" spans="1:10">
      <c r="A2374"/>
      <c r="B2374" s="15" t="s">
        <v>2198</v>
      </c>
      <c r="C2374" s="16"/>
      <c r="D2374" s="130">
        <v>630</v>
      </c>
      <c r="E2374" s="72"/>
      <c r="F2374" s="72"/>
      <c r="G2374" s="72"/>
      <c r="H2374" s="8"/>
      <c r="I2374" s="8"/>
      <c r="J2374" s="144">
        <f>100*(H2374*(E2374+F2374+G2374)+H2375*(E2375+F2375+G2375)+H2376*(E2376+F2376+G2376)+H2377*(G2377+F2377+E2377)+H2378*(G2378+F2378+E2378)+H2379*(G2379+F2379+E2379)+H2380*(G2380+F2380+E2380)+H2381*(G2381+F2381+E2381))/(D2374*1000)</f>
        <v>4.0638095238095238</v>
      </c>
    </row>
    <row r="2375" spans="1:10" ht="15.75" customHeight="1">
      <c r="A2375" s="199" t="s">
        <v>356</v>
      </c>
      <c r="B2375" s="26" t="s">
        <v>2039</v>
      </c>
      <c r="C2375" s="185" t="s">
        <v>2199</v>
      </c>
      <c r="D2375" s="130"/>
      <c r="E2375" s="72">
        <v>5</v>
      </c>
      <c r="F2375" s="72">
        <v>0</v>
      </c>
      <c r="G2375" s="72">
        <v>2</v>
      </c>
      <c r="H2375" s="8">
        <v>251</v>
      </c>
      <c r="I2375" s="8">
        <v>248</v>
      </c>
    </row>
    <row r="2376" spans="1:10">
      <c r="A2376" s="199"/>
      <c r="B2376" s="58" t="s">
        <v>2200</v>
      </c>
      <c r="C2376" s="185"/>
      <c r="D2376" s="130"/>
      <c r="E2376" s="47">
        <v>4</v>
      </c>
      <c r="F2376" s="47">
        <v>4</v>
      </c>
      <c r="G2376" s="47">
        <v>11</v>
      </c>
      <c r="H2376" s="8">
        <v>251</v>
      </c>
      <c r="I2376" s="8">
        <v>248</v>
      </c>
    </row>
    <row r="2377" spans="1:10">
      <c r="A2377" s="199"/>
      <c r="B2377" s="58" t="s">
        <v>2201</v>
      </c>
      <c r="C2377" s="185"/>
      <c r="D2377" s="130"/>
      <c r="E2377" s="47">
        <v>20</v>
      </c>
      <c r="F2377" s="47">
        <v>18</v>
      </c>
      <c r="G2377" s="47">
        <v>9</v>
      </c>
      <c r="H2377" s="8">
        <v>251</v>
      </c>
      <c r="I2377" s="8">
        <v>248</v>
      </c>
    </row>
    <row r="2378" spans="1:10">
      <c r="A2378" s="199"/>
      <c r="B2378" s="60" t="s">
        <v>211</v>
      </c>
      <c r="C2378" s="185"/>
      <c r="D2378" s="130"/>
      <c r="E2378" s="72">
        <v>3</v>
      </c>
      <c r="F2378" s="72"/>
      <c r="G2378" s="72"/>
      <c r="H2378" s="8">
        <v>251</v>
      </c>
      <c r="I2378" s="8">
        <v>248</v>
      </c>
    </row>
    <row r="2379" spans="1:10">
      <c r="A2379" s="199"/>
      <c r="B2379" s="58" t="s">
        <v>275</v>
      </c>
      <c r="C2379" s="185"/>
      <c r="D2379" s="130"/>
      <c r="E2379" s="47"/>
      <c r="F2379" s="47"/>
      <c r="G2379" s="47"/>
      <c r="H2379" s="8">
        <v>251</v>
      </c>
      <c r="I2379" s="8">
        <v>248</v>
      </c>
    </row>
    <row r="2380" spans="1:10">
      <c r="A2380" s="199"/>
      <c r="B2380" s="58" t="s">
        <v>2202</v>
      </c>
      <c r="C2380" s="185"/>
      <c r="D2380" s="130"/>
      <c r="E2380" s="47">
        <v>7</v>
      </c>
      <c r="F2380" s="47">
        <v>7</v>
      </c>
      <c r="G2380" s="47">
        <v>12</v>
      </c>
      <c r="H2380" s="8">
        <v>251</v>
      </c>
      <c r="I2380" s="8">
        <v>248</v>
      </c>
    </row>
    <row r="2381" spans="1:10">
      <c r="A2381" s="199"/>
      <c r="B2381" s="15" t="s">
        <v>92</v>
      </c>
      <c r="C2381" s="16"/>
      <c r="D2381" s="130">
        <v>630</v>
      </c>
      <c r="E2381" s="20"/>
      <c r="F2381" s="20"/>
      <c r="G2381" s="20"/>
      <c r="H2381" s="8"/>
      <c r="I2381" s="8"/>
      <c r="J2381" s="144">
        <f>100*(H2381*(E2381+F2381+G2381)+H2382*(E2382+F2382+G2382)+H2383*(E2383+F2383+G2383)+H2384*(G2384+F2384+E2384)+H2385*(G2385+F2385+E2385)+H2386*(G2386+F2386+E2386)+H2387*(G2387+F2387+E2387)+H2388*(G2388+F2388+E2388)+H2389*(G2389+F2389+E2389)+H2390*(G2390+F2390+E2390)+H2391*(G2391+F2391+E2391))/(D2381*1000)</f>
        <v>13.267142857142858</v>
      </c>
    </row>
    <row r="2382" spans="1:10">
      <c r="A2382" s="199"/>
      <c r="B2382" s="26" t="s">
        <v>2203</v>
      </c>
      <c r="C2382" s="16"/>
      <c r="D2382" s="130"/>
      <c r="E2382" s="20">
        <v>1</v>
      </c>
      <c r="F2382" s="20">
        <v>1</v>
      </c>
      <c r="G2382" s="20">
        <v>1</v>
      </c>
      <c r="H2382" s="8">
        <v>251</v>
      </c>
      <c r="I2382" s="8">
        <v>248</v>
      </c>
    </row>
    <row r="2383" spans="1:10">
      <c r="A2383" s="199"/>
      <c r="B2383" s="58" t="s">
        <v>2204</v>
      </c>
      <c r="C2383" s="16"/>
      <c r="D2383" s="130"/>
      <c r="E2383" s="47">
        <v>3</v>
      </c>
      <c r="F2383" s="47">
        <v>1</v>
      </c>
      <c r="G2383" s="47">
        <v>11</v>
      </c>
      <c r="H2383" s="8">
        <v>251</v>
      </c>
      <c r="I2383" s="8">
        <v>248</v>
      </c>
    </row>
    <row r="2384" spans="1:10">
      <c r="A2384" s="199"/>
      <c r="B2384" s="58" t="s">
        <v>2205</v>
      </c>
      <c r="C2384" s="16"/>
      <c r="D2384" s="130"/>
      <c r="E2384" s="47">
        <v>36</v>
      </c>
      <c r="F2384" s="47">
        <v>45</v>
      </c>
      <c r="G2384" s="47">
        <v>27</v>
      </c>
      <c r="H2384" s="8">
        <v>251</v>
      </c>
      <c r="I2384" s="8">
        <v>248</v>
      </c>
    </row>
    <row r="2385" spans="1:10">
      <c r="A2385" s="199"/>
      <c r="B2385" s="58" t="s">
        <v>2206</v>
      </c>
      <c r="C2385" s="16"/>
      <c r="D2385" s="130"/>
      <c r="E2385" s="47">
        <v>17</v>
      </c>
      <c r="F2385" s="47">
        <v>26</v>
      </c>
      <c r="G2385" s="47">
        <v>27</v>
      </c>
      <c r="H2385" s="8">
        <v>251</v>
      </c>
      <c r="I2385" s="8">
        <v>248</v>
      </c>
    </row>
    <row r="2386" spans="1:10">
      <c r="A2386" s="199"/>
      <c r="B2386" s="58" t="s">
        <v>2207</v>
      </c>
      <c r="C2386" s="16"/>
      <c r="D2386" s="130"/>
      <c r="E2386" s="47">
        <v>5</v>
      </c>
      <c r="F2386" s="47">
        <v>21</v>
      </c>
      <c r="G2386" s="47">
        <v>16</v>
      </c>
      <c r="H2386" s="8">
        <v>251</v>
      </c>
      <c r="I2386" s="8">
        <v>248</v>
      </c>
    </row>
    <row r="2387" spans="1:10">
      <c r="A2387" s="199"/>
      <c r="B2387" s="58" t="s">
        <v>2208</v>
      </c>
      <c r="C2387" s="16"/>
      <c r="D2387" s="130"/>
      <c r="E2387" s="47">
        <v>15</v>
      </c>
      <c r="F2387" s="47">
        <v>37</v>
      </c>
      <c r="G2387" s="47">
        <v>13</v>
      </c>
      <c r="H2387" s="8">
        <v>251</v>
      </c>
      <c r="I2387" s="8">
        <v>248</v>
      </c>
    </row>
    <row r="2388" spans="1:10">
      <c r="A2388" s="199"/>
      <c r="B2388" s="58" t="s">
        <v>2209</v>
      </c>
      <c r="C2388" s="16"/>
      <c r="D2388" s="130"/>
      <c r="E2388" s="47">
        <v>1</v>
      </c>
      <c r="F2388" s="47">
        <v>0</v>
      </c>
      <c r="G2388" s="47">
        <v>1</v>
      </c>
      <c r="H2388" s="8">
        <v>251</v>
      </c>
      <c r="I2388" s="8">
        <v>248</v>
      </c>
    </row>
    <row r="2389" spans="1:10">
      <c r="A2389" s="199"/>
      <c r="B2389" s="58" t="s">
        <v>2210</v>
      </c>
      <c r="C2389" s="16"/>
      <c r="D2389" s="130"/>
      <c r="E2389" s="47">
        <v>0</v>
      </c>
      <c r="F2389" s="47">
        <v>0</v>
      </c>
      <c r="G2389" s="47">
        <v>0</v>
      </c>
      <c r="H2389" s="8">
        <v>251</v>
      </c>
      <c r="I2389" s="8">
        <v>248</v>
      </c>
    </row>
    <row r="2390" spans="1:10">
      <c r="A2390" s="199"/>
      <c r="B2390" s="31" t="s">
        <v>2211</v>
      </c>
      <c r="C2390" s="16"/>
      <c r="D2390" s="130"/>
      <c r="E2390" s="72">
        <v>20</v>
      </c>
      <c r="F2390" s="72">
        <v>2</v>
      </c>
      <c r="G2390" s="72">
        <v>6</v>
      </c>
      <c r="H2390" s="8">
        <v>251</v>
      </c>
      <c r="I2390" s="8">
        <v>248</v>
      </c>
    </row>
    <row r="2391" spans="1:10">
      <c r="A2391"/>
      <c r="B2391" s="15" t="s">
        <v>2212</v>
      </c>
      <c r="C2391" s="16"/>
      <c r="D2391" s="130">
        <v>320</v>
      </c>
      <c r="E2391" s="72"/>
      <c r="F2391" s="72"/>
      <c r="G2391" s="72"/>
      <c r="H2391" s="8"/>
      <c r="I2391" s="8"/>
      <c r="J2391" s="145">
        <f>100*(H2391*(E2391+F2391+G2391)+H2392*(E2392+F2392+G2392)+H2393*(E2393+F2393+G2393)+H2394*(G2394+F2394+E2394)+H2395*(G2395+F2395+E2395)+H2396*(G2396+F2396+E2396))/(D2391*1000)</f>
        <v>18.203125</v>
      </c>
    </row>
    <row r="2392" spans="1:10" ht="15.75" customHeight="1">
      <c r="A2392" s="203" t="s">
        <v>429</v>
      </c>
      <c r="B2392" s="26" t="s">
        <v>1052</v>
      </c>
      <c r="C2392" s="185" t="s">
        <v>2213</v>
      </c>
      <c r="D2392" s="130"/>
      <c r="E2392" s="72"/>
      <c r="F2392" s="72">
        <v>17</v>
      </c>
      <c r="G2392" s="72"/>
      <c r="H2392" s="21">
        <v>250</v>
      </c>
      <c r="I2392" s="21">
        <v>238</v>
      </c>
    </row>
    <row r="2393" spans="1:10">
      <c r="A2393" s="203"/>
      <c r="B2393" s="22" t="s">
        <v>2214</v>
      </c>
      <c r="C2393" s="185"/>
      <c r="D2393" s="130"/>
      <c r="E2393" s="20">
        <v>37</v>
      </c>
      <c r="F2393" s="20">
        <v>57</v>
      </c>
      <c r="G2393" s="20">
        <v>25</v>
      </c>
      <c r="H2393" s="21">
        <v>250</v>
      </c>
      <c r="I2393" s="21">
        <v>238</v>
      </c>
    </row>
    <row r="2394" spans="1:10">
      <c r="A2394" s="203"/>
      <c r="B2394" s="19" t="s">
        <v>2215</v>
      </c>
      <c r="C2394" s="185"/>
      <c r="D2394" s="130"/>
      <c r="E2394" s="20">
        <v>9</v>
      </c>
      <c r="F2394" s="20">
        <v>28</v>
      </c>
      <c r="G2394" s="20">
        <v>15</v>
      </c>
      <c r="H2394" s="21">
        <v>250</v>
      </c>
      <c r="I2394" s="21">
        <v>238</v>
      </c>
    </row>
    <row r="2395" spans="1:10">
      <c r="A2395" s="203"/>
      <c r="B2395" s="19" t="s">
        <v>2216</v>
      </c>
      <c r="C2395" s="185"/>
      <c r="D2395" s="130"/>
      <c r="E2395" s="20">
        <v>14</v>
      </c>
      <c r="F2395" s="20">
        <v>10</v>
      </c>
      <c r="G2395" s="20">
        <v>21</v>
      </c>
      <c r="H2395" s="21">
        <v>250</v>
      </c>
      <c r="I2395" s="21">
        <v>238</v>
      </c>
    </row>
    <row r="2396" spans="1:10">
      <c r="A2396" s="203"/>
      <c r="B2396" s="15" t="s">
        <v>92</v>
      </c>
      <c r="C2396" s="185"/>
      <c r="D2396" s="130">
        <v>400</v>
      </c>
      <c r="E2396" s="20"/>
      <c r="F2396" s="20"/>
      <c r="G2396" s="20"/>
      <c r="H2396" s="8"/>
      <c r="I2396" s="8"/>
      <c r="J2396" s="144">
        <f>100*(H2396*(E2396+F2396+G2396)+H2397*(E2397+F2397+G2397)+H2398*(E2398+F2398+G2398)+H2399*(G2399+F2399+E2399)+H2400*(G2400+F2400+E2400)+H2401*(G2401+F2401+E2401)+H2402*(G2402+F2402+E2402)+H2403*(G2403+F2403+E2403)+H2404*(G2404+F2404+E2404)+H2405*(G2405+F2405+E2405)+H2406*(G2406+F2406+E2406))/(D2396*1000)</f>
        <v>49.975749999999998</v>
      </c>
    </row>
    <row r="2397" spans="1:10">
      <c r="A2397" s="203"/>
      <c r="B2397" s="19" t="s">
        <v>2217</v>
      </c>
      <c r="C2397" s="185"/>
      <c r="D2397" s="130"/>
      <c r="E2397" s="20">
        <v>15</v>
      </c>
      <c r="F2397" s="20">
        <v>14</v>
      </c>
      <c r="G2397" s="20">
        <v>32</v>
      </c>
      <c r="H2397" s="21">
        <v>235</v>
      </c>
      <c r="I2397" s="21">
        <v>227</v>
      </c>
    </row>
    <row r="2398" spans="1:10">
      <c r="A2398" s="203"/>
      <c r="B2398" s="19" t="s">
        <v>2218</v>
      </c>
      <c r="C2398" s="16"/>
      <c r="D2398" s="130"/>
      <c r="E2398" s="20">
        <v>21</v>
      </c>
      <c r="F2398" s="20">
        <v>32</v>
      </c>
      <c r="G2398" s="20">
        <v>31</v>
      </c>
      <c r="H2398" s="21">
        <v>235</v>
      </c>
      <c r="I2398" s="21">
        <v>227</v>
      </c>
    </row>
    <row r="2399" spans="1:10">
      <c r="A2399" s="203"/>
      <c r="B2399" s="19" t="s">
        <v>2219</v>
      </c>
      <c r="C2399" s="16"/>
      <c r="D2399" s="130"/>
      <c r="E2399" s="20">
        <v>2</v>
      </c>
      <c r="F2399" s="20">
        <v>1</v>
      </c>
      <c r="G2399" s="20">
        <v>0</v>
      </c>
      <c r="H2399" s="21">
        <v>235</v>
      </c>
      <c r="I2399" s="21">
        <v>227</v>
      </c>
    </row>
    <row r="2400" spans="1:10">
      <c r="A2400" s="203"/>
      <c r="B2400" s="19" t="s">
        <v>2220</v>
      </c>
      <c r="C2400" s="16"/>
      <c r="D2400" s="130"/>
      <c r="E2400" s="20">
        <v>7</v>
      </c>
      <c r="F2400" s="20">
        <v>3</v>
      </c>
      <c r="G2400" s="20">
        <v>4</v>
      </c>
      <c r="H2400" s="21">
        <v>235</v>
      </c>
      <c r="I2400" s="21">
        <v>227</v>
      </c>
    </row>
    <row r="2401" spans="1:10">
      <c r="A2401" s="203"/>
      <c r="B2401" s="19" t="s">
        <v>2221</v>
      </c>
      <c r="C2401" s="16"/>
      <c r="D2401" s="130"/>
      <c r="E2401" s="20">
        <v>3</v>
      </c>
      <c r="F2401" s="20">
        <v>14</v>
      </c>
      <c r="G2401" s="20">
        <v>15</v>
      </c>
      <c r="H2401" s="21">
        <v>235</v>
      </c>
      <c r="I2401" s="21">
        <v>227</v>
      </c>
    </row>
    <row r="2402" spans="1:10">
      <c r="A2402" s="203"/>
      <c r="B2402" s="19" t="s">
        <v>2222</v>
      </c>
      <c r="C2402" s="16"/>
      <c r="D2402" s="130"/>
      <c r="E2402" s="20">
        <v>26</v>
      </c>
      <c r="F2402" s="20">
        <v>29</v>
      </c>
      <c r="G2402" s="20">
        <v>26</v>
      </c>
      <c r="H2402" s="21">
        <v>235</v>
      </c>
      <c r="I2402" s="21">
        <v>227</v>
      </c>
    </row>
    <row r="2403" spans="1:10">
      <c r="A2403"/>
      <c r="B2403" s="15" t="s">
        <v>2223</v>
      </c>
      <c r="C2403" s="16"/>
      <c r="D2403" s="130">
        <v>400</v>
      </c>
      <c r="E2403" s="20"/>
      <c r="F2403" s="20"/>
      <c r="G2403" s="20"/>
      <c r="H2403" s="21"/>
      <c r="I2403" s="21"/>
      <c r="J2403" s="144">
        <f>100*(H2403*(E2403+F2403+G2403)+H2404*(E2404+F2404+G2404)+H2405*(E2405+F2405+G2405)+H2406*(G2406+F2406+E2406)+H2407*(G2407+F2407+E2407)+H2408*(G2408+F2408+E2408)+H2409*(G2409+F2409+E2409)+H2410*(G2410+F2410+E2410)+H2411*(G2411+F2411+E2411)+H2412*(G2412+F2412+E2412)+H2413*(G2413+F2413+E2413))/(D2403*1000)</f>
        <v>50.941000000000003</v>
      </c>
    </row>
    <row r="2404" spans="1:10" ht="15.75" customHeight="1">
      <c r="A2404" s="191" t="s">
        <v>479</v>
      </c>
      <c r="B2404" s="19" t="s">
        <v>2224</v>
      </c>
      <c r="C2404" s="187" t="s">
        <v>2225</v>
      </c>
      <c r="D2404" s="130"/>
      <c r="E2404" s="20">
        <v>40</v>
      </c>
      <c r="F2404" s="20">
        <v>52</v>
      </c>
      <c r="G2404" s="20">
        <v>64</v>
      </c>
      <c r="H2404" s="21">
        <v>242</v>
      </c>
      <c r="I2404" s="21">
        <v>233</v>
      </c>
    </row>
    <row r="2405" spans="1:10">
      <c r="A2405" s="191"/>
      <c r="B2405" s="19" t="s">
        <v>2226</v>
      </c>
      <c r="C2405" s="187"/>
      <c r="D2405" s="130"/>
      <c r="E2405" s="20">
        <v>82</v>
      </c>
      <c r="F2405" s="20">
        <v>59</v>
      </c>
      <c r="G2405" s="20">
        <v>82</v>
      </c>
      <c r="H2405" s="21">
        <v>242</v>
      </c>
      <c r="I2405" s="21">
        <v>233</v>
      </c>
    </row>
    <row r="2406" spans="1:10">
      <c r="A2406" s="191"/>
      <c r="B2406" s="19" t="s">
        <v>2227</v>
      </c>
      <c r="C2406" s="187"/>
      <c r="D2406" s="130"/>
      <c r="E2406" s="20">
        <v>66</v>
      </c>
      <c r="F2406" s="20">
        <v>49</v>
      </c>
      <c r="G2406" s="20">
        <v>65</v>
      </c>
      <c r="H2406" s="21">
        <v>242</v>
      </c>
      <c r="I2406" s="21">
        <v>233</v>
      </c>
    </row>
    <row r="2407" spans="1:10">
      <c r="A2407" s="191"/>
      <c r="B2407" s="19" t="s">
        <v>2228</v>
      </c>
      <c r="C2407" s="187"/>
      <c r="D2407" s="130"/>
      <c r="E2407" s="20">
        <v>14</v>
      </c>
      <c r="F2407" s="20">
        <v>0</v>
      </c>
      <c r="G2407" s="20">
        <v>13</v>
      </c>
      <c r="H2407" s="21">
        <v>242</v>
      </c>
      <c r="I2407" s="21">
        <v>233</v>
      </c>
    </row>
    <row r="2408" spans="1:10">
      <c r="A2408" s="191"/>
      <c r="B2408" s="19" t="s">
        <v>2229</v>
      </c>
      <c r="C2408" s="187"/>
      <c r="D2408" s="130"/>
      <c r="E2408" s="20"/>
      <c r="F2408" s="20"/>
      <c r="G2408" s="20"/>
      <c r="H2408" s="21">
        <v>242</v>
      </c>
      <c r="I2408" s="21">
        <v>233</v>
      </c>
    </row>
    <row r="2409" spans="1:10">
      <c r="A2409" s="191"/>
      <c r="B2409" s="19" t="s">
        <v>2230</v>
      </c>
      <c r="C2409" s="187"/>
      <c r="D2409" s="130"/>
      <c r="E2409" s="20">
        <v>45</v>
      </c>
      <c r="F2409" s="20">
        <v>72</v>
      </c>
      <c r="G2409" s="20">
        <v>55</v>
      </c>
      <c r="H2409" s="21">
        <v>242</v>
      </c>
      <c r="I2409" s="21">
        <v>233</v>
      </c>
    </row>
    <row r="2410" spans="1:10">
      <c r="A2410" s="191"/>
      <c r="B2410" s="19" t="s">
        <v>2231</v>
      </c>
      <c r="C2410" s="187"/>
      <c r="D2410" s="130"/>
      <c r="E2410" s="20">
        <v>6</v>
      </c>
      <c r="F2410" s="20">
        <v>6</v>
      </c>
      <c r="G2410" s="20">
        <v>8</v>
      </c>
      <c r="H2410" s="21">
        <v>242</v>
      </c>
      <c r="I2410" s="21">
        <v>233</v>
      </c>
    </row>
    <row r="2411" spans="1:10">
      <c r="A2411" s="191"/>
      <c r="B2411" s="19" t="s">
        <v>2232</v>
      </c>
      <c r="C2411" s="16"/>
      <c r="D2411" s="130"/>
      <c r="E2411" s="20">
        <v>12</v>
      </c>
      <c r="F2411" s="20">
        <v>4</v>
      </c>
      <c r="G2411" s="20">
        <v>20</v>
      </c>
      <c r="H2411" s="21">
        <v>242</v>
      </c>
      <c r="I2411" s="21">
        <v>233</v>
      </c>
    </row>
    <row r="2412" spans="1:10">
      <c r="A2412" s="191"/>
      <c r="B2412" s="19" t="s">
        <v>2233</v>
      </c>
      <c r="C2412" s="16"/>
      <c r="D2412" s="130"/>
      <c r="E2412" s="20">
        <v>0</v>
      </c>
      <c r="F2412" s="20">
        <v>0</v>
      </c>
      <c r="G2412" s="20">
        <v>0</v>
      </c>
      <c r="H2412" s="21">
        <v>242</v>
      </c>
      <c r="I2412" s="21">
        <v>233</v>
      </c>
    </row>
    <row r="2413" spans="1:10">
      <c r="A2413" s="191"/>
      <c r="B2413" s="19" t="s">
        <v>2234</v>
      </c>
      <c r="C2413" s="16"/>
      <c r="D2413" s="130"/>
      <c r="E2413" s="20">
        <v>6</v>
      </c>
      <c r="F2413" s="20">
        <v>14</v>
      </c>
      <c r="G2413" s="20">
        <v>8</v>
      </c>
      <c r="H2413" s="21">
        <v>242</v>
      </c>
      <c r="I2413" s="21">
        <v>233</v>
      </c>
    </row>
    <row r="2414" spans="1:10">
      <c r="A2414" s="191"/>
      <c r="B2414" s="19" t="s">
        <v>2235</v>
      </c>
      <c r="C2414" s="16"/>
      <c r="D2414" s="130"/>
      <c r="E2414" s="20"/>
      <c r="F2414" s="20"/>
      <c r="G2414" s="20"/>
      <c r="H2414" s="21">
        <v>242</v>
      </c>
      <c r="I2414" s="21">
        <v>233</v>
      </c>
    </row>
    <row r="2415" spans="1:10">
      <c r="A2415" s="191"/>
      <c r="B2415" s="15" t="s">
        <v>92</v>
      </c>
      <c r="C2415" s="16"/>
      <c r="D2415" s="130">
        <v>400</v>
      </c>
      <c r="E2415" s="20"/>
      <c r="F2415" s="20"/>
      <c r="G2415" s="20"/>
      <c r="H2415" s="21"/>
      <c r="I2415" s="21"/>
      <c r="J2415" s="144">
        <f>100*(H2415*(E2415+F2415+G2415)+H2416*(E2416+F2416+G2416)+H2417*(E2417+F2417+G2417)+H2418*(G2418+F2418+E2418)+H2419*(G2419+F2419+E2419)+H2420*(G2420+F2420+E2420)+H2421*(G2421+F2421+E2421)+H2422*(G2422+F2422+E2422)+H2423*(G2423+F2423+E2423)+H2424*(G2424+F2424+E2424)+H2425*(G2425+F2425+E2425))/(D2415*1000)</f>
        <v>8.5909999999999993</v>
      </c>
    </row>
    <row r="2416" spans="1:10">
      <c r="A2416" s="191"/>
      <c r="B2416" s="19" t="s">
        <v>2227</v>
      </c>
      <c r="C2416" s="16"/>
      <c r="D2416" s="130"/>
      <c r="E2416" s="20">
        <v>0</v>
      </c>
      <c r="F2416" s="20">
        <v>0</v>
      </c>
      <c r="G2416" s="20">
        <v>1</v>
      </c>
      <c r="H2416" s="21">
        <v>242</v>
      </c>
      <c r="I2416" s="21">
        <v>233</v>
      </c>
    </row>
    <row r="2417" spans="1:10">
      <c r="A2417" s="191"/>
      <c r="B2417" s="19" t="s">
        <v>2236</v>
      </c>
      <c r="C2417" s="16"/>
      <c r="D2417" s="130"/>
      <c r="E2417" s="20">
        <v>0</v>
      </c>
      <c r="F2417" s="20">
        <v>0</v>
      </c>
      <c r="G2417" s="20">
        <v>0</v>
      </c>
      <c r="H2417" s="21">
        <v>242</v>
      </c>
      <c r="I2417" s="21">
        <v>233</v>
      </c>
    </row>
    <row r="2418" spans="1:10">
      <c r="A2418" s="191"/>
      <c r="B2418" s="19" t="s">
        <v>2237</v>
      </c>
      <c r="C2418" s="16"/>
      <c r="D2418" s="130"/>
      <c r="E2418" s="20">
        <v>36</v>
      </c>
      <c r="F2418" s="20">
        <v>6</v>
      </c>
      <c r="G2418" s="20">
        <v>20</v>
      </c>
      <c r="H2418" s="21">
        <v>242</v>
      </c>
      <c r="I2418" s="21">
        <v>233</v>
      </c>
    </row>
    <row r="2419" spans="1:10">
      <c r="A2419" s="191"/>
      <c r="B2419" s="19" t="s">
        <v>2238</v>
      </c>
      <c r="C2419" s="16"/>
      <c r="D2419" s="130"/>
      <c r="E2419" s="20"/>
      <c r="F2419" s="20"/>
      <c r="G2419" s="20"/>
      <c r="H2419" s="21">
        <v>242</v>
      </c>
      <c r="I2419" s="21">
        <v>233</v>
      </c>
    </row>
    <row r="2420" spans="1:10">
      <c r="A2420" s="191"/>
      <c r="B2420" s="19" t="s">
        <v>271</v>
      </c>
      <c r="C2420" s="16"/>
      <c r="D2420" s="130"/>
      <c r="E2420" s="20">
        <v>0</v>
      </c>
      <c r="F2420" s="20">
        <v>0</v>
      </c>
      <c r="G2420" s="20">
        <v>0</v>
      </c>
      <c r="H2420" s="21">
        <v>242</v>
      </c>
      <c r="I2420" s="21">
        <v>233</v>
      </c>
    </row>
    <row r="2421" spans="1:10">
      <c r="A2421" s="191"/>
      <c r="B2421" s="19" t="s">
        <v>2239</v>
      </c>
      <c r="C2421" s="16"/>
      <c r="D2421" s="130"/>
      <c r="E2421" s="20">
        <v>0</v>
      </c>
      <c r="F2421" s="20">
        <v>0</v>
      </c>
      <c r="G2421" s="20">
        <v>0</v>
      </c>
      <c r="H2421" s="21">
        <v>242</v>
      </c>
      <c r="I2421" s="21">
        <v>233</v>
      </c>
    </row>
    <row r="2422" spans="1:10">
      <c r="A2422" s="191"/>
      <c r="B2422" s="19" t="s">
        <v>2240</v>
      </c>
      <c r="C2422" s="16"/>
      <c r="D2422" s="130"/>
      <c r="E2422" s="20"/>
      <c r="F2422" s="20"/>
      <c r="G2422" s="20"/>
      <c r="H2422" s="21">
        <v>242</v>
      </c>
      <c r="I2422" s="21">
        <v>233</v>
      </c>
    </row>
    <row r="2423" spans="1:10">
      <c r="A2423" s="191"/>
      <c r="B2423" s="19" t="s">
        <v>2241</v>
      </c>
      <c r="C2423" s="16"/>
      <c r="D2423" s="130"/>
      <c r="E2423" s="20">
        <v>15</v>
      </c>
      <c r="F2423" s="20">
        <v>30</v>
      </c>
      <c r="G2423" s="20">
        <v>25</v>
      </c>
      <c r="H2423" s="21">
        <v>242</v>
      </c>
      <c r="I2423" s="21">
        <v>233</v>
      </c>
    </row>
    <row r="2424" spans="1:10">
      <c r="A2424" s="191"/>
      <c r="B2424" s="19" t="s">
        <v>2242</v>
      </c>
      <c r="C2424" s="16"/>
      <c r="D2424" s="130"/>
      <c r="E2424" s="20">
        <v>4</v>
      </c>
      <c r="F2424" s="20">
        <v>2</v>
      </c>
      <c r="G2424" s="20">
        <v>3</v>
      </c>
      <c r="H2424" s="21">
        <v>242</v>
      </c>
      <c r="I2424" s="21">
        <v>233</v>
      </c>
    </row>
    <row r="2425" spans="1:10">
      <c r="A2425"/>
      <c r="B2425" s="15" t="s">
        <v>2243</v>
      </c>
      <c r="C2425" s="16"/>
      <c r="D2425" s="130">
        <v>630</v>
      </c>
      <c r="E2425" s="72"/>
      <c r="F2425" s="72"/>
      <c r="G2425" s="72"/>
      <c r="H2425" s="8"/>
      <c r="I2425" s="8"/>
      <c r="J2425" s="144">
        <f>100*(H2425*(E2425+F2425+G2425)+H2426*(E2426+F2426+G2426)+H2427*(E2427+F2427+G2427)+H2428*(G2428+F2428+E2428)+H2429*(G2429+F2429+E2429)+H2430*(G2430+F2430+E2430)+H2431*(G2431+F2431+E2431)+H2432*(G2432+F2432+E2432)+H2433*(G2433+F2433+E2433))/(D2425*1000)</f>
        <v>7.887777777777778</v>
      </c>
    </row>
    <row r="2426" spans="1:10" ht="26.45" customHeight="1">
      <c r="A2426" s="199" t="s">
        <v>356</v>
      </c>
      <c r="B2426" s="53" t="s">
        <v>2244</v>
      </c>
      <c r="C2426" s="197" t="s">
        <v>2245</v>
      </c>
      <c r="D2426" s="130"/>
      <c r="E2426" s="72">
        <v>0</v>
      </c>
      <c r="F2426" s="72">
        <v>0</v>
      </c>
      <c r="G2426" s="72">
        <v>0</v>
      </c>
      <c r="H2426" s="21">
        <v>229</v>
      </c>
      <c r="I2426" s="21">
        <v>225</v>
      </c>
    </row>
    <row r="2427" spans="1:10">
      <c r="A2427" s="199"/>
      <c r="B2427" s="31" t="s">
        <v>2246</v>
      </c>
      <c r="C2427" s="197"/>
      <c r="D2427" s="130"/>
      <c r="E2427" s="72">
        <v>1</v>
      </c>
      <c r="F2427" s="72">
        <v>0</v>
      </c>
      <c r="G2427" s="72">
        <v>0</v>
      </c>
      <c r="H2427" s="21">
        <v>229</v>
      </c>
      <c r="I2427" s="21">
        <v>225</v>
      </c>
    </row>
    <row r="2428" spans="1:10">
      <c r="A2428" s="199"/>
      <c r="B2428" s="31" t="s">
        <v>2247</v>
      </c>
      <c r="C2428" s="197"/>
      <c r="D2428" s="130"/>
      <c r="E2428" s="72">
        <v>4</v>
      </c>
      <c r="F2428" s="72">
        <v>3</v>
      </c>
      <c r="G2428" s="72">
        <v>0</v>
      </c>
      <c r="H2428" s="21">
        <v>229</v>
      </c>
      <c r="I2428" s="21">
        <v>225</v>
      </c>
    </row>
    <row r="2429" spans="1:10">
      <c r="A2429" s="199"/>
      <c r="B2429" s="31" t="s">
        <v>2248</v>
      </c>
      <c r="C2429" s="197"/>
      <c r="D2429" s="130"/>
      <c r="E2429" s="72">
        <v>23</v>
      </c>
      <c r="F2429" s="72">
        <v>17</v>
      </c>
      <c r="G2429" s="72">
        <v>17</v>
      </c>
      <c r="H2429" s="21">
        <v>229</v>
      </c>
      <c r="I2429" s="21">
        <v>225</v>
      </c>
    </row>
    <row r="2430" spans="1:10">
      <c r="A2430" s="199"/>
      <c r="B2430" s="22" t="s">
        <v>2249</v>
      </c>
      <c r="C2430" s="197"/>
      <c r="D2430" s="130"/>
      <c r="E2430" s="72">
        <v>1</v>
      </c>
      <c r="F2430" s="72">
        <v>10</v>
      </c>
      <c r="G2430" s="72">
        <v>17</v>
      </c>
      <c r="H2430" s="21">
        <v>229</v>
      </c>
      <c r="I2430" s="21">
        <v>225</v>
      </c>
    </row>
    <row r="2431" spans="1:10">
      <c r="A2431" s="199"/>
      <c r="B2431" s="19" t="s">
        <v>231</v>
      </c>
      <c r="C2431" s="197"/>
      <c r="D2431" s="130"/>
      <c r="E2431" s="72">
        <v>5</v>
      </c>
      <c r="F2431" s="72">
        <v>14</v>
      </c>
      <c r="G2431" s="72">
        <v>9</v>
      </c>
      <c r="H2431" s="21">
        <v>229</v>
      </c>
      <c r="I2431" s="21">
        <v>225</v>
      </c>
    </row>
    <row r="2432" spans="1:10">
      <c r="A2432" s="199"/>
      <c r="B2432" s="19" t="s">
        <v>2250</v>
      </c>
      <c r="C2432" s="16"/>
      <c r="D2432" s="130"/>
      <c r="E2432" s="72">
        <v>18</v>
      </c>
      <c r="F2432" s="72">
        <v>26</v>
      </c>
      <c r="G2432" s="72">
        <v>38</v>
      </c>
      <c r="H2432" s="21">
        <v>229</v>
      </c>
      <c r="I2432" s="21">
        <v>225</v>
      </c>
    </row>
    <row r="2433" spans="1:10">
      <c r="A2433" s="199"/>
      <c r="B2433" s="19" t="s">
        <v>2251</v>
      </c>
      <c r="C2433" s="16"/>
      <c r="D2433" s="130"/>
      <c r="E2433" s="72">
        <v>9</v>
      </c>
      <c r="F2433" s="72">
        <v>1</v>
      </c>
      <c r="G2433" s="72">
        <v>4</v>
      </c>
      <c r="H2433" s="21">
        <v>229</v>
      </c>
      <c r="I2433" s="21">
        <v>225</v>
      </c>
    </row>
    <row r="2434" spans="1:10">
      <c r="A2434" s="199"/>
      <c r="B2434" s="15" t="s">
        <v>92</v>
      </c>
      <c r="C2434" s="16"/>
      <c r="D2434" s="130">
        <v>630</v>
      </c>
      <c r="E2434" s="72"/>
      <c r="F2434" s="72"/>
      <c r="G2434" s="72"/>
      <c r="H2434" s="21"/>
      <c r="I2434" s="21"/>
      <c r="J2434" s="144">
        <f>100*(H2434*(E2434+F2434+G2434)+H2435*(E2435+F2435+G2435)+H2436*(E2436+F2436+G2436)+H2437*(G2437+F2437+E2437)+H2438*(G2438+F2438+E2438)+H2439*(G2439+F2439+E2439)+H2440*(G2440+F2440+E2440))/(D2434*1000)</f>
        <v>19.156031746031747</v>
      </c>
    </row>
    <row r="2435" spans="1:10">
      <c r="A2435" s="199"/>
      <c r="B2435" s="19" t="s">
        <v>2252</v>
      </c>
      <c r="C2435" s="16"/>
      <c r="D2435" s="130"/>
      <c r="E2435" s="72">
        <v>49</v>
      </c>
      <c r="F2435" s="72">
        <v>17</v>
      </c>
      <c r="G2435" s="72">
        <v>17</v>
      </c>
      <c r="H2435" s="21">
        <v>229</v>
      </c>
      <c r="I2435" s="21">
        <v>225</v>
      </c>
    </row>
    <row r="2436" spans="1:10">
      <c r="A2436" s="199"/>
      <c r="B2436" s="19" t="s">
        <v>2253</v>
      </c>
      <c r="C2436" s="16"/>
      <c r="D2436" s="130"/>
      <c r="E2436" s="72">
        <v>48</v>
      </c>
      <c r="F2436" s="72">
        <v>53</v>
      </c>
      <c r="G2436" s="72">
        <v>27</v>
      </c>
      <c r="H2436" s="21">
        <v>229</v>
      </c>
      <c r="I2436" s="21">
        <v>225</v>
      </c>
    </row>
    <row r="2437" spans="1:10">
      <c r="A2437" s="199"/>
      <c r="B2437" s="31" t="s">
        <v>2254</v>
      </c>
      <c r="C2437" s="16"/>
      <c r="D2437" s="130"/>
      <c r="E2437" s="72">
        <v>3</v>
      </c>
      <c r="F2437" s="72">
        <v>4</v>
      </c>
      <c r="G2437" s="72">
        <v>9</v>
      </c>
      <c r="H2437" s="21">
        <v>229</v>
      </c>
      <c r="I2437" s="21">
        <v>225</v>
      </c>
    </row>
    <row r="2438" spans="1:10">
      <c r="A2438" s="199"/>
      <c r="B2438" s="31" t="s">
        <v>2255</v>
      </c>
      <c r="C2438" s="16"/>
      <c r="D2438" s="130"/>
      <c r="E2438" s="72">
        <v>136</v>
      </c>
      <c r="F2438" s="72">
        <v>68</v>
      </c>
      <c r="G2438" s="72">
        <v>94</v>
      </c>
      <c r="H2438" s="21">
        <v>229</v>
      </c>
      <c r="I2438" s="21">
        <v>225</v>
      </c>
    </row>
    <row r="2439" spans="1:10">
      <c r="A2439" s="199"/>
      <c r="B2439" s="31" t="s">
        <v>2256</v>
      </c>
      <c r="C2439" s="16"/>
      <c r="D2439" s="130"/>
      <c r="E2439" s="72">
        <v>1</v>
      </c>
      <c r="F2439" s="72">
        <v>0</v>
      </c>
      <c r="G2439" s="72">
        <v>1</v>
      </c>
      <c r="H2439" s="21">
        <v>229</v>
      </c>
      <c r="I2439" s="21">
        <v>225</v>
      </c>
    </row>
    <row r="2440" spans="1:10">
      <c r="A2440"/>
      <c r="B2440" s="15" t="s">
        <v>2257</v>
      </c>
      <c r="C2440" s="16"/>
      <c r="D2440" s="130">
        <v>400</v>
      </c>
      <c r="E2440" s="72"/>
      <c r="F2440" s="72"/>
      <c r="G2440" s="72"/>
      <c r="H2440" s="8"/>
      <c r="I2440" s="8"/>
      <c r="J2440" s="144">
        <f>100*(H2440*(E2440+F2440+G2440)+H2441*(E2441+F2441+G2441)+H2442*(E2442+F2442+G2442)+H2443*(G2443+F2443+E2443)+H2444*(G2444+F2444+E2444)+H2445*(G2445+F2445+E2445)+H2446*(G2446+F2446+E2446))/(D2440*1000)</f>
        <v>2.5874999999999999</v>
      </c>
    </row>
    <row r="2441" spans="1:10" ht="15.75" customHeight="1">
      <c r="A2441" s="203" t="s">
        <v>429</v>
      </c>
      <c r="B2441" s="100" t="s">
        <v>2258</v>
      </c>
      <c r="C2441" s="16" t="s">
        <v>2259</v>
      </c>
      <c r="D2441" s="130"/>
      <c r="E2441" s="96">
        <v>13</v>
      </c>
      <c r="F2441" s="96">
        <v>7</v>
      </c>
      <c r="G2441" s="96">
        <v>16</v>
      </c>
      <c r="H2441" s="8">
        <v>225</v>
      </c>
      <c r="I2441" s="8">
        <v>223</v>
      </c>
    </row>
    <row r="2442" spans="1:10">
      <c r="A2442" s="203"/>
      <c r="B2442" s="100" t="s">
        <v>2260</v>
      </c>
      <c r="C2442" s="16"/>
      <c r="D2442" s="130"/>
      <c r="E2442" s="96">
        <v>0</v>
      </c>
      <c r="F2442" s="96">
        <v>0</v>
      </c>
      <c r="G2442" s="96">
        <v>0</v>
      </c>
      <c r="H2442" s="8">
        <v>225</v>
      </c>
      <c r="I2442" s="8">
        <v>223</v>
      </c>
    </row>
    <row r="2443" spans="1:10">
      <c r="A2443" s="203"/>
      <c r="B2443" s="100" t="s">
        <v>2261</v>
      </c>
      <c r="C2443" s="16"/>
      <c r="D2443" s="130"/>
      <c r="E2443" s="96">
        <v>2</v>
      </c>
      <c r="F2443" s="96">
        <v>0</v>
      </c>
      <c r="G2443" s="96">
        <v>0</v>
      </c>
      <c r="H2443" s="8">
        <v>225</v>
      </c>
      <c r="I2443" s="8">
        <v>223</v>
      </c>
    </row>
    <row r="2444" spans="1:10">
      <c r="A2444" s="203"/>
      <c r="B2444" s="100" t="s">
        <v>2262</v>
      </c>
      <c r="C2444" s="16"/>
      <c r="D2444" s="130"/>
      <c r="E2444" s="96">
        <v>3</v>
      </c>
      <c r="F2444" s="96">
        <v>1</v>
      </c>
      <c r="G2444" s="96">
        <v>1</v>
      </c>
      <c r="H2444" s="8">
        <v>225</v>
      </c>
      <c r="I2444" s="8">
        <v>223</v>
      </c>
    </row>
    <row r="2445" spans="1:10">
      <c r="A2445" s="203"/>
      <c r="B2445" s="26" t="s">
        <v>2263</v>
      </c>
      <c r="C2445" s="16"/>
      <c r="D2445" s="130"/>
      <c r="E2445" s="72">
        <v>1</v>
      </c>
      <c r="F2445" s="72">
        <v>0</v>
      </c>
      <c r="G2445" s="72">
        <v>2</v>
      </c>
      <c r="H2445" s="8">
        <v>225</v>
      </c>
      <c r="I2445" s="8">
        <v>223</v>
      </c>
    </row>
    <row r="2446" spans="1:10">
      <c r="A2446" s="203"/>
      <c r="B2446" s="15" t="s">
        <v>92</v>
      </c>
      <c r="C2446" s="16"/>
      <c r="D2446" s="130">
        <v>250</v>
      </c>
      <c r="E2446" s="72"/>
      <c r="F2446" s="72"/>
      <c r="G2446" s="72"/>
      <c r="H2446" s="8"/>
      <c r="I2446" s="8"/>
      <c r="J2446" s="144">
        <f>100*(H2446*(E2446+F2446+G2446)+H2447*(E2447+F2447+G2447)+H2448*(E2448+F2448+G2448)+H2449*(G2449+F2449+E2449)+H2450*(G2450+F2450+E2450)+H2451*(G2451+F2451+E2451)+H2452*(G2452+F2452+E2452)+H2453*(G2453+F2453+E2453)+H2454*(G2454+F2454+E2454))/(D2446*1000)</f>
        <v>58.655999999999999</v>
      </c>
    </row>
    <row r="2447" spans="1:10">
      <c r="A2447" s="203"/>
      <c r="B2447" s="100" t="s">
        <v>2264</v>
      </c>
      <c r="C2447" s="16"/>
      <c r="D2447" s="130"/>
      <c r="E2447" s="96">
        <v>0</v>
      </c>
      <c r="F2447" s="96">
        <v>0</v>
      </c>
      <c r="G2447" s="96">
        <v>11</v>
      </c>
      <c r="H2447" s="8">
        <v>235</v>
      </c>
      <c r="I2447" s="8">
        <v>218</v>
      </c>
    </row>
    <row r="2448" spans="1:10">
      <c r="A2448" s="203"/>
      <c r="B2448" s="100" t="s">
        <v>2265</v>
      </c>
      <c r="C2448" s="16"/>
      <c r="D2448" s="130"/>
      <c r="E2448" s="96">
        <v>84</v>
      </c>
      <c r="F2448" s="96">
        <v>24</v>
      </c>
      <c r="G2448" s="96">
        <v>14</v>
      </c>
      <c r="H2448" s="8">
        <v>235</v>
      </c>
      <c r="I2448" s="8">
        <v>218</v>
      </c>
    </row>
    <row r="2449" spans="1:10">
      <c r="A2449" s="203"/>
      <c r="B2449" s="100" t="s">
        <v>2266</v>
      </c>
      <c r="C2449" s="16"/>
      <c r="D2449" s="130"/>
      <c r="E2449" s="96">
        <v>55</v>
      </c>
      <c r="F2449" s="96">
        <v>85</v>
      </c>
      <c r="G2449" s="96">
        <v>67</v>
      </c>
      <c r="H2449" s="8">
        <v>235</v>
      </c>
      <c r="I2449" s="8">
        <v>218</v>
      </c>
    </row>
    <row r="2450" spans="1:10">
      <c r="A2450" s="203"/>
      <c r="B2450" s="100" t="s">
        <v>63</v>
      </c>
      <c r="C2450" s="16"/>
      <c r="D2450" s="130"/>
      <c r="E2450" s="96">
        <v>34</v>
      </c>
      <c r="F2450" s="96">
        <v>19</v>
      </c>
      <c r="G2450" s="96">
        <v>0</v>
      </c>
      <c r="H2450" s="8">
        <v>235</v>
      </c>
      <c r="I2450" s="8">
        <v>218</v>
      </c>
    </row>
    <row r="2451" spans="1:10">
      <c r="A2451" s="203"/>
      <c r="B2451" s="100" t="s">
        <v>2267</v>
      </c>
      <c r="C2451" s="16"/>
      <c r="D2451" s="130"/>
      <c r="E2451" s="96">
        <v>0</v>
      </c>
      <c r="F2451" s="96">
        <v>12</v>
      </c>
      <c r="G2451" s="96">
        <v>20</v>
      </c>
      <c r="H2451" s="8">
        <v>235</v>
      </c>
      <c r="I2451" s="8">
        <v>218</v>
      </c>
    </row>
    <row r="2452" spans="1:10">
      <c r="A2452" s="203"/>
      <c r="B2452" s="100" t="s">
        <v>2268</v>
      </c>
      <c r="C2452" s="16"/>
      <c r="D2452" s="130"/>
      <c r="E2452" s="96">
        <v>6</v>
      </c>
      <c r="F2452" s="96">
        <v>5</v>
      </c>
      <c r="G2452" s="96">
        <v>3</v>
      </c>
      <c r="H2452" s="8">
        <v>235</v>
      </c>
      <c r="I2452" s="8">
        <v>218</v>
      </c>
    </row>
    <row r="2453" spans="1:10">
      <c r="A2453" s="203"/>
      <c r="B2453" s="101" t="s">
        <v>2269</v>
      </c>
      <c r="C2453" s="16"/>
      <c r="D2453" s="130"/>
      <c r="E2453" s="96">
        <v>61</v>
      </c>
      <c r="F2453" s="96">
        <v>73</v>
      </c>
      <c r="G2453" s="96">
        <v>51</v>
      </c>
      <c r="H2453" s="8">
        <v>235</v>
      </c>
      <c r="I2453" s="8">
        <v>218</v>
      </c>
    </row>
    <row r="2454" spans="1:10">
      <c r="A2454"/>
      <c r="B2454" s="15" t="s">
        <v>2270</v>
      </c>
      <c r="C2454" s="16"/>
      <c r="D2454" s="130">
        <v>630</v>
      </c>
      <c r="E2454" s="96"/>
      <c r="F2454" s="96"/>
      <c r="G2454" s="96"/>
      <c r="H2454" s="8"/>
      <c r="I2454" s="8"/>
      <c r="J2454" s="144">
        <f>100*(H2454*(E2454+F2454+G2454)+H2455*(E2455+F2455+G2455)+H2456*(E2456+F2456+G2456)+H2457*(G2457+F2457+E2457)+H2458*(G2458+F2458+E2458)+H2459*(G2459+F2459+E2459)+H2460*(G2460+F2460+E2460)+H2461*(G2461+F2461+E2461)+H2462*(G2462+F2462+E2462))/(D2454*1000)</f>
        <v>16.751428571428573</v>
      </c>
    </row>
    <row r="2455" spans="1:10" ht="15.75" customHeight="1">
      <c r="A2455" s="191" t="s">
        <v>479</v>
      </c>
      <c r="B2455" s="101" t="s">
        <v>2271</v>
      </c>
      <c r="C2455" s="185" t="s">
        <v>2272</v>
      </c>
      <c r="D2455" s="130"/>
      <c r="E2455" s="96">
        <v>58</v>
      </c>
      <c r="F2455" s="96">
        <v>38</v>
      </c>
      <c r="G2455" s="96">
        <v>35</v>
      </c>
      <c r="H2455" s="8">
        <v>246</v>
      </c>
      <c r="I2455" s="8">
        <v>242</v>
      </c>
    </row>
    <row r="2456" spans="1:10">
      <c r="A2456" s="191"/>
      <c r="B2456" s="101" t="s">
        <v>2273</v>
      </c>
      <c r="C2456" s="185"/>
      <c r="D2456" s="130"/>
      <c r="E2456" s="96">
        <v>76</v>
      </c>
      <c r="F2456" s="96">
        <v>53</v>
      </c>
      <c r="G2456" s="96">
        <v>89</v>
      </c>
      <c r="H2456" s="8">
        <v>246</v>
      </c>
      <c r="I2456" s="8">
        <v>242</v>
      </c>
    </row>
    <row r="2457" spans="1:10">
      <c r="A2457" s="191"/>
      <c r="B2457" s="101" t="s">
        <v>2274</v>
      </c>
      <c r="C2457" s="185"/>
      <c r="D2457" s="130"/>
      <c r="E2457" s="96">
        <v>3</v>
      </c>
      <c r="F2457" s="96">
        <v>9</v>
      </c>
      <c r="G2457" s="96">
        <v>16</v>
      </c>
      <c r="H2457" s="8">
        <v>246</v>
      </c>
      <c r="I2457" s="8">
        <v>242</v>
      </c>
    </row>
    <row r="2458" spans="1:10">
      <c r="A2458" s="191"/>
      <c r="B2458" s="101" t="s">
        <v>2275</v>
      </c>
      <c r="C2458" s="185"/>
      <c r="D2458" s="130"/>
      <c r="E2458" s="96"/>
      <c r="F2458" s="96"/>
      <c r="G2458" s="96"/>
      <c r="H2458" s="8">
        <v>246</v>
      </c>
      <c r="I2458" s="8">
        <v>242</v>
      </c>
    </row>
    <row r="2459" spans="1:10">
      <c r="A2459" s="191"/>
      <c r="B2459" s="101" t="s">
        <v>2276</v>
      </c>
      <c r="C2459" s="185"/>
      <c r="D2459" s="130"/>
      <c r="E2459" s="96"/>
      <c r="F2459" s="96"/>
      <c r="G2459" s="96"/>
      <c r="H2459" s="8">
        <v>246</v>
      </c>
      <c r="I2459" s="8">
        <v>242</v>
      </c>
    </row>
    <row r="2460" spans="1:10">
      <c r="A2460" s="191"/>
      <c r="B2460" s="101" t="s">
        <v>2277</v>
      </c>
      <c r="C2460" s="185"/>
      <c r="D2460" s="130"/>
      <c r="E2460" s="96">
        <v>5</v>
      </c>
      <c r="F2460" s="96"/>
      <c r="G2460" s="96">
        <v>1</v>
      </c>
      <c r="H2460" s="8">
        <v>246</v>
      </c>
      <c r="I2460" s="8">
        <v>242</v>
      </c>
    </row>
    <row r="2461" spans="1:10">
      <c r="A2461" s="191"/>
      <c r="B2461" s="101" t="s">
        <v>2278</v>
      </c>
      <c r="C2461" s="16"/>
      <c r="D2461" s="130"/>
      <c r="E2461" s="96"/>
      <c r="F2461" s="96"/>
      <c r="G2461" s="96"/>
      <c r="H2461" s="8">
        <v>246</v>
      </c>
      <c r="I2461" s="8">
        <v>242</v>
      </c>
    </row>
    <row r="2462" spans="1:10">
      <c r="A2462" s="191"/>
      <c r="B2462" s="101" t="s">
        <v>2279</v>
      </c>
      <c r="C2462" s="16"/>
      <c r="D2462" s="130"/>
      <c r="E2462" s="96">
        <v>30</v>
      </c>
      <c r="F2462" s="96">
        <v>9</v>
      </c>
      <c r="G2462" s="96">
        <v>7</v>
      </c>
      <c r="H2462" s="8">
        <v>246</v>
      </c>
      <c r="I2462" s="8">
        <v>242</v>
      </c>
    </row>
    <row r="2463" spans="1:10">
      <c r="A2463" s="191"/>
      <c r="B2463" s="15" t="s">
        <v>92</v>
      </c>
      <c r="C2463" s="16"/>
      <c r="D2463" s="130">
        <v>630</v>
      </c>
      <c r="E2463" s="96"/>
      <c r="F2463" s="96"/>
      <c r="G2463" s="96"/>
      <c r="H2463" s="8"/>
      <c r="I2463" s="8"/>
      <c r="J2463" s="144">
        <f>100*(H2463*(E2463+F2463+G2463)+H2464*(E2464+F2464+G2464)+H2465*(E2465+F2465+G2465)+H2466*(G2466+F2466+E2466)+H2467*(G2467+F2467+E2467)+H2468*(G2468+F2468+E2468)+H2469*(G2469+F2469+E2469)+H2470*(G2470+F2470+E2470)+H2471*(G2471+F2471+E2471)+H2472*(G2472+F2472+E2472)+H2474*(G2474+F2474+E2474))/(D2463*1000)</f>
        <v>9.7619047619047628</v>
      </c>
    </row>
    <row r="2464" spans="1:10">
      <c r="A2464" s="191"/>
      <c r="B2464" s="101" t="s">
        <v>2280</v>
      </c>
      <c r="C2464" s="16"/>
      <c r="D2464" s="130"/>
      <c r="E2464" s="96"/>
      <c r="F2464" s="96"/>
      <c r="G2464" s="96"/>
      <c r="H2464" s="8">
        <v>246</v>
      </c>
      <c r="I2464" s="8">
        <v>242</v>
      </c>
    </row>
    <row r="2465" spans="1:10">
      <c r="A2465" s="191"/>
      <c r="B2465" s="101" t="s">
        <v>2281</v>
      </c>
      <c r="C2465" s="16"/>
      <c r="D2465" s="130"/>
      <c r="E2465" s="96"/>
      <c r="F2465" s="96"/>
      <c r="G2465" s="96"/>
      <c r="H2465" s="8">
        <v>246</v>
      </c>
      <c r="I2465" s="8">
        <v>242</v>
      </c>
    </row>
    <row r="2466" spans="1:10">
      <c r="A2466" s="191"/>
      <c r="B2466" s="101" t="s">
        <v>2282</v>
      </c>
      <c r="C2466" s="16"/>
      <c r="D2466" s="130"/>
      <c r="E2466" s="96"/>
      <c r="F2466" s="96"/>
      <c r="G2466" s="96"/>
      <c r="H2466" s="8">
        <v>246</v>
      </c>
      <c r="I2466" s="8">
        <v>242</v>
      </c>
    </row>
    <row r="2467" spans="1:10">
      <c r="A2467" s="191"/>
      <c r="B2467" s="101" t="s">
        <v>2283</v>
      </c>
      <c r="C2467" s="16"/>
      <c r="D2467" s="130"/>
      <c r="E2467" s="96"/>
      <c r="F2467" s="96"/>
      <c r="G2467" s="96"/>
      <c r="H2467" s="8">
        <v>246</v>
      </c>
      <c r="I2467" s="8">
        <v>242</v>
      </c>
    </row>
    <row r="2468" spans="1:10">
      <c r="A2468" s="191"/>
      <c r="B2468" s="101" t="s">
        <v>2284</v>
      </c>
      <c r="C2468" s="16"/>
      <c r="D2468" s="130"/>
      <c r="E2468" s="96"/>
      <c r="F2468" s="96"/>
      <c r="G2468" s="96"/>
      <c r="H2468" s="8">
        <v>246</v>
      </c>
      <c r="I2468" s="8">
        <v>242</v>
      </c>
    </row>
    <row r="2469" spans="1:10">
      <c r="A2469" s="191"/>
      <c r="B2469" s="101" t="s">
        <v>63</v>
      </c>
      <c r="C2469" s="16"/>
      <c r="D2469" s="130"/>
      <c r="E2469" s="96">
        <v>1</v>
      </c>
      <c r="F2469" s="96">
        <v>0</v>
      </c>
      <c r="G2469" s="96">
        <v>0</v>
      </c>
      <c r="H2469" s="8">
        <v>246</v>
      </c>
      <c r="I2469" s="8">
        <v>242</v>
      </c>
    </row>
    <row r="2470" spans="1:10">
      <c r="A2470" s="191"/>
      <c r="B2470" s="101" t="s">
        <v>2285</v>
      </c>
      <c r="C2470" s="16"/>
      <c r="D2470" s="130"/>
      <c r="E2470" s="96">
        <v>102</v>
      </c>
      <c r="F2470" s="96">
        <v>76</v>
      </c>
      <c r="G2470" s="96">
        <v>54</v>
      </c>
      <c r="H2470" s="8">
        <v>246</v>
      </c>
      <c r="I2470" s="8">
        <v>242</v>
      </c>
    </row>
    <row r="2471" spans="1:10">
      <c r="A2471" s="191"/>
      <c r="B2471" s="101" t="s">
        <v>2286</v>
      </c>
      <c r="C2471" s="16"/>
      <c r="D2471" s="130"/>
      <c r="E2471" s="96">
        <v>0</v>
      </c>
      <c r="F2471" s="96">
        <v>0</v>
      </c>
      <c r="G2471" s="96">
        <v>0</v>
      </c>
      <c r="H2471" s="8">
        <v>246</v>
      </c>
      <c r="I2471" s="8">
        <v>242</v>
      </c>
    </row>
    <row r="2472" spans="1:10">
      <c r="A2472" s="191"/>
      <c r="B2472" s="101" t="s">
        <v>2287</v>
      </c>
      <c r="C2472" s="16"/>
      <c r="D2472" s="130"/>
      <c r="E2472" s="96">
        <v>3</v>
      </c>
      <c r="F2472" s="96">
        <v>0</v>
      </c>
      <c r="G2472" s="96">
        <v>4</v>
      </c>
      <c r="H2472" s="8">
        <v>246</v>
      </c>
      <c r="I2472" s="8">
        <v>242</v>
      </c>
    </row>
    <row r="2473" spans="1:10">
      <c r="A2473" s="191"/>
      <c r="B2473" s="101" t="s">
        <v>2288</v>
      </c>
      <c r="C2473" s="16"/>
      <c r="D2473" s="130"/>
      <c r="E2473" s="96">
        <v>0</v>
      </c>
      <c r="F2473" s="96">
        <v>0</v>
      </c>
      <c r="G2473" s="96">
        <v>0</v>
      </c>
      <c r="H2473" s="8">
        <v>246</v>
      </c>
      <c r="I2473" s="8">
        <v>242</v>
      </c>
    </row>
    <row r="2474" spans="1:10">
      <c r="A2474" s="191"/>
      <c r="B2474" s="101" t="s">
        <v>2289</v>
      </c>
      <c r="C2474" s="16"/>
      <c r="D2474" s="130"/>
      <c r="E2474" s="96"/>
      <c r="F2474" s="96">
        <v>10</v>
      </c>
      <c r="G2474" s="96">
        <v>0</v>
      </c>
      <c r="H2474" s="8">
        <v>246</v>
      </c>
      <c r="I2474" s="8">
        <v>242</v>
      </c>
    </row>
    <row r="2475" spans="1:10">
      <c r="A2475"/>
      <c r="B2475" s="15" t="s">
        <v>2290</v>
      </c>
      <c r="C2475" s="16"/>
      <c r="D2475" s="130">
        <v>630</v>
      </c>
      <c r="E2475" s="96"/>
      <c r="F2475" s="96"/>
      <c r="G2475" s="96"/>
      <c r="H2475" s="8"/>
      <c r="I2475" s="8"/>
      <c r="J2475" s="144">
        <f>100*(H2475*(E2475+F2475+G2475)+H2476*(E2476+F2476+G2476)+H2477*(E2477+F2477+G2477)+H2478*(G2478+F2478+E2478)+H2479*(G2479+F2479+E2479)+H2480*(G2480+F2480+E2480))/(D2475*1000)</f>
        <v>5.8422222222222224</v>
      </c>
    </row>
    <row r="2476" spans="1:10" ht="15.75" customHeight="1">
      <c r="A2476" s="203" t="s">
        <v>429</v>
      </c>
      <c r="B2476" s="64" t="s">
        <v>2291</v>
      </c>
      <c r="C2476" s="185" t="s">
        <v>2292</v>
      </c>
      <c r="D2476" s="130"/>
      <c r="E2476" s="47">
        <v>13</v>
      </c>
      <c r="F2476" s="47">
        <v>25</v>
      </c>
      <c r="G2476" s="47">
        <v>17</v>
      </c>
      <c r="H2476" s="21">
        <v>239</v>
      </c>
      <c r="I2476" s="21">
        <v>238</v>
      </c>
    </row>
    <row r="2477" spans="1:10">
      <c r="A2477" s="203"/>
      <c r="B2477" s="64" t="s">
        <v>2293</v>
      </c>
      <c r="C2477" s="185"/>
      <c r="D2477" s="130"/>
      <c r="E2477" s="47">
        <v>28</v>
      </c>
      <c r="F2477" s="47">
        <v>45</v>
      </c>
      <c r="G2477" s="47">
        <v>26</v>
      </c>
      <c r="H2477" s="21">
        <v>239</v>
      </c>
      <c r="I2477" s="21">
        <v>238</v>
      </c>
    </row>
    <row r="2478" spans="1:10">
      <c r="A2478" s="203"/>
      <c r="B2478" s="64" t="s">
        <v>2294</v>
      </c>
      <c r="C2478" s="185"/>
      <c r="D2478" s="130"/>
      <c r="E2478" s="47">
        <v>0</v>
      </c>
      <c r="F2478" s="47">
        <v>0</v>
      </c>
      <c r="G2478" s="47">
        <v>0</v>
      </c>
      <c r="H2478" s="21">
        <v>239</v>
      </c>
      <c r="I2478" s="21">
        <v>238</v>
      </c>
    </row>
    <row r="2479" spans="1:10">
      <c r="A2479" s="203"/>
      <c r="B2479" s="64" t="s">
        <v>2295</v>
      </c>
      <c r="C2479" s="185"/>
      <c r="D2479" s="130"/>
      <c r="E2479" s="47">
        <v>0</v>
      </c>
      <c r="F2479" s="47">
        <v>0</v>
      </c>
      <c r="G2479" s="47">
        <v>0</v>
      </c>
      <c r="H2479" s="21">
        <v>239</v>
      </c>
      <c r="I2479" s="21">
        <v>238</v>
      </c>
    </row>
    <row r="2480" spans="1:10">
      <c r="A2480" s="203"/>
      <c r="B2480" s="15" t="s">
        <v>92</v>
      </c>
      <c r="C2480" s="185"/>
      <c r="D2480" s="130">
        <v>630</v>
      </c>
      <c r="E2480" s="47"/>
      <c r="F2480" s="47"/>
      <c r="G2480" s="47"/>
      <c r="H2480" s="21"/>
      <c r="I2480" s="21"/>
      <c r="J2480" s="144">
        <f>100*(H2480*(E2480+F2480+G2480)+H2481*(E2481+F2481+G2481)+H2482*(E2482+F2482+G2482)+H2483*(G2483+F2483+E2483)+H2484*(G2484+F2484+E2484)+H2485*(G2485+F2485+E2485)+H2486*(G2486+F2486+E2486))/(D2480*1000)</f>
        <v>11.16920634920635</v>
      </c>
    </row>
    <row r="2481" spans="1:10">
      <c r="A2481" s="203"/>
      <c r="B2481" s="64" t="s">
        <v>2296</v>
      </c>
      <c r="C2481" s="185"/>
      <c r="D2481" s="130"/>
      <c r="E2481" s="47">
        <v>3</v>
      </c>
      <c r="F2481" s="47">
        <v>49</v>
      </c>
      <c r="G2481" s="47">
        <v>35</v>
      </c>
      <c r="H2481" s="21">
        <v>233</v>
      </c>
      <c r="I2481" s="21">
        <v>230</v>
      </c>
    </row>
    <row r="2482" spans="1:10">
      <c r="A2482" s="203"/>
      <c r="B2482" s="64" t="s">
        <v>2297</v>
      </c>
      <c r="C2482" s="185"/>
      <c r="D2482" s="130"/>
      <c r="E2482" s="47">
        <v>0</v>
      </c>
      <c r="F2482" s="47">
        <v>0</v>
      </c>
      <c r="G2482" s="47">
        <v>0</v>
      </c>
      <c r="H2482" s="21">
        <v>233</v>
      </c>
      <c r="I2482" s="21">
        <v>230</v>
      </c>
    </row>
    <row r="2483" spans="1:10">
      <c r="A2483" s="203"/>
      <c r="B2483" s="64" t="s">
        <v>2298</v>
      </c>
      <c r="C2483" s="16"/>
      <c r="D2483" s="130"/>
      <c r="E2483" s="47">
        <v>0</v>
      </c>
      <c r="F2483" s="47">
        <v>0</v>
      </c>
      <c r="G2483" s="47">
        <v>0</v>
      </c>
      <c r="H2483" s="21">
        <v>233</v>
      </c>
      <c r="I2483" s="21">
        <v>230</v>
      </c>
    </row>
    <row r="2484" spans="1:10">
      <c r="A2484" s="203"/>
      <c r="B2484" s="64" t="s">
        <v>2299</v>
      </c>
      <c r="C2484" s="16"/>
      <c r="D2484" s="130"/>
      <c r="E2484" s="47">
        <v>33</v>
      </c>
      <c r="F2484" s="47">
        <v>29</v>
      </c>
      <c r="G2484" s="47">
        <v>33</v>
      </c>
      <c r="H2484" s="21">
        <v>233</v>
      </c>
      <c r="I2484" s="21">
        <v>230</v>
      </c>
    </row>
    <row r="2485" spans="1:10">
      <c r="A2485" s="203"/>
      <c r="B2485" s="64" t="s">
        <v>2300</v>
      </c>
      <c r="C2485" s="16"/>
      <c r="D2485" s="130"/>
      <c r="E2485" s="47">
        <v>20</v>
      </c>
      <c r="F2485" s="47">
        <v>75</v>
      </c>
      <c r="G2485" s="47">
        <v>25</v>
      </c>
      <c r="H2485" s="21">
        <v>233</v>
      </c>
      <c r="I2485" s="21">
        <v>230</v>
      </c>
    </row>
    <row r="2486" spans="1:10">
      <c r="A2486"/>
      <c r="B2486" s="15" t="s">
        <v>2301</v>
      </c>
      <c r="C2486" s="16"/>
      <c r="D2486" s="130">
        <v>250</v>
      </c>
      <c r="E2486" s="47"/>
      <c r="F2486" s="47"/>
      <c r="G2486" s="47"/>
      <c r="H2486" s="21"/>
      <c r="I2486" s="21"/>
      <c r="J2486" s="144">
        <f>100*(H2486*(E2486+F2486+G2486)+H2487*(E2487+F2487+G2487)+H2488*(E2488+F2488+G2488)+H2489*(G2489+F2489+E2489)+H2490*(G2490+F2490+E2490))/(D2486*1000)</f>
        <v>6.8171999999999997</v>
      </c>
    </row>
    <row r="2487" spans="1:10" ht="15.75" customHeight="1">
      <c r="A2487" s="191" t="s">
        <v>356</v>
      </c>
      <c r="B2487" s="64" t="s">
        <v>1359</v>
      </c>
      <c r="C2487" s="16" t="s">
        <v>2302</v>
      </c>
      <c r="D2487" s="130"/>
      <c r="E2487" s="47">
        <v>0</v>
      </c>
      <c r="F2487" s="47">
        <v>0</v>
      </c>
      <c r="G2487" s="47">
        <v>0</v>
      </c>
      <c r="H2487" s="21">
        <v>247</v>
      </c>
      <c r="I2487" s="21">
        <v>243</v>
      </c>
    </row>
    <row r="2488" spans="1:10">
      <c r="A2488" s="191"/>
      <c r="B2488" s="64" t="s">
        <v>2303</v>
      </c>
      <c r="C2488" s="16"/>
      <c r="D2488" s="130"/>
      <c r="E2488" s="47">
        <v>24</v>
      </c>
      <c r="F2488" s="47">
        <v>21</v>
      </c>
      <c r="G2488" s="47">
        <v>24</v>
      </c>
      <c r="H2488" s="21">
        <v>247</v>
      </c>
      <c r="I2488" s="21">
        <v>243</v>
      </c>
    </row>
    <row r="2489" spans="1:10">
      <c r="A2489" s="191"/>
      <c r="B2489" s="64" t="s">
        <v>63</v>
      </c>
      <c r="C2489" s="16"/>
      <c r="D2489" s="130"/>
      <c r="E2489" s="47">
        <v>0</v>
      </c>
      <c r="F2489" s="47">
        <v>0</v>
      </c>
      <c r="G2489" s="47">
        <v>0</v>
      </c>
      <c r="H2489" s="21">
        <v>247</v>
      </c>
      <c r="I2489" s="21">
        <v>243</v>
      </c>
    </row>
    <row r="2490" spans="1:10">
      <c r="A2490" s="191"/>
      <c r="B2490" s="15" t="s">
        <v>92</v>
      </c>
      <c r="C2490" s="16"/>
      <c r="D2490" s="130">
        <v>250</v>
      </c>
      <c r="E2490" s="47"/>
      <c r="F2490" s="47"/>
      <c r="G2490" s="47"/>
      <c r="H2490" s="21"/>
      <c r="I2490" s="21"/>
      <c r="J2490" s="144">
        <f>100*(H2490*(E2490+F2490+G2490)+H2491*(E2491+F2491+G2491)+H2492*(E2492+F2492+G2492)+H2493*(G2493+F2493+E2493)+H2494*(G2494+F2494+E2494))/(D2490*1000)</f>
        <v>4.4459999999999997</v>
      </c>
    </row>
    <row r="2491" spans="1:10">
      <c r="A2491" s="191"/>
      <c r="B2491" s="64" t="s">
        <v>2039</v>
      </c>
      <c r="C2491" s="16"/>
      <c r="D2491" s="130"/>
      <c r="E2491" s="47">
        <v>0</v>
      </c>
      <c r="F2491" s="47">
        <v>9</v>
      </c>
      <c r="G2491" s="47">
        <v>0</v>
      </c>
      <c r="H2491" s="21">
        <v>247</v>
      </c>
      <c r="I2491" s="21">
        <v>243</v>
      </c>
    </row>
    <row r="2492" spans="1:10">
      <c r="A2492" s="191"/>
      <c r="B2492" s="64" t="s">
        <v>1348</v>
      </c>
      <c r="C2492" s="16"/>
      <c r="D2492" s="130"/>
      <c r="E2492" s="47">
        <v>5</v>
      </c>
      <c r="F2492" s="47">
        <v>4</v>
      </c>
      <c r="G2492" s="47">
        <v>1</v>
      </c>
      <c r="H2492" s="21">
        <v>247</v>
      </c>
      <c r="I2492" s="21">
        <v>243</v>
      </c>
    </row>
    <row r="2493" spans="1:10">
      <c r="A2493" s="191"/>
      <c r="B2493" s="64" t="s">
        <v>2304</v>
      </c>
      <c r="C2493" s="16"/>
      <c r="D2493" s="130"/>
      <c r="E2493" s="47">
        <v>10</v>
      </c>
      <c r="F2493" s="47">
        <v>7</v>
      </c>
      <c r="G2493" s="47">
        <v>9</v>
      </c>
      <c r="H2493" s="21">
        <v>247</v>
      </c>
      <c r="I2493" s="21">
        <v>243</v>
      </c>
    </row>
    <row r="2494" spans="1:10" ht="15.75" customHeight="1">
      <c r="A2494" s="191"/>
      <c r="B2494" s="15" t="s">
        <v>2305</v>
      </c>
      <c r="C2494" s="185" t="s">
        <v>2306</v>
      </c>
      <c r="D2494" s="130">
        <v>160</v>
      </c>
      <c r="E2494" s="47"/>
      <c r="F2494" s="47"/>
      <c r="G2494" s="47"/>
      <c r="H2494" s="21"/>
      <c r="I2494" s="21"/>
      <c r="J2494" s="144">
        <f>100*(H2494*(E2494+F2494+G2494)+H2495*(E2495+F2495+G2495)+H2496*(E2496+F2496+G2496)+H2497*(G2497+F2497+E2497)+H2498*(G2498+F2498+E2498)+H2499*(G2499+F2499+E2499)+H2500*(G2500+F2500+E2500))/(D2494*1000)</f>
        <v>9.0287500000000005</v>
      </c>
    </row>
    <row r="2495" spans="1:10">
      <c r="A2495" s="191"/>
      <c r="B2495" s="26" t="s">
        <v>2307</v>
      </c>
      <c r="C2495" s="185"/>
      <c r="D2495" s="130"/>
      <c r="E2495" s="47"/>
      <c r="F2495" s="47"/>
      <c r="G2495" s="47"/>
      <c r="H2495" s="21">
        <v>233</v>
      </c>
      <c r="I2495" s="21">
        <v>229</v>
      </c>
    </row>
    <row r="2496" spans="1:10">
      <c r="A2496" s="191"/>
      <c r="B2496" s="26" t="s">
        <v>2308</v>
      </c>
      <c r="C2496" s="185"/>
      <c r="D2496" s="130"/>
      <c r="E2496" s="47"/>
      <c r="F2496" s="47"/>
      <c r="G2496" s="47"/>
      <c r="H2496" s="21">
        <v>233</v>
      </c>
      <c r="I2496" s="21">
        <v>229</v>
      </c>
    </row>
    <row r="2497" spans="1:10">
      <c r="A2497" s="191"/>
      <c r="B2497" s="26" t="s">
        <v>275</v>
      </c>
      <c r="C2497" s="185"/>
      <c r="D2497" s="130"/>
      <c r="E2497" s="47"/>
      <c r="F2497" s="47"/>
      <c r="G2497" s="47"/>
      <c r="H2497" s="21">
        <v>233</v>
      </c>
      <c r="I2497" s="21">
        <v>229</v>
      </c>
    </row>
    <row r="2498" spans="1:10">
      <c r="A2498" s="191"/>
      <c r="B2498" s="64" t="s">
        <v>2309</v>
      </c>
      <c r="C2498" s="16"/>
      <c r="D2498" s="130"/>
      <c r="E2498" s="20">
        <v>30</v>
      </c>
      <c r="F2498" s="20">
        <v>9</v>
      </c>
      <c r="G2498" s="20">
        <v>16</v>
      </c>
      <c r="H2498" s="21">
        <v>233</v>
      </c>
      <c r="I2498" s="21">
        <v>229</v>
      </c>
    </row>
    <row r="2499" spans="1:10">
      <c r="A2499" s="191"/>
      <c r="B2499" s="30" t="s">
        <v>2310</v>
      </c>
      <c r="C2499" s="16"/>
      <c r="D2499" s="130"/>
      <c r="E2499" s="20"/>
      <c r="F2499" s="20"/>
      <c r="G2499" s="20"/>
      <c r="H2499" s="21"/>
      <c r="I2499" s="21"/>
    </row>
    <row r="2500" spans="1:10">
      <c r="A2500" s="191"/>
      <c r="B2500" s="64" t="s">
        <v>2311</v>
      </c>
      <c r="C2500" s="16"/>
      <c r="D2500" s="130"/>
      <c r="E2500" s="20">
        <v>1</v>
      </c>
      <c r="F2500" s="20">
        <v>5</v>
      </c>
      <c r="G2500" s="20">
        <v>1</v>
      </c>
      <c r="H2500" s="21">
        <v>233</v>
      </c>
      <c r="I2500" s="21">
        <v>229</v>
      </c>
    </row>
    <row r="2501" spans="1:10" ht="15.75" customHeight="1">
      <c r="A2501"/>
      <c r="B2501" s="15" t="s">
        <v>2312</v>
      </c>
      <c r="C2501" s="185" t="s">
        <v>2313</v>
      </c>
      <c r="D2501" s="130">
        <v>400</v>
      </c>
      <c r="E2501" s="47"/>
      <c r="F2501" s="47"/>
      <c r="G2501" s="47"/>
      <c r="H2501" s="21"/>
      <c r="I2501" s="21"/>
      <c r="J2501" s="144">
        <f>100*(H2501*(E2501+F2501+G2501)+H2502*(E2502+F2502+G2502))/(D2501*1000)</f>
        <v>2.9707499999999998</v>
      </c>
    </row>
    <row r="2502" spans="1:10" ht="15.75" customHeight="1">
      <c r="A2502" s="203" t="s">
        <v>429</v>
      </c>
      <c r="B2502" s="64" t="s">
        <v>2314</v>
      </c>
      <c r="C2502" s="185"/>
      <c r="D2502" s="130"/>
      <c r="E2502" s="20">
        <v>11</v>
      </c>
      <c r="F2502" s="20">
        <v>20</v>
      </c>
      <c r="G2502" s="20">
        <v>20</v>
      </c>
      <c r="H2502" s="21">
        <v>233</v>
      </c>
      <c r="I2502" s="21">
        <v>229</v>
      </c>
    </row>
    <row r="2503" spans="1:10">
      <c r="A2503" s="203"/>
      <c r="B2503" s="15" t="s">
        <v>92</v>
      </c>
      <c r="C2503" s="185"/>
      <c r="D2503" s="130">
        <v>250</v>
      </c>
      <c r="E2503" s="47"/>
      <c r="F2503" s="47"/>
      <c r="G2503" s="47"/>
      <c r="H2503" s="21"/>
      <c r="I2503" s="21"/>
      <c r="J2503" s="144">
        <f>100*(H2503*(E2503+F2503+G2503)+H2504*(E2504+F2504+G2504)+H2505*(E2505+F2505+G2505)+H2506*(G2506+F2506+E2506))/(D2503*1000)</f>
        <v>22.941600000000001</v>
      </c>
    </row>
    <row r="2504" spans="1:10">
      <c r="A2504" s="203"/>
      <c r="B2504" s="64" t="s">
        <v>2315</v>
      </c>
      <c r="C2504" s="16"/>
      <c r="D2504" s="130"/>
      <c r="E2504" s="47">
        <v>20</v>
      </c>
      <c r="F2504" s="47">
        <v>26</v>
      </c>
      <c r="G2504" s="47">
        <v>23</v>
      </c>
      <c r="H2504" s="21">
        <v>237</v>
      </c>
      <c r="I2504" s="21">
        <v>222</v>
      </c>
    </row>
    <row r="2505" spans="1:10">
      <c r="A2505" s="203"/>
      <c r="B2505" s="64" t="s">
        <v>2316</v>
      </c>
      <c r="C2505" s="16"/>
      <c r="D2505" s="130"/>
      <c r="E2505" s="47">
        <v>60</v>
      </c>
      <c r="F2505" s="47"/>
      <c r="G2505" s="47">
        <v>40</v>
      </c>
      <c r="H2505" s="21">
        <v>237</v>
      </c>
      <c r="I2505" s="21">
        <v>222</v>
      </c>
    </row>
    <row r="2506" spans="1:10">
      <c r="A2506" s="203"/>
      <c r="B2506" s="64" t="s">
        <v>2317</v>
      </c>
      <c r="C2506" s="16"/>
      <c r="D2506" s="130"/>
      <c r="E2506" s="47">
        <v>30</v>
      </c>
      <c r="F2506" s="47">
        <v>13</v>
      </c>
      <c r="G2506" s="47">
        <v>30</v>
      </c>
      <c r="H2506" s="21">
        <v>237</v>
      </c>
      <c r="I2506" s="21">
        <v>222</v>
      </c>
    </row>
    <row r="2507" spans="1:10" ht="15.75" customHeight="1">
      <c r="A2507" s="203"/>
      <c r="B2507" s="15" t="s">
        <v>2318</v>
      </c>
      <c r="C2507" s="185" t="s">
        <v>2319</v>
      </c>
      <c r="D2507" s="130">
        <v>400</v>
      </c>
      <c r="E2507" s="96"/>
      <c r="F2507" s="96"/>
      <c r="G2507" s="96"/>
      <c r="H2507" s="8"/>
      <c r="I2507" s="8"/>
      <c r="J2507" s="144">
        <f>100*(H2507*(E2507+F2507+G2507)+H2508*(E2508+F2508+G2508)+H2509*(E2509+F2509+G2509)+H2510*(G2510+F2510+E2510)+H2511*(G2511+F2511+E2511)+H2512*(G2512+F2512+E2512)+H2513*(G2513+F2513+E2513)+H2514*(G2514+F2514+E2514)+H2515*(G2515+F2515+E2515))/(D2507*1000)</f>
        <v>19.219750000000001</v>
      </c>
    </row>
    <row r="2508" spans="1:10">
      <c r="A2508" s="203"/>
      <c r="B2508" s="26" t="s">
        <v>63</v>
      </c>
      <c r="C2508" s="185"/>
      <c r="D2508" s="130"/>
      <c r="E2508" s="47">
        <v>1</v>
      </c>
      <c r="F2508" s="47">
        <v>4</v>
      </c>
      <c r="G2508" s="47">
        <v>11</v>
      </c>
      <c r="H2508" s="21">
        <v>241</v>
      </c>
      <c r="I2508" s="21">
        <v>240</v>
      </c>
    </row>
    <row r="2509" spans="1:10">
      <c r="A2509" s="203"/>
      <c r="B2509" s="22" t="s">
        <v>1847</v>
      </c>
      <c r="C2509" s="185"/>
      <c r="D2509" s="130"/>
      <c r="E2509" s="47">
        <v>1</v>
      </c>
      <c r="F2509" s="47">
        <v>0</v>
      </c>
      <c r="G2509" s="47">
        <v>0</v>
      </c>
      <c r="H2509" s="21">
        <v>241</v>
      </c>
      <c r="I2509" s="21">
        <v>240</v>
      </c>
    </row>
    <row r="2510" spans="1:10">
      <c r="A2510" s="203"/>
      <c r="B2510" s="26" t="s">
        <v>2320</v>
      </c>
      <c r="C2510" s="185"/>
      <c r="D2510" s="130"/>
      <c r="E2510" s="47">
        <v>2</v>
      </c>
      <c r="F2510" s="47">
        <v>0</v>
      </c>
      <c r="G2510" s="47">
        <v>1</v>
      </c>
      <c r="H2510" s="21">
        <v>241</v>
      </c>
      <c r="I2510" s="21">
        <v>240</v>
      </c>
    </row>
    <row r="2511" spans="1:10">
      <c r="A2511" s="203"/>
      <c r="B2511" s="64" t="s">
        <v>36</v>
      </c>
      <c r="C2511" s="185"/>
      <c r="D2511" s="130"/>
      <c r="E2511" s="47">
        <v>25</v>
      </c>
      <c r="F2511" s="47">
        <v>40</v>
      </c>
      <c r="G2511" s="47">
        <v>37</v>
      </c>
      <c r="H2511" s="21">
        <v>241</v>
      </c>
      <c r="I2511" s="21">
        <v>240</v>
      </c>
    </row>
    <row r="2512" spans="1:10">
      <c r="A2512" s="203"/>
      <c r="B2512" s="19" t="s">
        <v>2321</v>
      </c>
      <c r="C2512" s="185"/>
      <c r="D2512" s="130"/>
      <c r="E2512" s="47">
        <v>20</v>
      </c>
      <c r="F2512" s="47">
        <v>4</v>
      </c>
      <c r="G2512" s="47">
        <v>3</v>
      </c>
      <c r="H2512" s="21">
        <v>241</v>
      </c>
      <c r="I2512" s="21">
        <v>240</v>
      </c>
    </row>
    <row r="2513" spans="1:10">
      <c r="A2513" s="203"/>
      <c r="B2513" s="64" t="s">
        <v>2322</v>
      </c>
      <c r="C2513" s="16"/>
      <c r="D2513" s="130"/>
      <c r="E2513" s="47"/>
      <c r="F2513" s="47">
        <v>0</v>
      </c>
      <c r="G2513" s="47">
        <v>18</v>
      </c>
      <c r="H2513" s="21">
        <v>241</v>
      </c>
      <c r="I2513" s="21">
        <v>240</v>
      </c>
    </row>
    <row r="2514" spans="1:10">
      <c r="A2514" s="203"/>
      <c r="B2514" s="64" t="s">
        <v>2323</v>
      </c>
      <c r="C2514" s="16"/>
      <c r="D2514" s="130"/>
      <c r="E2514" s="47">
        <v>1</v>
      </c>
      <c r="F2514" s="47">
        <v>1</v>
      </c>
      <c r="G2514" s="47">
        <v>1</v>
      </c>
      <c r="H2514" s="21">
        <v>241</v>
      </c>
      <c r="I2514" s="21">
        <v>240</v>
      </c>
    </row>
    <row r="2515" spans="1:10">
      <c r="A2515" s="203"/>
      <c r="B2515" s="19" t="s">
        <v>1650</v>
      </c>
      <c r="C2515" s="16"/>
      <c r="D2515" s="130"/>
      <c r="E2515" s="47">
        <v>53</v>
      </c>
      <c r="F2515" s="47">
        <v>41</v>
      </c>
      <c r="G2515" s="47">
        <v>55</v>
      </c>
      <c r="H2515" s="21">
        <v>241</v>
      </c>
      <c r="I2515" s="21">
        <v>240</v>
      </c>
    </row>
    <row r="2516" spans="1:10">
      <c r="A2516"/>
      <c r="B2516" s="15" t="s">
        <v>2324</v>
      </c>
      <c r="C2516" s="16"/>
      <c r="D2516" s="130">
        <v>400</v>
      </c>
      <c r="E2516" s="96"/>
      <c r="F2516" s="96"/>
      <c r="G2516" s="96"/>
      <c r="H2516" s="8"/>
      <c r="I2516" s="8"/>
      <c r="J2516" s="144">
        <f>100*(H2516*(E2516+F2516+G2516)+H2517*(E2517+F2517+G2517)+H2518*(E2518+F2518+G2518)+H2519*(G2519+F2519+E2519)+H2520*(G2520+F2520+E2520)+H2521*(G2521+F2521+E2521)+H2522*(G2522+F2522+E2522)+H2523*(G2523+F2523+E2523)+H2524*(G2524+F2524+E2524))/(D2516*1000)</f>
        <v>15.11675</v>
      </c>
    </row>
    <row r="2517" spans="1:10" ht="15.75" customHeight="1">
      <c r="A2517" s="184" t="s">
        <v>302</v>
      </c>
      <c r="B2517" s="101" t="s">
        <v>63</v>
      </c>
      <c r="C2517" s="185" t="s">
        <v>2325</v>
      </c>
      <c r="D2517" s="130"/>
      <c r="E2517" s="96">
        <v>20</v>
      </c>
      <c r="F2517" s="96">
        <v>62</v>
      </c>
      <c r="G2517" s="96"/>
      <c r="H2517" s="21">
        <v>239</v>
      </c>
      <c r="I2517" s="21">
        <v>231</v>
      </c>
    </row>
    <row r="2518" spans="1:10">
      <c r="A2518" s="184"/>
      <c r="B2518" s="101" t="s">
        <v>2326</v>
      </c>
      <c r="C2518" s="185"/>
      <c r="D2518" s="130"/>
      <c r="E2518" s="96"/>
      <c r="F2518" s="96"/>
      <c r="G2518" s="96"/>
      <c r="H2518" s="21">
        <v>239</v>
      </c>
      <c r="I2518" s="21">
        <v>231</v>
      </c>
    </row>
    <row r="2519" spans="1:10">
      <c r="A2519" s="184"/>
      <c r="B2519" s="101" t="s">
        <v>2327</v>
      </c>
      <c r="C2519" s="185"/>
      <c r="D2519" s="130"/>
      <c r="E2519" s="96">
        <v>12</v>
      </c>
      <c r="F2519" s="96">
        <v>25</v>
      </c>
      <c r="G2519" s="96">
        <v>49</v>
      </c>
      <c r="H2519" s="21">
        <v>239</v>
      </c>
      <c r="I2519" s="21">
        <v>231</v>
      </c>
    </row>
    <row r="2520" spans="1:10">
      <c r="A2520" s="184"/>
      <c r="B2520" s="101" t="s">
        <v>2328</v>
      </c>
      <c r="C2520" s="185"/>
      <c r="D2520" s="130"/>
      <c r="E2520" s="96">
        <v>2</v>
      </c>
      <c r="F2520" s="96">
        <v>7</v>
      </c>
      <c r="G2520" s="96">
        <v>0</v>
      </c>
      <c r="H2520" s="21">
        <v>239</v>
      </c>
      <c r="I2520" s="21">
        <v>231</v>
      </c>
    </row>
    <row r="2521" spans="1:10">
      <c r="A2521" s="184"/>
      <c r="B2521" s="101" t="s">
        <v>2240</v>
      </c>
      <c r="C2521" s="185"/>
      <c r="D2521" s="130"/>
      <c r="E2521" s="96"/>
      <c r="F2521" s="96"/>
      <c r="G2521" s="96"/>
      <c r="H2521" s="21">
        <v>239</v>
      </c>
      <c r="I2521" s="21">
        <v>231</v>
      </c>
    </row>
    <row r="2522" spans="1:10">
      <c r="A2522" s="184"/>
      <c r="B2522" s="101" t="s">
        <v>2329</v>
      </c>
      <c r="C2522" s="185"/>
      <c r="D2522" s="130"/>
      <c r="E2522" s="96">
        <v>31</v>
      </c>
      <c r="F2522" s="96">
        <v>31</v>
      </c>
      <c r="G2522" s="96">
        <v>14</v>
      </c>
      <c r="H2522" s="21">
        <v>239</v>
      </c>
      <c r="I2522" s="21">
        <v>231</v>
      </c>
    </row>
    <row r="2523" spans="1:10">
      <c r="A2523" s="184"/>
      <c r="B2523" s="101" t="s">
        <v>2330</v>
      </c>
      <c r="C2523" s="185"/>
      <c r="D2523" s="130"/>
      <c r="E2523" s="96">
        <v>0</v>
      </c>
      <c r="F2523" s="96">
        <v>0</v>
      </c>
      <c r="G2523" s="96">
        <v>0</v>
      </c>
      <c r="H2523" s="21">
        <v>239</v>
      </c>
      <c r="I2523" s="21">
        <v>231</v>
      </c>
    </row>
    <row r="2524" spans="1:10">
      <c r="A2524" s="184"/>
      <c r="B2524" s="15" t="s">
        <v>92</v>
      </c>
      <c r="C2524" s="16"/>
      <c r="D2524" s="130">
        <v>400</v>
      </c>
      <c r="E2524" s="96"/>
      <c r="F2524" s="96"/>
      <c r="G2524" s="96"/>
      <c r="H2524" s="21"/>
      <c r="I2524" s="21"/>
      <c r="J2524" s="144">
        <f>100*(H2524*(E2524+F2524+G2524)+H2525*(E2525+F2525+G2525)+H2526*(E2526+F2526+G2526)+H2527*(G2527+F2527+E2527))/(D2524*1000)</f>
        <v>7.46875</v>
      </c>
    </row>
    <row r="2525" spans="1:10">
      <c r="A2525" s="184"/>
      <c r="B2525" s="101" t="s">
        <v>2331</v>
      </c>
      <c r="C2525" s="16"/>
      <c r="D2525" s="130"/>
      <c r="E2525" s="96">
        <v>5</v>
      </c>
      <c r="F2525" s="96">
        <v>34</v>
      </c>
      <c r="G2525" s="96">
        <v>4</v>
      </c>
      <c r="H2525" s="21">
        <v>239</v>
      </c>
      <c r="I2525" s="21">
        <v>231</v>
      </c>
    </row>
    <row r="2526" spans="1:10">
      <c r="A2526" s="184"/>
      <c r="B2526" s="31" t="s">
        <v>2332</v>
      </c>
      <c r="C2526" s="16"/>
      <c r="D2526" s="130"/>
      <c r="E2526" s="72">
        <v>25</v>
      </c>
      <c r="F2526" s="72">
        <v>31</v>
      </c>
      <c r="G2526" s="72">
        <v>24</v>
      </c>
      <c r="H2526" s="21">
        <v>239</v>
      </c>
      <c r="I2526" s="21">
        <v>231</v>
      </c>
    </row>
    <row r="2527" spans="1:10">
      <c r="A2527" s="184"/>
      <c r="B2527" s="31" t="s">
        <v>2333</v>
      </c>
      <c r="C2527" s="16"/>
      <c r="D2527" s="130"/>
      <c r="E2527" s="72">
        <v>0</v>
      </c>
      <c r="F2527" s="72">
        <v>1</v>
      </c>
      <c r="G2527" s="72">
        <v>1</v>
      </c>
      <c r="H2527" s="21">
        <v>239</v>
      </c>
      <c r="I2527" s="21">
        <v>231</v>
      </c>
    </row>
    <row r="2528" spans="1:10">
      <c r="A2528" s="184"/>
      <c r="B2528" s="31" t="s">
        <v>2334</v>
      </c>
      <c r="C2528" s="16"/>
      <c r="D2528" s="130"/>
      <c r="E2528" s="72"/>
      <c r="F2528" s="72"/>
      <c r="G2528" s="72"/>
      <c r="H2528" s="21">
        <v>239</v>
      </c>
      <c r="I2528" s="21">
        <v>231</v>
      </c>
    </row>
    <row r="2529" spans="1:10">
      <c r="A2529" s="14"/>
      <c r="B2529" s="15" t="s">
        <v>2335</v>
      </c>
      <c r="C2529" s="16"/>
      <c r="D2529" s="130">
        <v>400</v>
      </c>
      <c r="E2529" s="72"/>
      <c r="F2529" s="72"/>
      <c r="G2529" s="72"/>
      <c r="H2529" s="8"/>
      <c r="I2529" s="8"/>
      <c r="J2529" s="144">
        <f>100*(H2529*(E2529+F2529+G2529)+H2530*(E2530+F2530+G2530)+H2531*(E2531+F2531+G2531)+H2532*(G2532+F2532+E2532)+H2533*(G2533+F2533+E2533)+H2534*(G2534+F2534+E2534)+H2535*(G2535+F2535+E2535))/(D2529*1000)</f>
        <v>30.256250000000001</v>
      </c>
    </row>
    <row r="2530" spans="1:10" ht="15.75" customHeight="1">
      <c r="A2530" s="191" t="s">
        <v>334</v>
      </c>
      <c r="B2530" s="19" t="s">
        <v>2336</v>
      </c>
      <c r="C2530" s="185" t="s">
        <v>2337</v>
      </c>
      <c r="D2530" s="130"/>
      <c r="E2530" s="72">
        <v>54</v>
      </c>
      <c r="F2530" s="72">
        <v>29</v>
      </c>
      <c r="G2530" s="72">
        <v>63</v>
      </c>
      <c r="H2530" s="21">
        <v>235</v>
      </c>
      <c r="I2530" s="21">
        <v>230</v>
      </c>
    </row>
    <row r="2531" spans="1:10">
      <c r="A2531" s="191"/>
      <c r="B2531" s="19" t="s">
        <v>2338</v>
      </c>
      <c r="C2531" s="185"/>
      <c r="D2531" s="130"/>
      <c r="E2531" s="72">
        <v>35</v>
      </c>
      <c r="F2531" s="72">
        <v>22</v>
      </c>
      <c r="G2531" s="72">
        <v>43</v>
      </c>
      <c r="H2531" s="21">
        <v>235</v>
      </c>
      <c r="I2531" s="21">
        <v>230</v>
      </c>
    </row>
    <row r="2532" spans="1:10">
      <c r="A2532" s="191"/>
      <c r="B2532" s="19" t="s">
        <v>2339</v>
      </c>
      <c r="C2532" s="185"/>
      <c r="D2532" s="130"/>
      <c r="E2532" s="72"/>
      <c r="F2532" s="72">
        <v>0</v>
      </c>
      <c r="G2532" s="72">
        <v>0</v>
      </c>
      <c r="H2532" s="21">
        <v>235</v>
      </c>
      <c r="I2532" s="21">
        <v>230</v>
      </c>
    </row>
    <row r="2533" spans="1:10">
      <c r="A2533" s="191"/>
      <c r="B2533" s="19" t="s">
        <v>2340</v>
      </c>
      <c r="C2533" s="185"/>
      <c r="D2533" s="130"/>
      <c r="E2533" s="72">
        <v>17</v>
      </c>
      <c r="F2533" s="72">
        <v>27</v>
      </c>
      <c r="G2533" s="72">
        <v>13</v>
      </c>
      <c r="H2533" s="21">
        <v>235</v>
      </c>
      <c r="I2533" s="21">
        <v>230</v>
      </c>
    </row>
    <row r="2534" spans="1:10">
      <c r="A2534" s="191"/>
      <c r="B2534" s="19" t="s">
        <v>2341</v>
      </c>
      <c r="C2534" s="16"/>
      <c r="D2534" s="130"/>
      <c r="E2534" s="72">
        <v>33</v>
      </c>
      <c r="F2534" s="72">
        <v>29</v>
      </c>
      <c r="G2534" s="72">
        <v>46</v>
      </c>
      <c r="H2534" s="21">
        <v>235</v>
      </c>
      <c r="I2534" s="21">
        <v>230</v>
      </c>
    </row>
    <row r="2535" spans="1:10">
      <c r="A2535" s="191"/>
      <c r="B2535" s="19" t="s">
        <v>2342</v>
      </c>
      <c r="C2535" s="16"/>
      <c r="D2535" s="130"/>
      <c r="E2535" s="72">
        <v>36</v>
      </c>
      <c r="F2535" s="72">
        <v>21</v>
      </c>
      <c r="G2535" s="72">
        <v>47</v>
      </c>
      <c r="H2535" s="21">
        <v>235</v>
      </c>
      <c r="I2535" s="21">
        <v>230</v>
      </c>
    </row>
    <row r="2536" spans="1:10">
      <c r="A2536" s="191"/>
      <c r="B2536" s="15" t="s">
        <v>92</v>
      </c>
      <c r="C2536" s="16"/>
      <c r="D2536" s="130">
        <v>400</v>
      </c>
      <c r="E2536" s="72"/>
      <c r="F2536" s="72"/>
      <c r="G2536" s="72"/>
      <c r="H2536" s="21"/>
      <c r="I2536" s="21"/>
      <c r="J2536" s="144">
        <f>100*(H2536*(E2536+F2536+G2536)+H2537*(E2537+F2537+G2537)+H2538*(E2538+F2538+G2538)+H2539*(G2539+F2539+E2539)+H2540*(G2540+F2540+E2540)+H2541*(G2541+F2541+E2541))/(D2536*1000)</f>
        <v>9.0482499999999995</v>
      </c>
    </row>
    <row r="2537" spans="1:10">
      <c r="A2537" s="191"/>
      <c r="B2537" s="19" t="s">
        <v>2343</v>
      </c>
      <c r="C2537" s="16"/>
      <c r="D2537" s="130"/>
      <c r="E2537" s="72">
        <v>22</v>
      </c>
      <c r="F2537" s="72">
        <v>11</v>
      </c>
      <c r="G2537" s="72">
        <v>6</v>
      </c>
      <c r="H2537" s="21">
        <v>235</v>
      </c>
      <c r="I2537" s="21">
        <v>230</v>
      </c>
    </row>
    <row r="2538" spans="1:10">
      <c r="A2538" s="191"/>
      <c r="B2538" s="19" t="s">
        <v>2344</v>
      </c>
      <c r="C2538" s="16"/>
      <c r="D2538" s="130"/>
      <c r="E2538" s="72">
        <v>0</v>
      </c>
      <c r="F2538" s="72">
        <v>0</v>
      </c>
      <c r="G2538" s="72">
        <v>0</v>
      </c>
      <c r="H2538" s="21">
        <v>235</v>
      </c>
      <c r="I2538" s="21">
        <v>230</v>
      </c>
    </row>
    <row r="2539" spans="1:10">
      <c r="A2539" s="191"/>
      <c r="B2539" s="19" t="s">
        <v>2345</v>
      </c>
      <c r="C2539" s="16"/>
      <c r="D2539" s="130"/>
      <c r="E2539" s="72">
        <v>6</v>
      </c>
      <c r="F2539" s="72">
        <v>8</v>
      </c>
      <c r="G2539" s="72">
        <v>9</v>
      </c>
      <c r="H2539" s="21">
        <v>233</v>
      </c>
      <c r="I2539" s="21">
        <v>228</v>
      </c>
    </row>
    <row r="2540" spans="1:10">
      <c r="A2540" s="191"/>
      <c r="B2540" s="64" t="s">
        <v>2346</v>
      </c>
      <c r="C2540" s="16"/>
      <c r="D2540" s="130"/>
      <c r="E2540" s="72">
        <v>9</v>
      </c>
      <c r="F2540" s="72">
        <v>69</v>
      </c>
      <c r="G2540" s="72">
        <v>15</v>
      </c>
      <c r="H2540" s="21">
        <v>233</v>
      </c>
      <c r="I2540" s="21">
        <v>228</v>
      </c>
    </row>
    <row r="2541" spans="1:10">
      <c r="A2541" s="191"/>
      <c r="B2541" s="15" t="s">
        <v>2347</v>
      </c>
      <c r="C2541" s="16"/>
      <c r="D2541" s="130">
        <v>400</v>
      </c>
      <c r="E2541" s="72"/>
      <c r="F2541" s="72"/>
      <c r="G2541" s="72"/>
      <c r="H2541" s="21"/>
      <c r="I2541" s="21"/>
      <c r="J2541" s="144">
        <f>100*(H2541*(E2541+F2541+G2541)+H2542*(E2542+F2542+G2542)+H2543*(E2543+F2543+G2543)+H2544*(G2544+F2544+E2544)+H2545*(G2545+F2545+E2545)+H2546*(G2546+F2546+E2546)+H2547*(G2547+F2547+E2547)+H2548*(G2548+F2548+E2548)+H2549*(G2549+F2549+E2549))/(D2541*1000)</f>
        <v>25.244250000000001</v>
      </c>
    </row>
    <row r="2542" spans="1:10" ht="15.75" customHeight="1" thickBot="1">
      <c r="A2542" s="191"/>
      <c r="B2542" s="19" t="s">
        <v>2348</v>
      </c>
      <c r="C2542" s="217" t="s">
        <v>2349</v>
      </c>
      <c r="D2542" s="130"/>
      <c r="E2542" s="72">
        <v>37</v>
      </c>
      <c r="F2542" s="72">
        <v>50</v>
      </c>
      <c r="G2542" s="72">
        <v>32</v>
      </c>
      <c r="H2542" s="21">
        <v>240</v>
      </c>
      <c r="I2542" s="21">
        <v>234</v>
      </c>
    </row>
    <row r="2543" spans="1:10" ht="15.75" thickBot="1">
      <c r="A2543" s="191"/>
      <c r="B2543" s="19" t="s">
        <v>2350</v>
      </c>
      <c r="C2543" s="217"/>
      <c r="D2543" s="130"/>
      <c r="E2543" s="72">
        <v>22</v>
      </c>
      <c r="F2543" s="72">
        <v>46</v>
      </c>
      <c r="G2543" s="72">
        <v>43</v>
      </c>
      <c r="H2543" s="21">
        <v>239</v>
      </c>
      <c r="I2543" s="21">
        <v>237</v>
      </c>
    </row>
    <row r="2544" spans="1:10" ht="15.75" thickBot="1">
      <c r="A2544" s="191"/>
      <c r="B2544" s="19" t="s">
        <v>2351</v>
      </c>
      <c r="C2544" s="217"/>
      <c r="D2544" s="130"/>
      <c r="E2544" s="72">
        <v>8</v>
      </c>
      <c r="F2544" s="72">
        <v>39</v>
      </c>
      <c r="G2544" s="72">
        <v>10</v>
      </c>
      <c r="H2544" s="21">
        <v>239</v>
      </c>
      <c r="I2544" s="21">
        <v>237</v>
      </c>
    </row>
    <row r="2545" spans="1:10" ht="15.75" thickBot="1">
      <c r="A2545" s="191"/>
      <c r="B2545" s="19" t="s">
        <v>2352</v>
      </c>
      <c r="C2545" s="217"/>
      <c r="D2545" s="130"/>
      <c r="E2545" s="72">
        <v>4</v>
      </c>
      <c r="F2545" s="72">
        <v>8</v>
      </c>
      <c r="G2545" s="72">
        <v>7</v>
      </c>
      <c r="H2545" s="21">
        <v>239</v>
      </c>
      <c r="I2545" s="21">
        <v>237</v>
      </c>
    </row>
    <row r="2546" spans="1:10" ht="15.75" thickBot="1">
      <c r="A2546" s="191"/>
      <c r="B2546" s="19" t="s">
        <v>2353</v>
      </c>
      <c r="C2546" s="217"/>
      <c r="D2546" s="130"/>
      <c r="E2546" s="72">
        <v>2</v>
      </c>
      <c r="F2546" s="72">
        <v>0</v>
      </c>
      <c r="G2546" s="72">
        <v>0</v>
      </c>
      <c r="H2546" s="21">
        <v>239</v>
      </c>
      <c r="I2546" s="21">
        <v>237</v>
      </c>
    </row>
    <row r="2547" spans="1:10" ht="15.75" thickBot="1">
      <c r="A2547" s="191"/>
      <c r="B2547" s="19" t="s">
        <v>2354</v>
      </c>
      <c r="C2547" s="217"/>
      <c r="D2547" s="130"/>
      <c r="E2547" s="72">
        <v>9</v>
      </c>
      <c r="F2547" s="72">
        <v>9</v>
      </c>
      <c r="G2547" s="72">
        <v>9</v>
      </c>
      <c r="H2547" s="21">
        <v>239</v>
      </c>
      <c r="I2547" s="21">
        <v>237</v>
      </c>
    </row>
    <row r="2548" spans="1:10">
      <c r="A2548" s="191"/>
      <c r="B2548" s="22" t="s">
        <v>2355</v>
      </c>
      <c r="C2548" s="16"/>
      <c r="D2548" s="130"/>
      <c r="E2548" s="72">
        <v>28</v>
      </c>
      <c r="F2548" s="72">
        <v>11</v>
      </c>
      <c r="G2548" s="72">
        <v>8</v>
      </c>
      <c r="H2548" s="21">
        <v>239</v>
      </c>
      <c r="I2548" s="21">
        <v>237</v>
      </c>
    </row>
    <row r="2549" spans="1:10">
      <c r="A2549" s="191"/>
      <c r="B2549" s="19" t="s">
        <v>2356</v>
      </c>
      <c r="C2549" s="16"/>
      <c r="D2549" s="130"/>
      <c r="E2549" s="72">
        <v>9</v>
      </c>
      <c r="F2549" s="72">
        <v>9</v>
      </c>
      <c r="G2549" s="72">
        <v>22</v>
      </c>
      <c r="H2549" s="21">
        <v>239</v>
      </c>
      <c r="I2549" s="21">
        <v>237</v>
      </c>
    </row>
    <row r="2550" spans="1:10">
      <c r="A2550"/>
      <c r="B2550" s="15" t="s">
        <v>2357</v>
      </c>
      <c r="C2550" s="16"/>
      <c r="D2550" s="130">
        <v>400</v>
      </c>
      <c r="E2550" s="72"/>
      <c r="F2550" s="72"/>
      <c r="G2550" s="72"/>
      <c r="H2550" s="8"/>
      <c r="I2550" s="8"/>
      <c r="J2550" s="144">
        <f>100*(H2550*(E2550+F2550+G2550)+H2551*(E2551+F2551+G2551)+H2552*(E2552+F2552+G2552)+H2553*(G2553+F2553+E2553)+H2554*(G2554+F2554+E2554)+H2555*(G2555+F2555+E2555)+H2556*(G2556+F2556+E2556)+H2557*(G2557+F2557+E2557)+H2558*(G2558+F2558+E2558)+H2559*(G2559+F2559+E2559)+H2561*(G2561+F2561+E2561)+H2562*(G2562+F2562+E2562)+H2563*(G2563+F2563+E2563))/(D2550*1000)</f>
        <v>35.22</v>
      </c>
    </row>
    <row r="2551" spans="1:10" ht="15.75" customHeight="1" thickBot="1">
      <c r="A2551" s="191" t="s">
        <v>429</v>
      </c>
      <c r="B2551" s="58" t="s">
        <v>2358</v>
      </c>
      <c r="C2551" s="217" t="s">
        <v>2359</v>
      </c>
      <c r="D2551" s="130"/>
      <c r="E2551" s="47">
        <v>5</v>
      </c>
      <c r="F2551" s="47">
        <v>4</v>
      </c>
      <c r="G2551" s="47">
        <v>13</v>
      </c>
      <c r="H2551" s="8">
        <v>240</v>
      </c>
      <c r="I2551" s="8">
        <v>231</v>
      </c>
    </row>
    <row r="2552" spans="1:10" ht="15.75" thickBot="1">
      <c r="A2552" s="191"/>
      <c r="B2552" s="58" t="s">
        <v>2360</v>
      </c>
      <c r="C2552" s="217"/>
      <c r="D2552" s="130"/>
      <c r="E2552" s="47">
        <v>57</v>
      </c>
      <c r="F2552" s="47">
        <v>66</v>
      </c>
      <c r="G2552" s="47">
        <v>60</v>
      </c>
      <c r="H2552" s="8">
        <v>240</v>
      </c>
      <c r="I2552" s="8">
        <v>231</v>
      </c>
    </row>
    <row r="2553" spans="1:10" ht="15.75" thickBot="1">
      <c r="A2553" s="191"/>
      <c r="B2553" s="31" t="s">
        <v>2361</v>
      </c>
      <c r="C2553" s="217"/>
      <c r="D2553" s="130"/>
      <c r="E2553" s="72">
        <v>1</v>
      </c>
      <c r="F2553" s="72">
        <v>1</v>
      </c>
      <c r="G2553" s="72">
        <v>0</v>
      </c>
      <c r="H2553" s="8">
        <v>240</v>
      </c>
      <c r="I2553" s="8">
        <v>231</v>
      </c>
    </row>
    <row r="2554" spans="1:10" ht="15.75" thickBot="1">
      <c r="A2554" s="191"/>
      <c r="B2554" s="58" t="s">
        <v>2362</v>
      </c>
      <c r="C2554" s="217"/>
      <c r="D2554" s="130"/>
      <c r="E2554" s="47">
        <v>100</v>
      </c>
      <c r="F2554" s="47">
        <v>35</v>
      </c>
      <c r="G2554" s="47">
        <v>63</v>
      </c>
      <c r="H2554" s="8">
        <v>240</v>
      </c>
      <c r="I2554" s="8">
        <v>231</v>
      </c>
    </row>
    <row r="2555" spans="1:10">
      <c r="A2555" s="191"/>
      <c r="B2555" s="58" t="s">
        <v>2363</v>
      </c>
      <c r="C2555" s="16"/>
      <c r="D2555" s="130"/>
      <c r="E2555" s="47">
        <v>47</v>
      </c>
      <c r="F2555" s="47">
        <v>48</v>
      </c>
      <c r="G2555" s="47">
        <v>17</v>
      </c>
      <c r="H2555" s="8">
        <v>240</v>
      </c>
      <c r="I2555" s="8">
        <v>231</v>
      </c>
    </row>
    <row r="2556" spans="1:10">
      <c r="A2556" s="191"/>
      <c r="B2556" s="60" t="s">
        <v>2364</v>
      </c>
      <c r="C2556" s="16"/>
      <c r="D2556" s="130"/>
      <c r="E2556" s="47"/>
      <c r="F2556" s="47"/>
      <c r="G2556" s="47">
        <v>2</v>
      </c>
      <c r="H2556" s="8">
        <v>240</v>
      </c>
      <c r="I2556" s="8">
        <v>231</v>
      </c>
    </row>
    <row r="2557" spans="1:10">
      <c r="A2557" s="191"/>
      <c r="B2557" s="102" t="s">
        <v>2310</v>
      </c>
      <c r="C2557" s="16"/>
      <c r="D2557" s="130"/>
      <c r="E2557" s="47"/>
      <c r="F2557" s="47"/>
      <c r="G2557" s="47"/>
      <c r="H2557" s="8"/>
      <c r="I2557" s="8"/>
    </row>
    <row r="2558" spans="1:10">
      <c r="A2558" s="191"/>
      <c r="B2558" s="60" t="s">
        <v>2365</v>
      </c>
      <c r="C2558" s="16"/>
      <c r="D2558" s="130"/>
      <c r="E2558" s="47">
        <v>25</v>
      </c>
      <c r="F2558" s="47">
        <v>4</v>
      </c>
      <c r="G2558" s="47">
        <v>5</v>
      </c>
      <c r="H2558" s="8">
        <v>240</v>
      </c>
      <c r="I2558" s="8">
        <v>231</v>
      </c>
    </row>
    <row r="2559" spans="1:10">
      <c r="A2559" s="191"/>
      <c r="B2559" s="58" t="s">
        <v>2366</v>
      </c>
      <c r="C2559" s="16"/>
      <c r="D2559" s="130"/>
      <c r="E2559" s="47">
        <v>6</v>
      </c>
      <c r="F2559" s="47">
        <v>10</v>
      </c>
      <c r="G2559" s="47">
        <v>6</v>
      </c>
      <c r="H2559" s="8">
        <v>240</v>
      </c>
      <c r="I2559" s="8">
        <v>231</v>
      </c>
    </row>
    <row r="2560" spans="1:10">
      <c r="A2560" s="191"/>
      <c r="B2560" s="60" t="s">
        <v>2367</v>
      </c>
      <c r="C2560" s="16"/>
      <c r="D2560" s="130"/>
      <c r="E2560" s="47">
        <v>8</v>
      </c>
      <c r="F2560" s="47"/>
      <c r="G2560" s="47"/>
      <c r="H2560" s="8">
        <v>240</v>
      </c>
      <c r="I2560" s="8">
        <v>231</v>
      </c>
    </row>
    <row r="2561" spans="1:10">
      <c r="A2561" s="191"/>
      <c r="B2561" s="60" t="s">
        <v>271</v>
      </c>
      <c r="C2561" s="16"/>
      <c r="D2561" s="130"/>
      <c r="E2561" s="47">
        <v>0</v>
      </c>
      <c r="F2561" s="47">
        <v>5</v>
      </c>
      <c r="G2561" s="47">
        <v>0</v>
      </c>
      <c r="H2561" s="8">
        <v>240</v>
      </c>
      <c r="I2561" s="8">
        <v>231</v>
      </c>
    </row>
    <row r="2562" spans="1:10">
      <c r="A2562" s="191"/>
      <c r="B2562" s="60" t="s">
        <v>2368</v>
      </c>
      <c r="C2562" s="16"/>
      <c r="D2562" s="130"/>
      <c r="E2562" s="47">
        <v>0</v>
      </c>
      <c r="F2562" s="47">
        <v>5</v>
      </c>
      <c r="G2562" s="47">
        <v>0</v>
      </c>
      <c r="H2562" s="8">
        <v>240</v>
      </c>
      <c r="I2562" s="8">
        <v>231</v>
      </c>
    </row>
    <row r="2563" spans="1:10">
      <c r="A2563" s="191"/>
      <c r="B2563" s="60" t="s">
        <v>2369</v>
      </c>
      <c r="C2563" s="16"/>
      <c r="D2563" s="130"/>
      <c r="E2563" s="72">
        <v>1</v>
      </c>
      <c r="F2563" s="72">
        <v>0</v>
      </c>
      <c r="G2563" s="72">
        <v>1</v>
      </c>
      <c r="H2563" s="8">
        <v>240</v>
      </c>
      <c r="I2563" s="8">
        <v>231</v>
      </c>
    </row>
    <row r="2564" spans="1:10">
      <c r="A2564" s="191"/>
      <c r="B2564" s="15" t="s">
        <v>2370</v>
      </c>
      <c r="C2564" s="16"/>
      <c r="D2564" s="130">
        <v>400</v>
      </c>
      <c r="E2564" s="72"/>
      <c r="F2564" s="72"/>
      <c r="G2564" s="72"/>
      <c r="H2564" s="8"/>
      <c r="I2564" s="8"/>
      <c r="J2564" s="144">
        <f>100*(H2564*(E2564+F2564+G2564)+H2565*(E2565+F2565+G2565)+H2566*(E2566+F2566+G2566)+H2567*(G2567+F2567+E2567)+H2568*(G2568+F2568+E2568))/(D2564*1000)</f>
        <v>25.556249999999999</v>
      </c>
    </row>
    <row r="2565" spans="1:10" ht="15.75" customHeight="1" thickBot="1">
      <c r="A2565" s="191"/>
      <c r="B2565" s="22" t="s">
        <v>2371</v>
      </c>
      <c r="C2565" s="217" t="s">
        <v>2372</v>
      </c>
      <c r="D2565" s="130"/>
      <c r="E2565" s="20">
        <v>54</v>
      </c>
      <c r="F2565" s="20">
        <v>61</v>
      </c>
      <c r="G2565" s="20">
        <v>55</v>
      </c>
      <c r="H2565" s="21">
        <v>235</v>
      </c>
      <c r="I2565" s="21">
        <v>232</v>
      </c>
    </row>
    <row r="2566" spans="1:10" ht="15.75" thickBot="1">
      <c r="A2566" s="191"/>
      <c r="B2566" s="19" t="s">
        <v>2373</v>
      </c>
      <c r="C2566" s="217"/>
      <c r="D2566" s="130"/>
      <c r="E2566" s="20">
        <v>31</v>
      </c>
      <c r="F2566" s="20">
        <v>36</v>
      </c>
      <c r="G2566" s="20">
        <v>38</v>
      </c>
      <c r="H2566" s="21">
        <v>235</v>
      </c>
      <c r="I2566" s="21">
        <v>232</v>
      </c>
    </row>
    <row r="2567" spans="1:10" ht="15.75" thickBot="1">
      <c r="A2567" s="191"/>
      <c r="B2567" s="19" t="s">
        <v>2374</v>
      </c>
      <c r="C2567" s="217"/>
      <c r="D2567" s="130"/>
      <c r="E2567" s="20">
        <v>0</v>
      </c>
      <c r="F2567" s="20">
        <v>1</v>
      </c>
      <c r="G2567" s="20">
        <v>1</v>
      </c>
      <c r="H2567" s="21">
        <v>235</v>
      </c>
      <c r="I2567" s="21">
        <v>232</v>
      </c>
    </row>
    <row r="2568" spans="1:10">
      <c r="A2568" s="191"/>
      <c r="B2568" s="19" t="s">
        <v>2375</v>
      </c>
      <c r="C2568" s="16"/>
      <c r="D2568" s="130"/>
      <c r="E2568" s="20">
        <v>56</v>
      </c>
      <c r="F2568" s="20">
        <v>59</v>
      </c>
      <c r="G2568" s="20">
        <v>43</v>
      </c>
      <c r="H2568" s="21">
        <v>235</v>
      </c>
      <c r="I2568" s="21">
        <v>232</v>
      </c>
    </row>
    <row r="2569" spans="1:10">
      <c r="A2569" s="191"/>
      <c r="B2569" s="15" t="s">
        <v>2376</v>
      </c>
      <c r="C2569" s="16"/>
      <c r="D2569" s="130">
        <v>400</v>
      </c>
      <c r="E2569" s="72"/>
      <c r="F2569" s="72"/>
      <c r="G2569" s="72"/>
      <c r="H2569" s="8"/>
      <c r="I2569" s="8"/>
      <c r="J2569" s="144">
        <f>100*(H2569*(E2569+F2569+G2569)+H2570*(E2570+F2570+G2570)+H2571*(E2571+F2571+G2571)+H2572*(G2572+F2572+E2572)+H2573*(G2573+F2573+E2573)+H2574*(G2574+F2574+E2574)+H2575*(G2575+F2575+E2575)+H2576*(G2576+F2576+E2576))/(D2569*1000)</f>
        <v>17.192499999999999</v>
      </c>
    </row>
    <row r="2570" spans="1:10" ht="15.75" customHeight="1" thickBot="1">
      <c r="A2570" s="191"/>
      <c r="B2570" s="64" t="s">
        <v>2377</v>
      </c>
      <c r="C2570" s="217" t="s">
        <v>2378</v>
      </c>
      <c r="D2570" s="130"/>
      <c r="E2570" s="20">
        <v>17</v>
      </c>
      <c r="F2570" s="20">
        <v>10</v>
      </c>
      <c r="G2570" s="20">
        <v>30</v>
      </c>
      <c r="H2570" s="8">
        <v>230</v>
      </c>
      <c r="I2570" s="8">
        <v>228</v>
      </c>
    </row>
    <row r="2571" spans="1:10" ht="15.75" thickBot="1">
      <c r="A2571" s="191"/>
      <c r="B2571" s="22" t="s">
        <v>2379</v>
      </c>
      <c r="C2571" s="217"/>
      <c r="D2571" s="130"/>
      <c r="E2571" s="20">
        <v>24</v>
      </c>
      <c r="F2571" s="20">
        <v>21</v>
      </c>
      <c r="G2571" s="20">
        <v>22</v>
      </c>
      <c r="H2571" s="8">
        <v>230</v>
      </c>
      <c r="I2571" s="8">
        <v>228</v>
      </c>
    </row>
    <row r="2572" spans="1:10" ht="15.75" thickBot="1">
      <c r="A2572" s="191"/>
      <c r="B2572" s="64" t="s">
        <v>2380</v>
      </c>
      <c r="C2572" s="217"/>
      <c r="D2572" s="130"/>
      <c r="E2572" s="20">
        <v>21</v>
      </c>
      <c r="F2572" s="20">
        <v>27</v>
      </c>
      <c r="G2572" s="20">
        <v>13</v>
      </c>
      <c r="H2572" s="8">
        <v>230</v>
      </c>
      <c r="I2572" s="8">
        <v>228</v>
      </c>
    </row>
    <row r="2573" spans="1:10" ht="15.75" thickBot="1">
      <c r="A2573" s="191"/>
      <c r="B2573" s="64" t="s">
        <v>2381</v>
      </c>
      <c r="C2573" s="217"/>
      <c r="D2573" s="130"/>
      <c r="E2573" s="20">
        <v>15</v>
      </c>
      <c r="F2573" s="20">
        <v>31</v>
      </c>
      <c r="G2573" s="20">
        <v>26</v>
      </c>
      <c r="H2573" s="8">
        <v>230</v>
      </c>
      <c r="I2573" s="8">
        <v>228</v>
      </c>
    </row>
    <row r="2574" spans="1:10" ht="15.75" thickBot="1">
      <c r="A2574" s="191"/>
      <c r="B2574" s="64" t="s">
        <v>2382</v>
      </c>
      <c r="C2574" s="217"/>
      <c r="D2574" s="130"/>
      <c r="E2574" s="20">
        <v>12</v>
      </c>
      <c r="F2574" s="20">
        <v>24</v>
      </c>
      <c r="G2574" s="20">
        <v>5</v>
      </c>
      <c r="H2574" s="8">
        <v>230</v>
      </c>
      <c r="I2574" s="8">
        <v>228</v>
      </c>
    </row>
    <row r="2575" spans="1:10">
      <c r="A2575" s="95"/>
      <c r="B2575" s="31" t="s">
        <v>2383</v>
      </c>
      <c r="C2575" s="16"/>
      <c r="D2575" s="130"/>
      <c r="E2575" s="72"/>
      <c r="F2575" s="72">
        <v>1</v>
      </c>
      <c r="G2575" s="72"/>
      <c r="H2575" s="8">
        <v>230</v>
      </c>
      <c r="I2575" s="8">
        <v>228</v>
      </c>
    </row>
    <row r="2576" spans="1:10">
      <c r="A2576" s="18"/>
      <c r="B2576" s="15" t="s">
        <v>2384</v>
      </c>
      <c r="C2576" s="16"/>
      <c r="D2576" s="130">
        <v>400</v>
      </c>
      <c r="E2576" s="72"/>
      <c r="F2576" s="72"/>
      <c r="G2576" s="72"/>
      <c r="H2576" s="8"/>
      <c r="I2576" s="8"/>
      <c r="J2576" s="144">
        <f>100*(H2576*(E2576+F2576+G2576)+H2577*(E2577+F2577+G2577)+H2578*(E2578+F2578+G2578)+H2579*(G2579+F2579+E2579)+H2580*(G2580+F2580+E2580)+H2581*(G2581+F2581+E2581)+H2582*(G2582+F2582+E2582)+H2583*(G2583+F2583+E2583)+H2584*(G2584+F2584+E2584)+H2585*(G2585+F2585+E2585)+H2587*(G2587+F2587+E2587)+H2588*(G2588+F2588+E2588)+H2589*(G2589+F2589+E2589))/(D2576*1000)</f>
        <v>50.82</v>
      </c>
    </row>
    <row r="2577" spans="1:10" ht="17.100000000000001" customHeight="1" thickBot="1">
      <c r="A2577" s="209" t="s">
        <v>429</v>
      </c>
      <c r="B2577" s="19" t="s">
        <v>337</v>
      </c>
      <c r="C2577" s="103" t="s">
        <v>2385</v>
      </c>
      <c r="D2577" s="130"/>
      <c r="E2577" s="20">
        <v>63</v>
      </c>
      <c r="F2577" s="20">
        <v>82</v>
      </c>
      <c r="G2577" s="20">
        <v>30</v>
      </c>
      <c r="H2577" s="8">
        <v>240</v>
      </c>
      <c r="I2577" s="8">
        <v>234</v>
      </c>
    </row>
    <row r="2578" spans="1:10">
      <c r="A2578" s="209"/>
      <c r="B2578" s="19" t="s">
        <v>2386</v>
      </c>
      <c r="C2578" s="16"/>
      <c r="D2578" s="130"/>
      <c r="E2578" s="20">
        <v>2</v>
      </c>
      <c r="F2578" s="20">
        <v>7</v>
      </c>
      <c r="G2578" s="20">
        <v>4</v>
      </c>
      <c r="H2578" s="8">
        <v>240</v>
      </c>
      <c r="I2578" s="8">
        <v>234</v>
      </c>
    </row>
    <row r="2579" spans="1:10">
      <c r="A2579" s="209"/>
      <c r="B2579" s="19" t="s">
        <v>2387</v>
      </c>
      <c r="C2579" s="16"/>
      <c r="D2579" s="130"/>
      <c r="E2579" s="20">
        <v>20</v>
      </c>
      <c r="F2579" s="20">
        <v>10</v>
      </c>
      <c r="G2579" s="20">
        <v>26</v>
      </c>
      <c r="H2579" s="8">
        <v>240</v>
      </c>
      <c r="I2579" s="8">
        <v>234</v>
      </c>
    </row>
    <row r="2580" spans="1:10">
      <c r="A2580" s="209"/>
      <c r="B2580" s="26" t="s">
        <v>2388</v>
      </c>
      <c r="C2580" s="16"/>
      <c r="D2580" s="130"/>
      <c r="E2580" s="72">
        <v>9</v>
      </c>
      <c r="F2580" s="72">
        <v>4</v>
      </c>
      <c r="G2580" s="72">
        <v>10</v>
      </c>
      <c r="H2580" s="8">
        <v>240</v>
      </c>
      <c r="I2580" s="8">
        <v>234</v>
      </c>
    </row>
    <row r="2581" spans="1:10">
      <c r="A2581" s="209"/>
      <c r="B2581" s="19" t="s">
        <v>2389</v>
      </c>
      <c r="C2581" s="16"/>
      <c r="D2581" s="130"/>
      <c r="E2581" s="20">
        <v>28</v>
      </c>
      <c r="F2581" s="20">
        <v>63</v>
      </c>
      <c r="G2581" s="20">
        <v>42</v>
      </c>
      <c r="H2581" s="8">
        <v>240</v>
      </c>
      <c r="I2581" s="8">
        <v>234</v>
      </c>
    </row>
    <row r="2582" spans="1:10">
      <c r="A2582" s="209"/>
      <c r="B2582" s="102" t="s">
        <v>2310</v>
      </c>
      <c r="C2582" s="16"/>
      <c r="D2582" s="130"/>
      <c r="E2582" s="47"/>
      <c r="F2582" s="47"/>
      <c r="G2582" s="47"/>
      <c r="H2582" s="8"/>
      <c r="I2582" s="8"/>
    </row>
    <row r="2583" spans="1:10">
      <c r="A2583" s="209"/>
      <c r="B2583" s="26" t="s">
        <v>2390</v>
      </c>
      <c r="C2583" s="16"/>
      <c r="D2583" s="130"/>
      <c r="E2583" s="72">
        <v>4</v>
      </c>
      <c r="F2583" s="72">
        <v>1</v>
      </c>
      <c r="G2583" s="72">
        <v>0</v>
      </c>
      <c r="H2583" s="8">
        <v>240</v>
      </c>
      <c r="I2583" s="8">
        <v>234</v>
      </c>
    </row>
    <row r="2584" spans="1:10">
      <c r="A2584" s="209"/>
      <c r="B2584" s="19" t="s">
        <v>2391</v>
      </c>
      <c r="C2584" s="16"/>
      <c r="D2584" s="130"/>
      <c r="E2584" s="47">
        <v>71</v>
      </c>
      <c r="F2584" s="47">
        <v>49</v>
      </c>
      <c r="G2584" s="47">
        <v>59</v>
      </c>
      <c r="H2584" s="8">
        <v>240</v>
      </c>
      <c r="I2584" s="8">
        <v>234</v>
      </c>
    </row>
    <row r="2585" spans="1:10">
      <c r="A2585" s="209"/>
      <c r="B2585" s="19" t="s">
        <v>2392</v>
      </c>
      <c r="C2585" s="16"/>
      <c r="D2585" s="130"/>
      <c r="E2585" s="47">
        <v>17</v>
      </c>
      <c r="F2585" s="47">
        <v>9</v>
      </c>
      <c r="G2585" s="47">
        <v>5</v>
      </c>
      <c r="H2585" s="8">
        <v>240</v>
      </c>
      <c r="I2585" s="8">
        <v>234</v>
      </c>
    </row>
    <row r="2586" spans="1:10">
      <c r="A2586" s="209"/>
      <c r="B2586" s="19" t="s">
        <v>2393</v>
      </c>
      <c r="C2586" s="16"/>
      <c r="D2586" s="130"/>
      <c r="E2586" s="20">
        <v>6</v>
      </c>
      <c r="F2586" s="20">
        <v>9</v>
      </c>
      <c r="G2586" s="20">
        <v>27</v>
      </c>
      <c r="H2586" s="8">
        <v>240</v>
      </c>
      <c r="I2586" s="8">
        <v>234</v>
      </c>
    </row>
    <row r="2587" spans="1:10">
      <c r="A2587" s="209"/>
      <c r="B2587" s="19" t="s">
        <v>2394</v>
      </c>
      <c r="C2587" s="16"/>
      <c r="D2587" s="130"/>
      <c r="E2587" s="20">
        <v>17</v>
      </c>
      <c r="F2587" s="20">
        <v>19</v>
      </c>
      <c r="G2587" s="20">
        <v>5</v>
      </c>
      <c r="H2587" s="8">
        <v>240</v>
      </c>
      <c r="I2587" s="8">
        <v>234</v>
      </c>
    </row>
    <row r="2588" spans="1:10">
      <c r="A2588" s="209"/>
      <c r="B2588" s="19" t="s">
        <v>2395</v>
      </c>
      <c r="C2588" s="16"/>
      <c r="D2588" s="130"/>
      <c r="E2588" s="20">
        <v>82</v>
      </c>
      <c r="F2588" s="20">
        <v>70</v>
      </c>
      <c r="G2588" s="20">
        <v>39</v>
      </c>
      <c r="H2588" s="8">
        <v>240</v>
      </c>
      <c r="I2588" s="8">
        <v>234</v>
      </c>
    </row>
    <row r="2589" spans="1:10">
      <c r="A2589" s="14"/>
      <c r="B2589" s="15" t="s">
        <v>2396</v>
      </c>
      <c r="C2589" s="16"/>
      <c r="D2589" s="130">
        <v>630</v>
      </c>
      <c r="E2589" s="72"/>
      <c r="F2589" s="72"/>
      <c r="G2589" s="72"/>
      <c r="H2589" s="8"/>
      <c r="I2589" s="8"/>
      <c r="J2589" s="144">
        <f>100*(H2589*(E2589+F2589+G2589)+H2590*(E2590+F2590+G2590)+H2591*(E2591+F2591+G2591)+H2592*(G2592+F2592+E2592)+H2593*(G2593+F2593+E2593)+H2594*(G2594+F2594+E2594)+H2595*(G2595+F2595+E2595)+H2596*(G2596+F2596+E2596)+H2597*(G2597+F2597+E2597))/(D2589*1000)</f>
        <v>25.029365079365078</v>
      </c>
    </row>
    <row r="2590" spans="1:10" ht="15.75" customHeight="1" thickBot="1">
      <c r="A2590" s="204" t="s">
        <v>429</v>
      </c>
      <c r="B2590" s="22" t="s">
        <v>2397</v>
      </c>
      <c r="C2590" s="217" t="s">
        <v>2398</v>
      </c>
      <c r="D2590" s="130"/>
      <c r="E2590" s="20">
        <v>108</v>
      </c>
      <c r="F2590" s="20">
        <v>97</v>
      </c>
      <c r="G2590" s="20">
        <v>50</v>
      </c>
      <c r="H2590" s="21">
        <v>235</v>
      </c>
      <c r="I2590" s="21">
        <v>230</v>
      </c>
    </row>
    <row r="2591" spans="1:10" ht="15.75" thickBot="1">
      <c r="A2591" s="204"/>
      <c r="B2591" s="22" t="s">
        <v>2399</v>
      </c>
      <c r="C2591" s="217"/>
      <c r="D2591" s="130"/>
      <c r="E2591" s="20">
        <v>19</v>
      </c>
      <c r="F2591" s="20">
        <v>41</v>
      </c>
      <c r="G2591" s="20">
        <v>27</v>
      </c>
      <c r="H2591" s="21">
        <v>235</v>
      </c>
      <c r="I2591" s="21">
        <v>230</v>
      </c>
    </row>
    <row r="2592" spans="1:10" ht="15.75" thickBot="1">
      <c r="A2592" s="204"/>
      <c r="B2592" s="19" t="s">
        <v>2400</v>
      </c>
      <c r="C2592" s="217"/>
      <c r="D2592" s="130"/>
      <c r="E2592" s="20"/>
      <c r="F2592" s="20"/>
      <c r="G2592" s="20"/>
      <c r="H2592" s="21">
        <v>235</v>
      </c>
      <c r="I2592" s="21">
        <v>230</v>
      </c>
    </row>
    <row r="2593" spans="1:10">
      <c r="A2593" s="204"/>
      <c r="B2593" s="19" t="s">
        <v>2401</v>
      </c>
      <c r="C2593" s="16"/>
      <c r="D2593" s="130"/>
      <c r="E2593" s="20"/>
      <c r="F2593" s="20"/>
      <c r="G2593" s="20"/>
      <c r="H2593" s="21">
        <v>235</v>
      </c>
      <c r="I2593" s="21">
        <v>230</v>
      </c>
    </row>
    <row r="2594" spans="1:10">
      <c r="A2594" s="204"/>
      <c r="B2594" s="102" t="s">
        <v>2402</v>
      </c>
      <c r="C2594" s="16"/>
      <c r="D2594" s="130"/>
      <c r="E2594" s="72"/>
      <c r="F2594" s="72"/>
      <c r="G2594" s="72"/>
      <c r="H2594" s="8"/>
      <c r="I2594" s="8"/>
    </row>
    <row r="2595" spans="1:10">
      <c r="A2595" s="204"/>
      <c r="B2595" s="22" t="s">
        <v>2403</v>
      </c>
      <c r="C2595" s="16"/>
      <c r="D2595" s="130"/>
      <c r="E2595" s="20">
        <v>28</v>
      </c>
      <c r="F2595" s="20">
        <v>72</v>
      </c>
      <c r="G2595" s="20">
        <v>58</v>
      </c>
      <c r="H2595" s="21">
        <v>235</v>
      </c>
      <c r="I2595" s="21">
        <v>230</v>
      </c>
    </row>
    <row r="2596" spans="1:10">
      <c r="A2596" s="204"/>
      <c r="B2596" s="19" t="s">
        <v>2404</v>
      </c>
      <c r="C2596" s="16"/>
      <c r="D2596" s="130"/>
      <c r="E2596" s="20">
        <v>67</v>
      </c>
      <c r="F2596" s="20">
        <v>50</v>
      </c>
      <c r="G2596" s="20">
        <v>54</v>
      </c>
      <c r="H2596" s="21">
        <v>235</v>
      </c>
      <c r="I2596" s="21">
        <v>230</v>
      </c>
    </row>
    <row r="2597" spans="1:10">
      <c r="A2597" s="204"/>
      <c r="B2597" s="19" t="s">
        <v>2405</v>
      </c>
      <c r="C2597" s="16"/>
      <c r="D2597" s="130"/>
      <c r="E2597" s="20"/>
      <c r="F2597" s="20"/>
      <c r="G2597" s="20"/>
      <c r="H2597" s="21">
        <v>235</v>
      </c>
      <c r="I2597" s="21">
        <v>230</v>
      </c>
    </row>
    <row r="2598" spans="1:10">
      <c r="A2598"/>
      <c r="B2598" s="15" t="s">
        <v>2406</v>
      </c>
      <c r="C2598" s="16"/>
      <c r="D2598" s="130">
        <v>630</v>
      </c>
      <c r="E2598" s="72"/>
      <c r="F2598" s="72"/>
      <c r="G2598" s="72"/>
      <c r="H2598" s="8"/>
      <c r="I2598" s="8"/>
      <c r="J2598" s="144">
        <f>100*(H2598*(E2598+F2598+G2598)+H2599*(E2599+F2599+G2599)+H2600*(E2600+F2600+G2600)+H2601*(G2601+F2601+E2601)+H2602*(G2602+F2602+E2602)+H2603*(G2603+F2603+E2603)+H2604*(G2604+F2604+E2604)+H2605*(G2605+F2605+E2605)+H2606*(G2606+F2606+E2606))/(D2598*1000)</f>
        <v>21.876666666666665</v>
      </c>
    </row>
    <row r="2599" spans="1:10" ht="17.100000000000001" customHeight="1" thickBot="1">
      <c r="A2599" s="191" t="s">
        <v>356</v>
      </c>
      <c r="B2599" s="64" t="s">
        <v>2407</v>
      </c>
      <c r="C2599" s="103" t="s">
        <v>2408</v>
      </c>
      <c r="D2599" s="130"/>
      <c r="E2599" s="72">
        <v>0</v>
      </c>
      <c r="F2599" s="72">
        <v>0</v>
      </c>
      <c r="G2599" s="72">
        <v>0</v>
      </c>
      <c r="H2599" s="21">
        <v>220</v>
      </c>
      <c r="I2599" s="21">
        <v>200</v>
      </c>
    </row>
    <row r="2600" spans="1:10" ht="15.75" customHeight="1">
      <c r="A2600" s="191"/>
      <c r="B2600" s="19" t="s">
        <v>2409</v>
      </c>
      <c r="C2600" s="16"/>
      <c r="D2600" s="130"/>
      <c r="E2600" s="72">
        <v>110</v>
      </c>
      <c r="F2600" s="72">
        <v>75</v>
      </c>
      <c r="G2600" s="72">
        <v>96</v>
      </c>
      <c r="H2600" s="21">
        <v>230</v>
      </c>
      <c r="I2600" s="21">
        <v>225</v>
      </c>
    </row>
    <row r="2601" spans="1:10">
      <c r="A2601" s="191"/>
      <c r="B2601" s="22" t="s">
        <v>2410</v>
      </c>
      <c r="C2601" s="16"/>
      <c r="D2601" s="130"/>
      <c r="E2601" s="72">
        <v>0</v>
      </c>
      <c r="F2601" s="72">
        <v>0</v>
      </c>
      <c r="G2601" s="72">
        <v>0</v>
      </c>
      <c r="H2601" s="21">
        <v>220</v>
      </c>
      <c r="I2601" s="21">
        <v>200</v>
      </c>
    </row>
    <row r="2602" spans="1:10">
      <c r="A2602" s="191"/>
      <c r="B2602" s="19" t="s">
        <v>2411</v>
      </c>
      <c r="C2602" s="16"/>
      <c r="D2602" s="130"/>
      <c r="E2602" s="72">
        <v>14</v>
      </c>
      <c r="F2602" s="72">
        <v>46</v>
      </c>
      <c r="G2602" s="72">
        <v>26</v>
      </c>
      <c r="H2602" s="21">
        <v>230</v>
      </c>
      <c r="I2602" s="21">
        <v>225</v>
      </c>
    </row>
    <row r="2603" spans="1:10">
      <c r="A2603" s="191"/>
      <c r="B2603" s="19" t="s">
        <v>2412</v>
      </c>
      <c r="C2603" s="16"/>
      <c r="D2603" s="130"/>
      <c r="E2603" s="72"/>
      <c r="F2603" s="72"/>
      <c r="G2603" s="72"/>
      <c r="H2603" s="21">
        <v>230</v>
      </c>
      <c r="I2603" s="21">
        <v>225</v>
      </c>
    </row>
    <row r="2604" spans="1:10">
      <c r="A2604" s="191"/>
      <c r="B2604" s="31" t="s">
        <v>63</v>
      </c>
      <c r="C2604" s="16"/>
      <c r="D2604" s="130"/>
      <c r="E2604" s="72">
        <v>15</v>
      </c>
      <c r="F2604" s="72">
        <v>55</v>
      </c>
      <c r="G2604" s="72">
        <v>17</v>
      </c>
      <c r="H2604" s="21">
        <v>229</v>
      </c>
      <c r="I2604" s="21">
        <v>224</v>
      </c>
    </row>
    <row r="2605" spans="1:10">
      <c r="A2605" s="191"/>
      <c r="B2605" s="19" t="s">
        <v>2413</v>
      </c>
      <c r="C2605" s="16"/>
      <c r="D2605" s="130"/>
      <c r="E2605" s="72">
        <v>11</v>
      </c>
      <c r="F2605" s="72">
        <v>19</v>
      </c>
      <c r="G2605" s="72">
        <v>19</v>
      </c>
      <c r="H2605" s="21">
        <v>230</v>
      </c>
      <c r="I2605" s="21">
        <v>225</v>
      </c>
    </row>
    <row r="2606" spans="1:10">
      <c r="A2606" s="191"/>
      <c r="B2606" s="64" t="s">
        <v>2414</v>
      </c>
      <c r="C2606" s="16"/>
      <c r="D2606" s="130"/>
      <c r="E2606" s="72">
        <v>33</v>
      </c>
      <c r="F2606" s="72">
        <v>42</v>
      </c>
      <c r="G2606" s="72">
        <v>26</v>
      </c>
      <c r="H2606" s="21">
        <v>220</v>
      </c>
      <c r="I2606" s="21">
        <v>200</v>
      </c>
    </row>
    <row r="2607" spans="1:10">
      <c r="A2607" s="191"/>
      <c r="B2607" s="15" t="s">
        <v>92</v>
      </c>
      <c r="C2607" s="16"/>
      <c r="D2607" s="130">
        <v>630</v>
      </c>
      <c r="E2607" s="72"/>
      <c r="F2607" s="72"/>
      <c r="G2607" s="72"/>
      <c r="H2607" s="21"/>
      <c r="I2607" s="21"/>
      <c r="J2607" s="144">
        <f>100*(H2607*(E2607+F2607+G2607)+H2608*(E2608+F2608+G2608)+H2609*(E2609+F2609+G2609)+H2610*(G2610+F2610+E2610)+H2611*(G2611+F2611+E2611)+H2612*(G2612+F2612+E2612)+H2613*(G2613+F2613+E2613)+H2614*(G2614+F2614+E2614))/(D2607*1000)</f>
        <v>22.391111111111112</v>
      </c>
    </row>
    <row r="2608" spans="1:10">
      <c r="A2608" s="191"/>
      <c r="B2608" s="19" t="s">
        <v>2415</v>
      </c>
      <c r="C2608" s="16"/>
      <c r="D2608" s="130"/>
      <c r="E2608" s="72">
        <v>25</v>
      </c>
      <c r="F2608" s="72">
        <v>12</v>
      </c>
      <c r="G2608" s="72">
        <v>28</v>
      </c>
      <c r="H2608" s="21">
        <v>229</v>
      </c>
      <c r="I2608" s="21">
        <v>222</v>
      </c>
    </row>
    <row r="2609" spans="1:10">
      <c r="A2609" s="191"/>
      <c r="B2609" s="19" t="s">
        <v>2416</v>
      </c>
      <c r="C2609" s="16"/>
      <c r="D2609" s="130"/>
      <c r="E2609" s="72">
        <v>127</v>
      </c>
      <c r="F2609" s="72">
        <v>142</v>
      </c>
      <c r="G2609" s="72">
        <v>123</v>
      </c>
      <c r="H2609" s="21">
        <v>229</v>
      </c>
      <c r="I2609" s="21">
        <v>222</v>
      </c>
    </row>
    <row r="2610" spans="1:10">
      <c r="A2610" s="191"/>
      <c r="B2610" s="19" t="s">
        <v>2417</v>
      </c>
      <c r="C2610" s="16"/>
      <c r="D2610" s="130"/>
      <c r="E2610" s="72">
        <v>18</v>
      </c>
      <c r="F2610" s="72">
        <v>21</v>
      </c>
      <c r="G2610" s="72">
        <v>18</v>
      </c>
      <c r="H2610" s="21">
        <v>229</v>
      </c>
      <c r="I2610" s="21">
        <v>222</v>
      </c>
    </row>
    <row r="2611" spans="1:10">
      <c r="A2611" s="191"/>
      <c r="B2611" s="19" t="s">
        <v>2418</v>
      </c>
      <c r="C2611" s="16"/>
      <c r="D2611" s="130"/>
      <c r="E2611" s="72">
        <v>32</v>
      </c>
      <c r="F2611" s="72">
        <v>27</v>
      </c>
      <c r="G2611" s="72">
        <v>23</v>
      </c>
      <c r="H2611" s="21">
        <v>229</v>
      </c>
      <c r="I2611" s="21">
        <v>222</v>
      </c>
    </row>
    <row r="2612" spans="1:10">
      <c r="A2612" s="191"/>
      <c r="B2612" s="19" t="s">
        <v>2419</v>
      </c>
      <c r="C2612" s="16"/>
      <c r="D2612" s="130"/>
      <c r="E2612" s="72"/>
      <c r="F2612" s="72"/>
      <c r="G2612" s="72"/>
      <c r="H2612" s="21">
        <v>229</v>
      </c>
      <c r="I2612" s="21">
        <v>222</v>
      </c>
    </row>
    <row r="2613" spans="1:10">
      <c r="A2613" s="191"/>
      <c r="B2613" s="64" t="s">
        <v>2414</v>
      </c>
      <c r="C2613" s="16"/>
      <c r="D2613" s="130"/>
      <c r="E2613" s="72">
        <v>18</v>
      </c>
      <c r="F2613" s="72">
        <v>2</v>
      </c>
      <c r="G2613" s="72">
        <v>0</v>
      </c>
      <c r="H2613" s="21">
        <v>229</v>
      </c>
      <c r="I2613" s="21">
        <v>222</v>
      </c>
    </row>
    <row r="2614" spans="1:10" ht="15.75" thickBot="1">
      <c r="A2614"/>
      <c r="B2614" s="15" t="s">
        <v>2420</v>
      </c>
      <c r="C2614" s="16"/>
      <c r="D2614" s="130">
        <v>250</v>
      </c>
      <c r="E2614" s="72"/>
      <c r="F2614" s="72"/>
      <c r="G2614" s="72"/>
      <c r="H2614" s="8"/>
      <c r="I2614" s="8"/>
      <c r="J2614" s="144">
        <f>100*(H2614*(E2614+F2614+G2614)+H2615*(E2615+F2615+G2615)+H2616*(E2616+F2616+G2616)+H2617*(G2617+F2617+E2617)+H2618*(G2618+F2618+E2618)+H2619*(G2619+F2619+E2619)+H2620*(G2620+F2620+E2620)+H2621*(G2621+F2621+E2621))/(D2614*1000)</f>
        <v>33.351999999999997</v>
      </c>
    </row>
    <row r="2615" spans="1:10" ht="29.1" customHeight="1" thickBot="1">
      <c r="A2615" s="204" t="s">
        <v>429</v>
      </c>
      <c r="B2615" s="31" t="s">
        <v>2421</v>
      </c>
      <c r="C2615" s="104" t="s">
        <v>2422</v>
      </c>
      <c r="D2615" s="130"/>
      <c r="E2615" s="72">
        <v>46</v>
      </c>
      <c r="F2615" s="72">
        <v>23</v>
      </c>
      <c r="G2615" s="72">
        <v>40</v>
      </c>
      <c r="H2615" s="21">
        <v>220</v>
      </c>
      <c r="I2615" s="21">
        <v>217</v>
      </c>
    </row>
    <row r="2616" spans="1:10">
      <c r="A2616" s="204"/>
      <c r="B2616" s="31" t="s">
        <v>1359</v>
      </c>
      <c r="C2616" s="16"/>
      <c r="D2616" s="130"/>
      <c r="E2616" s="72">
        <v>3</v>
      </c>
      <c r="F2616" s="72">
        <v>3</v>
      </c>
      <c r="G2616" s="72">
        <v>5</v>
      </c>
      <c r="H2616" s="21">
        <v>220</v>
      </c>
      <c r="I2616" s="21">
        <v>217</v>
      </c>
    </row>
    <row r="2617" spans="1:10">
      <c r="A2617" s="204"/>
      <c r="B2617" s="31" t="s">
        <v>2255</v>
      </c>
      <c r="C2617" s="16"/>
      <c r="D2617" s="130"/>
      <c r="E2617" s="72">
        <v>25</v>
      </c>
      <c r="F2617" s="72">
        <v>44</v>
      </c>
      <c r="G2617" s="72">
        <v>23</v>
      </c>
      <c r="H2617" s="21">
        <v>220</v>
      </c>
      <c r="I2617" s="21">
        <v>217</v>
      </c>
    </row>
    <row r="2618" spans="1:10">
      <c r="A2618" s="204"/>
      <c r="B2618" s="102" t="s">
        <v>2402</v>
      </c>
      <c r="C2618" s="16"/>
      <c r="D2618" s="130"/>
      <c r="E2618" s="72"/>
      <c r="F2618" s="72"/>
      <c r="G2618" s="72"/>
      <c r="H2618" s="21"/>
      <c r="I2618" s="21"/>
    </row>
    <row r="2619" spans="1:10">
      <c r="A2619" s="204"/>
      <c r="B2619" s="31" t="s">
        <v>1348</v>
      </c>
      <c r="C2619" s="16"/>
      <c r="D2619" s="130"/>
      <c r="E2619" s="72">
        <v>0</v>
      </c>
      <c r="F2619" s="72">
        <v>0</v>
      </c>
      <c r="G2619" s="72">
        <v>0</v>
      </c>
      <c r="H2619" s="21">
        <v>220</v>
      </c>
      <c r="I2619" s="21">
        <v>217</v>
      </c>
    </row>
    <row r="2620" spans="1:10">
      <c r="A2620" s="204"/>
      <c r="B2620" s="31" t="s">
        <v>2423</v>
      </c>
      <c r="C2620" s="16"/>
      <c r="D2620" s="130"/>
      <c r="E2620" s="72">
        <v>36</v>
      </c>
      <c r="F2620" s="72">
        <v>35</v>
      </c>
      <c r="G2620" s="72">
        <v>49</v>
      </c>
      <c r="H2620" s="21">
        <v>220</v>
      </c>
      <c r="I2620" s="21">
        <v>217</v>
      </c>
    </row>
    <row r="2621" spans="1:10">
      <c r="A2621" s="204"/>
      <c r="B2621" s="31" t="s">
        <v>1242</v>
      </c>
      <c r="C2621" s="16"/>
      <c r="D2621" s="130"/>
      <c r="E2621" s="72">
        <v>12</v>
      </c>
      <c r="F2621" s="72">
        <v>24</v>
      </c>
      <c r="G2621" s="72">
        <v>11</v>
      </c>
      <c r="H2621" s="21">
        <v>220</v>
      </c>
      <c r="I2621" s="21">
        <v>217</v>
      </c>
    </row>
    <row r="2622" spans="1:10">
      <c r="A2622"/>
      <c r="B2622" s="15" t="s">
        <v>2424</v>
      </c>
      <c r="C2622" s="16"/>
      <c r="D2622" s="130">
        <v>400</v>
      </c>
      <c r="E2622" s="72"/>
      <c r="F2622" s="72"/>
      <c r="G2622" s="72"/>
      <c r="H2622" s="8"/>
      <c r="I2622" s="8"/>
      <c r="J2622" s="144">
        <f>100*(H2622*(E2622+F2622+G2622)+H2623*(E2623+F2623+G2623)+H2624*(E2624+F2624+G2624)+H2625*(G2625+F2625+E2625)+H2626*(G2626+F2626+E2626)+H2627*(G2627+F2627+E2627)+H2628*(G2628+F2628+E2628)+H2629*(G2629+F2629+E2629))/(D2622*1000)</f>
        <v>19.158999999999999</v>
      </c>
    </row>
    <row r="2623" spans="1:10" ht="17.100000000000001" customHeight="1" thickBot="1">
      <c r="A2623" s="184" t="s">
        <v>302</v>
      </c>
      <c r="B2623" s="26" t="s">
        <v>2425</v>
      </c>
      <c r="C2623" s="103" t="s">
        <v>2426</v>
      </c>
      <c r="D2623" s="130"/>
      <c r="E2623" s="20">
        <v>1</v>
      </c>
      <c r="F2623" s="20">
        <v>8</v>
      </c>
      <c r="G2623" s="20">
        <v>4</v>
      </c>
      <c r="H2623" s="21">
        <v>238</v>
      </c>
      <c r="I2623" s="21">
        <v>233</v>
      </c>
    </row>
    <row r="2624" spans="1:10">
      <c r="A2624" s="184"/>
      <c r="B2624" s="22" t="s">
        <v>2427</v>
      </c>
      <c r="C2624" s="16"/>
      <c r="D2624" s="130"/>
      <c r="E2624" s="20">
        <v>27</v>
      </c>
      <c r="F2624" s="20">
        <v>23</v>
      </c>
      <c r="G2624" s="20">
        <v>15</v>
      </c>
      <c r="H2624" s="21">
        <v>238</v>
      </c>
      <c r="I2624" s="21">
        <v>233</v>
      </c>
    </row>
    <row r="2625" spans="1:10">
      <c r="A2625" s="184"/>
      <c r="B2625" s="19" t="s">
        <v>335</v>
      </c>
      <c r="C2625" s="16"/>
      <c r="D2625" s="130"/>
      <c r="E2625" s="73">
        <v>15</v>
      </c>
      <c r="F2625" s="73">
        <v>40</v>
      </c>
      <c r="G2625" s="73">
        <v>43</v>
      </c>
      <c r="H2625" s="21">
        <v>238</v>
      </c>
      <c r="I2625" s="21">
        <v>233</v>
      </c>
    </row>
    <row r="2626" spans="1:10">
      <c r="A2626" s="184"/>
      <c r="B2626" s="22" t="s">
        <v>231</v>
      </c>
      <c r="C2626" s="16"/>
      <c r="D2626" s="130"/>
      <c r="E2626" s="20">
        <v>44</v>
      </c>
      <c r="F2626" s="20">
        <v>40</v>
      </c>
      <c r="G2626" s="20">
        <v>58</v>
      </c>
      <c r="H2626" s="21">
        <v>238</v>
      </c>
      <c r="I2626" s="21">
        <v>233</v>
      </c>
    </row>
    <row r="2627" spans="1:10">
      <c r="A2627" s="184"/>
      <c r="B2627" s="22" t="s">
        <v>2428</v>
      </c>
      <c r="C2627" s="16"/>
      <c r="D2627" s="130"/>
      <c r="E2627" s="20">
        <v>1</v>
      </c>
      <c r="F2627" s="20">
        <v>1</v>
      </c>
      <c r="G2627" s="20">
        <v>2</v>
      </c>
      <c r="H2627" s="21">
        <v>238</v>
      </c>
      <c r="I2627" s="21">
        <v>233</v>
      </c>
    </row>
    <row r="2628" spans="1:10">
      <c r="A2628" s="184"/>
      <c r="B2628" s="22" t="s">
        <v>63</v>
      </c>
      <c r="C2628" s="16"/>
      <c r="D2628" s="130"/>
      <c r="E2628" s="20">
        <v>0</v>
      </c>
      <c r="F2628" s="20">
        <v>0</v>
      </c>
      <c r="G2628" s="20">
        <v>0</v>
      </c>
      <c r="H2628" s="21">
        <v>238</v>
      </c>
      <c r="I2628" s="21">
        <v>233</v>
      </c>
    </row>
    <row r="2629" spans="1:10">
      <c r="A2629" s="184"/>
      <c r="B2629" s="15" t="s">
        <v>92</v>
      </c>
      <c r="C2629" s="16"/>
      <c r="D2629" s="130">
        <v>400</v>
      </c>
      <c r="E2629" s="20"/>
      <c r="F2629" s="20"/>
      <c r="G2629" s="20"/>
      <c r="H2629" s="21"/>
      <c r="I2629" s="21"/>
      <c r="J2629" s="144">
        <f>100*(H2629*(E2629+F2629+G2629)+H2630*(E2630+F2630+G2630)+H2631*(E2631+F2631+G2631)+H2632*(G2632+F2632+E2632)+H2633*(G2633+F2633+E2633)+H2634*(G2634+F2634+E2634)+H2635*(G2635+F2635+E2635)+H2636*(G2636+F2636+E2636))/(D2629*1000)</f>
        <v>27.12</v>
      </c>
    </row>
    <row r="2630" spans="1:10">
      <c r="A2630" s="184"/>
      <c r="B2630" s="19" t="s">
        <v>2429</v>
      </c>
      <c r="C2630" s="16"/>
      <c r="D2630" s="130"/>
      <c r="E2630" s="72">
        <v>32</v>
      </c>
      <c r="F2630" s="72">
        <v>15</v>
      </c>
      <c r="G2630" s="72">
        <v>40</v>
      </c>
      <c r="H2630" s="21">
        <v>240</v>
      </c>
      <c r="I2630" s="21">
        <v>233</v>
      </c>
    </row>
    <row r="2631" spans="1:10">
      <c r="A2631" s="184"/>
      <c r="B2631" s="19" t="s">
        <v>2430</v>
      </c>
      <c r="C2631" s="16"/>
      <c r="D2631" s="130"/>
      <c r="E2631" s="72">
        <v>14</v>
      </c>
      <c r="F2631" s="72">
        <v>10</v>
      </c>
      <c r="G2631" s="72">
        <v>27</v>
      </c>
      <c r="H2631" s="21">
        <v>240</v>
      </c>
      <c r="I2631" s="21">
        <v>233</v>
      </c>
    </row>
    <row r="2632" spans="1:10">
      <c r="A2632" s="184"/>
      <c r="B2632" s="19" t="s">
        <v>1680</v>
      </c>
      <c r="C2632" s="16"/>
      <c r="D2632" s="130"/>
      <c r="E2632" s="72">
        <v>18</v>
      </c>
      <c r="F2632" s="72">
        <v>27</v>
      </c>
      <c r="G2632" s="72">
        <v>46</v>
      </c>
      <c r="H2632" s="21">
        <v>240</v>
      </c>
      <c r="I2632" s="21">
        <v>233</v>
      </c>
    </row>
    <row r="2633" spans="1:10">
      <c r="A2633" s="184"/>
      <c r="B2633" s="19" t="s">
        <v>236</v>
      </c>
      <c r="C2633" s="16"/>
      <c r="D2633" s="130"/>
      <c r="E2633" s="71">
        <v>29</v>
      </c>
      <c r="F2633" s="71">
        <v>23</v>
      </c>
      <c r="G2633" s="71">
        <v>26</v>
      </c>
      <c r="H2633" s="21">
        <v>240</v>
      </c>
      <c r="I2633" s="21">
        <v>233</v>
      </c>
    </row>
    <row r="2634" spans="1:10">
      <c r="A2634" s="184"/>
      <c r="B2634" s="19" t="s">
        <v>2431</v>
      </c>
      <c r="C2634" s="16"/>
      <c r="D2634" s="130"/>
      <c r="E2634" s="72">
        <v>9</v>
      </c>
      <c r="F2634" s="72">
        <v>20</v>
      </c>
      <c r="G2634" s="72">
        <v>10</v>
      </c>
      <c r="H2634" s="21">
        <v>240</v>
      </c>
      <c r="I2634" s="21">
        <v>233</v>
      </c>
    </row>
    <row r="2635" spans="1:10">
      <c r="A2635" s="184"/>
      <c r="B2635" s="19" t="s">
        <v>2432</v>
      </c>
      <c r="C2635" s="16"/>
      <c r="D2635" s="130"/>
      <c r="E2635" s="72">
        <v>18</v>
      </c>
      <c r="F2635" s="72">
        <v>34</v>
      </c>
      <c r="G2635" s="72">
        <v>24</v>
      </c>
      <c r="H2635" s="21">
        <v>240</v>
      </c>
      <c r="I2635" s="21">
        <v>233</v>
      </c>
    </row>
    <row r="2636" spans="1:10">
      <c r="A2636" s="184"/>
      <c r="B2636" s="19" t="s">
        <v>2433</v>
      </c>
      <c r="C2636" s="16"/>
      <c r="D2636" s="130"/>
      <c r="E2636" s="73">
        <v>10</v>
      </c>
      <c r="F2636" s="73">
        <v>7</v>
      </c>
      <c r="G2636" s="73">
        <v>13</v>
      </c>
      <c r="H2636" s="21">
        <v>240</v>
      </c>
      <c r="I2636" s="21">
        <v>233</v>
      </c>
    </row>
    <row r="2637" spans="1:10">
      <c r="A2637"/>
      <c r="B2637" s="15" t="s">
        <v>2434</v>
      </c>
      <c r="C2637" s="16"/>
      <c r="D2637" s="130">
        <v>400</v>
      </c>
      <c r="E2637" s="72"/>
      <c r="F2637" s="72"/>
      <c r="G2637" s="72"/>
      <c r="H2637" s="8"/>
      <c r="I2637" s="8"/>
      <c r="J2637" s="144">
        <f>100*(H2637*(E2637+F2637+G2637)+H2638*(E2638+F2638+G2638)+H2639*(E2639+F2639+G2639)+H2640*(G2640+F2640+E2640)+H2641*(G2641+F2641+E2641)+H2642*(G2642+F2642+E2642)+H2643*(G2643+F2643+E2643)+H2644*(G2644+F2644+E2644))/(D2637*1000)</f>
        <v>12.655250000000001</v>
      </c>
    </row>
    <row r="2638" spans="1:10" ht="15.75" customHeight="1" thickBot="1">
      <c r="A2638" s="207" t="s">
        <v>302</v>
      </c>
      <c r="B2638" s="22" t="s">
        <v>2435</v>
      </c>
      <c r="C2638" s="217" t="s">
        <v>2436</v>
      </c>
      <c r="D2638" s="130"/>
      <c r="E2638" s="47">
        <v>4</v>
      </c>
      <c r="F2638" s="47">
        <v>7</v>
      </c>
      <c r="G2638" s="47">
        <v>8</v>
      </c>
      <c r="H2638" s="8">
        <v>227</v>
      </c>
      <c r="I2638" s="8">
        <v>221</v>
      </c>
    </row>
    <row r="2639" spans="1:10" ht="15.75" thickBot="1">
      <c r="A2639" s="207"/>
      <c r="B2639" s="19" t="s">
        <v>2437</v>
      </c>
      <c r="C2639" s="217"/>
      <c r="D2639" s="130"/>
      <c r="E2639" s="47">
        <v>22</v>
      </c>
      <c r="F2639" s="47">
        <v>17</v>
      </c>
      <c r="G2639" s="47">
        <v>18</v>
      </c>
      <c r="H2639" s="8">
        <v>227</v>
      </c>
      <c r="I2639" s="8">
        <v>221</v>
      </c>
    </row>
    <row r="2640" spans="1:10" ht="15.75" thickBot="1">
      <c r="A2640" s="207"/>
      <c r="B2640" s="19" t="s">
        <v>2438</v>
      </c>
      <c r="C2640" s="217"/>
      <c r="D2640" s="130"/>
      <c r="E2640" s="47">
        <v>22</v>
      </c>
      <c r="F2640" s="47">
        <v>15</v>
      </c>
      <c r="G2640" s="47">
        <v>18</v>
      </c>
      <c r="H2640" s="8">
        <v>227</v>
      </c>
      <c r="I2640" s="8">
        <v>221</v>
      </c>
    </row>
    <row r="2641" spans="1:10" ht="15.75" thickBot="1">
      <c r="A2641" s="207"/>
      <c r="B2641" s="19" t="s">
        <v>2439</v>
      </c>
      <c r="C2641" s="217"/>
      <c r="D2641" s="130"/>
      <c r="E2641" s="105">
        <v>11</v>
      </c>
      <c r="F2641" s="105">
        <v>6</v>
      </c>
      <c r="G2641" s="105">
        <v>6</v>
      </c>
      <c r="H2641" s="8">
        <v>227</v>
      </c>
      <c r="I2641" s="8">
        <v>221</v>
      </c>
    </row>
    <row r="2642" spans="1:10" ht="15.75" thickBot="1">
      <c r="A2642" s="207"/>
      <c r="B2642" s="19" t="s">
        <v>2440</v>
      </c>
      <c r="C2642" s="217"/>
      <c r="D2642" s="130"/>
      <c r="E2642" s="105">
        <v>0</v>
      </c>
      <c r="F2642" s="105">
        <v>0</v>
      </c>
      <c r="G2642" s="105">
        <v>1</v>
      </c>
      <c r="H2642" s="8">
        <v>227</v>
      </c>
      <c r="I2642" s="8">
        <v>221</v>
      </c>
    </row>
    <row r="2643" spans="1:10" ht="15.75" thickBot="1">
      <c r="A2643" s="207"/>
      <c r="B2643" s="19" t="s">
        <v>2441</v>
      </c>
      <c r="C2643" s="217"/>
      <c r="D2643" s="130"/>
      <c r="E2643" s="20">
        <v>0</v>
      </c>
      <c r="F2643" s="20">
        <v>0</v>
      </c>
      <c r="G2643" s="20">
        <v>0</v>
      </c>
      <c r="H2643" s="8">
        <v>227</v>
      </c>
      <c r="I2643" s="8">
        <v>221</v>
      </c>
    </row>
    <row r="2644" spans="1:10" ht="15.75" thickBot="1">
      <c r="A2644" s="207"/>
      <c r="B2644" s="19" t="s">
        <v>2442</v>
      </c>
      <c r="C2644" s="217"/>
      <c r="D2644" s="130"/>
      <c r="E2644" s="20">
        <v>22</v>
      </c>
      <c r="F2644" s="20">
        <v>22</v>
      </c>
      <c r="G2644" s="20">
        <v>24</v>
      </c>
      <c r="H2644" s="8">
        <v>227</v>
      </c>
      <c r="I2644" s="8">
        <v>221</v>
      </c>
    </row>
    <row r="2645" spans="1:10" ht="15.75" thickBot="1">
      <c r="A2645" s="207"/>
      <c r="B2645" s="15" t="s">
        <v>92</v>
      </c>
      <c r="C2645" s="217"/>
      <c r="D2645" s="130">
        <v>400</v>
      </c>
      <c r="E2645" s="20"/>
      <c r="F2645" s="20"/>
      <c r="G2645" s="20"/>
      <c r="H2645" s="8"/>
      <c r="I2645" s="8"/>
      <c r="J2645" s="144">
        <f>100*(H2645*(E2645+F2645+G2645)+H2646*(E2646+F2646+G2646)+H2647*(E2647+F2647+G2647)+H2648*(G2648+F2648+E2648)+H2649*(G2649+F2649+E2649)+H2650*(G2650+F2650+E2650)+H2651*(G2651+F2651+E2651))/(D2645*1000)</f>
        <v>21.535</v>
      </c>
    </row>
    <row r="2646" spans="1:10" ht="15.75" thickBot="1">
      <c r="A2646" s="207"/>
      <c r="B2646" s="19" t="s">
        <v>2443</v>
      </c>
      <c r="C2646" s="217"/>
      <c r="D2646" s="130"/>
      <c r="E2646" s="20">
        <v>52</v>
      </c>
      <c r="F2646" s="20">
        <v>74</v>
      </c>
      <c r="G2646" s="20">
        <v>41</v>
      </c>
      <c r="H2646" s="8">
        <v>236</v>
      </c>
      <c r="I2646" s="8">
        <v>230</v>
      </c>
    </row>
    <row r="2647" spans="1:10">
      <c r="A2647" s="207"/>
      <c r="B2647" s="19" t="s">
        <v>2444</v>
      </c>
      <c r="C2647" s="16"/>
      <c r="D2647" s="130"/>
      <c r="E2647" s="20">
        <v>9</v>
      </c>
      <c r="F2647" s="20">
        <v>27</v>
      </c>
      <c r="G2647" s="20">
        <v>3</v>
      </c>
      <c r="H2647" s="8">
        <v>236</v>
      </c>
      <c r="I2647" s="8">
        <v>230</v>
      </c>
    </row>
    <row r="2648" spans="1:10">
      <c r="A2648" s="207"/>
      <c r="B2648" s="19" t="s">
        <v>2445</v>
      </c>
      <c r="C2648" s="16"/>
      <c r="D2648" s="130"/>
      <c r="E2648" s="20">
        <v>29</v>
      </c>
      <c r="F2648" s="20">
        <v>16</v>
      </c>
      <c r="G2648" s="20">
        <v>6</v>
      </c>
      <c r="H2648" s="8">
        <v>236</v>
      </c>
      <c r="I2648" s="8">
        <v>230</v>
      </c>
    </row>
    <row r="2649" spans="1:10">
      <c r="A2649" s="207"/>
      <c r="B2649" s="19" t="s">
        <v>440</v>
      </c>
      <c r="C2649" s="16"/>
      <c r="D2649" s="130"/>
      <c r="E2649" s="20">
        <v>1</v>
      </c>
      <c r="F2649" s="20">
        <v>3</v>
      </c>
      <c r="G2649" s="20">
        <v>2</v>
      </c>
      <c r="H2649" s="8">
        <v>236</v>
      </c>
      <c r="I2649" s="8">
        <v>230</v>
      </c>
    </row>
    <row r="2650" spans="1:10">
      <c r="A2650" s="207"/>
      <c r="B2650" s="19" t="s">
        <v>2446</v>
      </c>
      <c r="C2650" s="16"/>
      <c r="D2650" s="130"/>
      <c r="E2650" s="20">
        <v>40</v>
      </c>
      <c r="F2650" s="20">
        <v>38</v>
      </c>
      <c r="G2650" s="20">
        <v>24</v>
      </c>
      <c r="H2650" s="8">
        <v>236</v>
      </c>
      <c r="I2650" s="8">
        <v>230</v>
      </c>
    </row>
    <row r="2651" spans="1:10" ht="15.75" thickBot="1">
      <c r="A2651" s="207"/>
      <c r="B2651" s="15" t="s">
        <v>2447</v>
      </c>
      <c r="C2651" s="16"/>
      <c r="D2651" s="130">
        <v>250</v>
      </c>
      <c r="E2651" s="20"/>
      <c r="F2651" s="20"/>
      <c r="G2651" s="20"/>
      <c r="H2651" s="8"/>
      <c r="I2651" s="8"/>
      <c r="J2651" s="144">
        <f>100*(H2651*(E2651+F2651+G2651)+H2652*(E2652+F2652+G2652)+H2653*(E2653+F2653+G2653)+H2654*(G2654+F2654+E2654)+H2655*(G2655+F2655+E2655)+H2656*(G2656+F2656+E2656)+H2657*(G2657+F2657+E2657)+H2658*(G2658+F2658+E2658))/(D2651*1000)</f>
        <v>20.876799999999999</v>
      </c>
    </row>
    <row r="2652" spans="1:10" ht="15.75" customHeight="1" thickBot="1">
      <c r="A2652" s="207"/>
      <c r="B2652" s="19" t="s">
        <v>2448</v>
      </c>
      <c r="C2652" s="218" t="s">
        <v>2449</v>
      </c>
      <c r="D2652" s="130"/>
      <c r="E2652" s="20">
        <v>1</v>
      </c>
      <c r="F2652" s="20">
        <v>0</v>
      </c>
      <c r="G2652" s="20">
        <v>6</v>
      </c>
      <c r="H2652" s="8">
        <v>233</v>
      </c>
      <c r="I2652" s="8">
        <v>231</v>
      </c>
    </row>
    <row r="2653" spans="1:10" ht="15.75" thickBot="1">
      <c r="A2653" s="207"/>
      <c r="B2653" s="19" t="s">
        <v>335</v>
      </c>
      <c r="C2653" s="218"/>
      <c r="D2653" s="130"/>
      <c r="E2653" s="20">
        <v>30</v>
      </c>
      <c r="F2653" s="20">
        <v>31</v>
      </c>
      <c r="G2653" s="20">
        <v>17</v>
      </c>
      <c r="H2653" s="8">
        <v>233</v>
      </c>
      <c r="I2653" s="8">
        <v>231</v>
      </c>
    </row>
    <row r="2654" spans="1:10" ht="15.75" thickBot="1">
      <c r="A2654" s="207"/>
      <c r="B2654" s="19" t="s">
        <v>2450</v>
      </c>
      <c r="C2654" s="218"/>
      <c r="D2654" s="130"/>
      <c r="E2654" s="20"/>
      <c r="F2654" s="20"/>
      <c r="G2654" s="20">
        <v>0</v>
      </c>
      <c r="H2654" s="8">
        <v>233</v>
      </c>
      <c r="I2654" s="8">
        <v>231</v>
      </c>
    </row>
    <row r="2655" spans="1:10" ht="15.75" thickBot="1">
      <c r="A2655" s="207"/>
      <c r="B2655" s="19" t="s">
        <v>2451</v>
      </c>
      <c r="C2655" s="218"/>
      <c r="D2655" s="130"/>
      <c r="E2655" s="20">
        <v>5</v>
      </c>
      <c r="F2655" s="20">
        <v>0</v>
      </c>
      <c r="G2655" s="20">
        <v>1</v>
      </c>
      <c r="H2655" s="8">
        <v>233</v>
      </c>
      <c r="I2655" s="8">
        <v>231</v>
      </c>
    </row>
    <row r="2656" spans="1:10" ht="15.75" thickBot="1">
      <c r="A2656" s="207"/>
      <c r="B2656" s="19" t="s">
        <v>2452</v>
      </c>
      <c r="C2656" s="218"/>
      <c r="D2656" s="130"/>
      <c r="E2656" s="20">
        <v>45</v>
      </c>
      <c r="F2656" s="20">
        <v>40</v>
      </c>
      <c r="G2656" s="20">
        <v>44</v>
      </c>
      <c r="H2656" s="8">
        <v>233</v>
      </c>
      <c r="I2656" s="8">
        <v>231</v>
      </c>
    </row>
    <row r="2657" spans="1:10" ht="15.75" thickBot="1">
      <c r="A2657" s="207"/>
      <c r="B2657" s="19" t="s">
        <v>2453</v>
      </c>
      <c r="C2657" s="218"/>
      <c r="D2657" s="130"/>
      <c r="E2657" s="20">
        <v>4</v>
      </c>
      <c r="F2657" s="20">
        <v>0</v>
      </c>
      <c r="G2657" s="20">
        <v>0</v>
      </c>
      <c r="H2657" s="8">
        <v>233</v>
      </c>
      <c r="I2657" s="8">
        <v>231</v>
      </c>
    </row>
    <row r="2658" spans="1:10" ht="15.75" thickBot="1">
      <c r="A2658" s="207"/>
      <c r="B2658" s="15" t="s">
        <v>92</v>
      </c>
      <c r="C2658" s="218"/>
      <c r="D2658" s="130">
        <v>250</v>
      </c>
      <c r="E2658" s="20">
        <v>0</v>
      </c>
      <c r="F2658" s="20">
        <v>0</v>
      </c>
      <c r="G2658" s="20">
        <v>0</v>
      </c>
      <c r="H2658" s="8">
        <v>240</v>
      </c>
      <c r="I2658" s="8">
        <v>238</v>
      </c>
      <c r="J2658" s="144">
        <f>100*(H2658*(E2658+F2658+G2658))/(D2658*1000)</f>
        <v>0</v>
      </c>
    </row>
    <row r="2659" spans="1:10">
      <c r="A2659" s="207"/>
      <c r="B2659" s="19" t="s">
        <v>2454</v>
      </c>
      <c r="C2659" s="16"/>
      <c r="D2659" s="130"/>
      <c r="E2659" s="20"/>
      <c r="F2659" s="20"/>
      <c r="G2659" s="20"/>
      <c r="H2659" s="8"/>
      <c r="I2659" s="8"/>
    </row>
    <row r="2660" spans="1:10">
      <c r="A2660"/>
      <c r="B2660" s="15" t="s">
        <v>2455</v>
      </c>
      <c r="C2660" s="16"/>
      <c r="D2660" s="130">
        <v>400</v>
      </c>
      <c r="E2660" s="20"/>
      <c r="F2660" s="20"/>
      <c r="G2660" s="20"/>
      <c r="H2660" s="8"/>
      <c r="I2660" s="8"/>
      <c r="J2660" s="144">
        <f>100*(H2660*(E2660+F2660+G2660)+H2661*(E2661+F2661+G2661)+H2662*(E2662+F2662+G2662)+H2663*(G2663+F2663+E2663)+H2664*(G2664+F2664+E2664))/(D2660*1000)</f>
        <v>14.5665</v>
      </c>
    </row>
    <row r="2661" spans="1:10" ht="15.75" customHeight="1" thickBot="1">
      <c r="A2661" s="184" t="s">
        <v>302</v>
      </c>
      <c r="B2661" s="19" t="s">
        <v>2456</v>
      </c>
      <c r="C2661" s="217" t="s">
        <v>2457</v>
      </c>
      <c r="D2661" s="130"/>
      <c r="E2661" s="20">
        <v>9</v>
      </c>
      <c r="F2661" s="20">
        <v>29</v>
      </c>
      <c r="G2661" s="20">
        <v>5</v>
      </c>
      <c r="H2661" s="21">
        <v>234</v>
      </c>
      <c r="I2661" s="21">
        <v>228</v>
      </c>
    </row>
    <row r="2662" spans="1:10" ht="15.75" thickBot="1">
      <c r="A2662" s="184"/>
      <c r="B2662" s="19" t="s">
        <v>2458</v>
      </c>
      <c r="C2662" s="217"/>
      <c r="D2662" s="130"/>
      <c r="E2662" s="20">
        <v>21</v>
      </c>
      <c r="F2662" s="20">
        <v>25</v>
      </c>
      <c r="G2662" s="20">
        <v>34</v>
      </c>
      <c r="H2662" s="21">
        <v>234</v>
      </c>
      <c r="I2662" s="21">
        <v>228</v>
      </c>
    </row>
    <row r="2663" spans="1:10" ht="15.75" thickBot="1">
      <c r="A2663" s="184"/>
      <c r="B2663" s="19" t="s">
        <v>2415</v>
      </c>
      <c r="C2663" s="217"/>
      <c r="D2663" s="130"/>
      <c r="E2663" s="20">
        <v>26</v>
      </c>
      <c r="F2663" s="20">
        <v>61</v>
      </c>
      <c r="G2663" s="20">
        <v>39</v>
      </c>
      <c r="H2663" s="21">
        <v>234</v>
      </c>
      <c r="I2663" s="21">
        <v>228</v>
      </c>
    </row>
    <row r="2664" spans="1:10" ht="15.75" thickBot="1">
      <c r="A2664" s="184"/>
      <c r="B2664" s="15" t="s">
        <v>92</v>
      </c>
      <c r="C2664" s="217"/>
      <c r="D2664" s="130">
        <v>400</v>
      </c>
      <c r="E2664" s="20"/>
      <c r="F2664" s="20"/>
      <c r="G2664" s="20"/>
      <c r="H2664" s="21"/>
      <c r="I2664" s="21"/>
      <c r="J2664" s="144">
        <f>100*(H2664*(E2664+F2664+G2664)+H2665*(E2665+F2665+G2665)+H2666*(E2666+F2666+G2666)+H2667*(G2667+F2667+E2667)+H2668*(G2668+F2668+E2668)+H2669*(G2669+F2669+E2669))/(D2664*1000)</f>
        <v>20.553999999999998</v>
      </c>
    </row>
    <row r="2665" spans="1:10" ht="15.75" thickBot="1">
      <c r="A2665" s="184"/>
      <c r="B2665" s="19" t="s">
        <v>2459</v>
      </c>
      <c r="C2665" s="217"/>
      <c r="D2665" s="130"/>
      <c r="E2665" s="20">
        <v>12</v>
      </c>
      <c r="F2665" s="20">
        <v>13</v>
      </c>
      <c r="G2665" s="20">
        <v>17</v>
      </c>
      <c r="H2665" s="21">
        <v>239</v>
      </c>
      <c r="I2665" s="21">
        <v>234</v>
      </c>
    </row>
    <row r="2666" spans="1:10" ht="15.75" thickBot="1">
      <c r="A2666" s="184"/>
      <c r="B2666" s="19" t="s">
        <v>2460</v>
      </c>
      <c r="C2666" s="217"/>
      <c r="D2666" s="130"/>
      <c r="E2666" s="20">
        <v>1</v>
      </c>
      <c r="F2666" s="20">
        <v>1</v>
      </c>
      <c r="G2666" s="20">
        <v>1</v>
      </c>
      <c r="H2666" s="21">
        <v>239</v>
      </c>
      <c r="I2666" s="21">
        <v>234</v>
      </c>
    </row>
    <row r="2667" spans="1:10" ht="15.75" thickBot="1">
      <c r="A2667" s="184"/>
      <c r="B2667" s="19" t="s">
        <v>2461</v>
      </c>
      <c r="C2667" s="217"/>
      <c r="D2667" s="130"/>
      <c r="E2667" s="20">
        <v>44</v>
      </c>
      <c r="F2667" s="20">
        <v>27</v>
      </c>
      <c r="G2667" s="20">
        <v>33</v>
      </c>
      <c r="H2667" s="21">
        <v>239</v>
      </c>
      <c r="I2667" s="21">
        <v>234</v>
      </c>
    </row>
    <row r="2668" spans="1:10" ht="15.75" thickBot="1">
      <c r="A2668" s="184"/>
      <c r="B2668" s="19" t="s">
        <v>2462</v>
      </c>
      <c r="C2668" s="217"/>
      <c r="D2668" s="130"/>
      <c r="E2668" s="20">
        <v>50</v>
      </c>
      <c r="F2668" s="20">
        <v>79</v>
      </c>
      <c r="G2668" s="20">
        <v>66</v>
      </c>
      <c r="H2668" s="21">
        <v>239</v>
      </c>
      <c r="I2668" s="21">
        <v>234</v>
      </c>
    </row>
    <row r="2669" spans="1:10">
      <c r="A2669"/>
      <c r="B2669" s="15" t="s">
        <v>2463</v>
      </c>
      <c r="C2669" s="16"/>
      <c r="D2669" s="130">
        <v>400</v>
      </c>
      <c r="E2669" s="20"/>
      <c r="F2669" s="20"/>
      <c r="G2669" s="20"/>
      <c r="H2669" s="8"/>
      <c r="I2669" s="8"/>
      <c r="J2669" s="144">
        <f>100*(H2669*(E2669+F2669+G2669)+H2670*(E2670+F2670+G2670)+H2671*(E2671+F2671+G2671)+H2672*(G2672+F2672+E2672)+H2673*(G2673+F2673+E2673)+H2674*(G2674+F2674+E2674))/(D2669*1000)</f>
        <v>3.206</v>
      </c>
    </row>
    <row r="2670" spans="1:10" ht="15.75" customHeight="1" thickBot="1">
      <c r="A2670" s="184" t="s">
        <v>302</v>
      </c>
      <c r="B2670" s="19" t="s">
        <v>2464</v>
      </c>
      <c r="C2670" s="217" t="s">
        <v>2465</v>
      </c>
      <c r="D2670" s="130"/>
      <c r="E2670" s="20">
        <v>14</v>
      </c>
      <c r="F2670" s="20">
        <v>6</v>
      </c>
      <c r="G2670" s="20">
        <v>6</v>
      </c>
      <c r="H2670" s="21">
        <v>229</v>
      </c>
      <c r="I2670" s="21">
        <v>228</v>
      </c>
    </row>
    <row r="2671" spans="1:10" ht="15.75" thickBot="1">
      <c r="A2671" s="184"/>
      <c r="B2671" s="26" t="s">
        <v>2466</v>
      </c>
      <c r="C2671" s="217"/>
      <c r="D2671" s="130"/>
      <c r="E2671" s="20">
        <v>2</v>
      </c>
      <c r="F2671" s="20">
        <v>3</v>
      </c>
      <c r="G2671" s="20">
        <v>2</v>
      </c>
      <c r="H2671" s="21">
        <v>229</v>
      </c>
      <c r="I2671" s="21">
        <v>228</v>
      </c>
    </row>
    <row r="2672" spans="1:10" ht="15.75" thickBot="1">
      <c r="A2672" s="184"/>
      <c r="B2672" s="26" t="s">
        <v>2467</v>
      </c>
      <c r="C2672" s="217"/>
      <c r="D2672" s="130"/>
      <c r="E2672" s="20">
        <v>0</v>
      </c>
      <c r="F2672" s="20">
        <v>0</v>
      </c>
      <c r="G2672" s="20">
        <v>0</v>
      </c>
      <c r="H2672" s="21">
        <v>229</v>
      </c>
      <c r="I2672" s="21">
        <v>228</v>
      </c>
    </row>
    <row r="2673" spans="1:10" ht="15.75" thickBot="1">
      <c r="A2673" s="184"/>
      <c r="B2673" s="19" t="s">
        <v>2468</v>
      </c>
      <c r="C2673" s="217"/>
      <c r="D2673" s="130"/>
      <c r="E2673" s="20">
        <v>8</v>
      </c>
      <c r="F2673" s="20">
        <v>8</v>
      </c>
      <c r="G2673" s="20">
        <v>4</v>
      </c>
      <c r="H2673" s="21">
        <v>229</v>
      </c>
      <c r="I2673" s="21">
        <v>228</v>
      </c>
    </row>
    <row r="2674" spans="1:10" ht="15.75" thickBot="1">
      <c r="A2674" s="184"/>
      <c r="B2674" s="26" t="s">
        <v>2469</v>
      </c>
      <c r="C2674" s="217"/>
      <c r="D2674" s="130"/>
      <c r="E2674" s="20">
        <v>0</v>
      </c>
      <c r="F2674" s="20">
        <v>3</v>
      </c>
      <c r="G2674" s="20">
        <v>0</v>
      </c>
      <c r="H2674" s="21">
        <v>229</v>
      </c>
      <c r="I2674" s="21">
        <v>228</v>
      </c>
    </row>
    <row r="2675" spans="1:10" ht="15.75" thickBot="1">
      <c r="A2675" s="184"/>
      <c r="B2675" s="15" t="s">
        <v>92</v>
      </c>
      <c r="C2675" s="217"/>
      <c r="D2675" s="130">
        <v>400</v>
      </c>
      <c r="E2675" s="20"/>
      <c r="F2675" s="20"/>
      <c r="G2675" s="20"/>
      <c r="H2675" s="21"/>
      <c r="I2675" s="21"/>
      <c r="J2675" s="144">
        <f>100*(H2675*(E2675+F2675+G2675)+H2676*(E2676+F2676+G2676)+H2677*(E2677+F2677+G2677)+H2678*(G2678+F2678+E2678)+H2679*(G2679+F2679+E2679)+H2680*(G2680+F2680+E2680))/(D2675*1000)</f>
        <v>9.8175000000000008</v>
      </c>
    </row>
    <row r="2676" spans="1:10" ht="15.75" thickBot="1">
      <c r="A2676" s="184"/>
      <c r="B2676" s="19" t="s">
        <v>2470</v>
      </c>
      <c r="C2676" s="217"/>
      <c r="D2676" s="130"/>
      <c r="E2676" s="20">
        <v>26</v>
      </c>
      <c r="F2676" s="20">
        <v>26</v>
      </c>
      <c r="G2676" s="20">
        <v>15</v>
      </c>
      <c r="H2676" s="21">
        <v>238</v>
      </c>
      <c r="I2676" s="21">
        <v>233</v>
      </c>
    </row>
    <row r="2677" spans="1:10" ht="15.75" thickBot="1">
      <c r="A2677" s="184"/>
      <c r="B2677" s="19" t="s">
        <v>2471</v>
      </c>
      <c r="C2677" s="217"/>
      <c r="D2677" s="130"/>
      <c r="E2677" s="20">
        <v>0</v>
      </c>
      <c r="F2677" s="20">
        <v>6</v>
      </c>
      <c r="G2677" s="20">
        <v>0</v>
      </c>
      <c r="H2677" s="21">
        <v>238</v>
      </c>
      <c r="I2677" s="21">
        <v>233</v>
      </c>
    </row>
    <row r="2678" spans="1:10" ht="15.75" thickBot="1">
      <c r="A2678" s="184"/>
      <c r="B2678" s="19" t="s">
        <v>2472</v>
      </c>
      <c r="C2678" s="217"/>
      <c r="D2678" s="130"/>
      <c r="E2678" s="20">
        <v>15</v>
      </c>
      <c r="F2678" s="20">
        <v>41</v>
      </c>
      <c r="G2678" s="20">
        <v>23</v>
      </c>
      <c r="H2678" s="21">
        <v>238</v>
      </c>
      <c r="I2678" s="21">
        <v>233</v>
      </c>
    </row>
    <row r="2679" spans="1:10">
      <c r="A2679" s="184"/>
      <c r="B2679" s="19" t="s">
        <v>2473</v>
      </c>
      <c r="C2679" s="16"/>
      <c r="D2679" s="130"/>
      <c r="E2679" s="20">
        <v>5</v>
      </c>
      <c r="F2679" s="20">
        <v>6</v>
      </c>
      <c r="G2679" s="20">
        <v>2</v>
      </c>
      <c r="H2679" s="21">
        <v>238</v>
      </c>
      <c r="I2679" s="21">
        <v>233</v>
      </c>
    </row>
    <row r="2680" spans="1:10">
      <c r="A2680"/>
      <c r="B2680" s="15" t="s">
        <v>2474</v>
      </c>
      <c r="C2680" s="16"/>
      <c r="D2680" s="130">
        <v>400</v>
      </c>
      <c r="E2680" s="20"/>
      <c r="F2680" s="20"/>
      <c r="G2680" s="20"/>
      <c r="H2680" s="8"/>
      <c r="I2680" s="8"/>
      <c r="J2680" s="144">
        <f>100*(H2680*(E2680+F2680+G2680)+H2681*(E2681+F2681+G2681)+H2682*(E2682+F2682+G2682)+H2683*(G2683+F2683+E2683)+H2684*(G2684+F2684+E2684)+H2685*(G2685+F2685+E2685))/(D2680*1000)</f>
        <v>17.726500000000001</v>
      </c>
    </row>
    <row r="2681" spans="1:10" ht="17.100000000000001" customHeight="1" thickBot="1">
      <c r="A2681" s="184" t="s">
        <v>302</v>
      </c>
      <c r="B2681" s="19" t="s">
        <v>2475</v>
      </c>
      <c r="C2681" s="103" t="s">
        <v>2476</v>
      </c>
      <c r="D2681" s="130"/>
      <c r="E2681" s="20">
        <v>0</v>
      </c>
      <c r="F2681" s="20">
        <v>0</v>
      </c>
      <c r="G2681" s="20">
        <v>0</v>
      </c>
      <c r="H2681" s="21">
        <v>242</v>
      </c>
      <c r="I2681" s="21">
        <v>230</v>
      </c>
    </row>
    <row r="2682" spans="1:10">
      <c r="A2682" s="184"/>
      <c r="B2682" s="22" t="s">
        <v>2477</v>
      </c>
      <c r="C2682" s="16"/>
      <c r="D2682" s="130"/>
      <c r="E2682" s="20">
        <v>29</v>
      </c>
      <c r="F2682" s="20">
        <v>19</v>
      </c>
      <c r="G2682" s="20">
        <v>32</v>
      </c>
      <c r="H2682" s="21">
        <v>242</v>
      </c>
      <c r="I2682" s="21">
        <v>230</v>
      </c>
    </row>
    <row r="2683" spans="1:10">
      <c r="A2683" s="184"/>
      <c r="B2683" s="19" t="s">
        <v>2478</v>
      </c>
      <c r="C2683" s="16"/>
      <c r="D2683" s="130"/>
      <c r="E2683" s="20">
        <v>21</v>
      </c>
      <c r="F2683" s="20">
        <v>18</v>
      </c>
      <c r="G2683" s="20">
        <v>17</v>
      </c>
      <c r="H2683" s="21">
        <v>242</v>
      </c>
      <c r="I2683" s="21">
        <v>230</v>
      </c>
    </row>
    <row r="2684" spans="1:10">
      <c r="A2684" s="184"/>
      <c r="B2684" s="19" t="s">
        <v>2475</v>
      </c>
      <c r="C2684" s="16"/>
      <c r="D2684" s="130"/>
      <c r="E2684" s="20">
        <v>14</v>
      </c>
      <c r="F2684" s="20">
        <v>2</v>
      </c>
      <c r="G2684" s="20">
        <v>51</v>
      </c>
      <c r="H2684" s="21">
        <v>242</v>
      </c>
      <c r="I2684" s="21">
        <v>230</v>
      </c>
    </row>
    <row r="2685" spans="1:10">
      <c r="A2685" s="184"/>
      <c r="B2685" s="19" t="s">
        <v>2479</v>
      </c>
      <c r="C2685" s="16"/>
      <c r="D2685" s="130"/>
      <c r="E2685" s="20">
        <v>38</v>
      </c>
      <c r="F2685" s="20">
        <v>27</v>
      </c>
      <c r="G2685" s="20">
        <v>25</v>
      </c>
      <c r="H2685" s="21">
        <v>242</v>
      </c>
      <c r="I2685" s="21">
        <v>230</v>
      </c>
    </row>
    <row r="2686" spans="1:10">
      <c r="A2686"/>
      <c r="B2686" s="15" t="s">
        <v>2480</v>
      </c>
      <c r="C2686" s="16"/>
      <c r="D2686" s="130">
        <v>400</v>
      </c>
      <c r="E2686" s="20"/>
      <c r="F2686" s="20"/>
      <c r="G2686" s="20"/>
      <c r="H2686" s="8"/>
      <c r="I2686" s="8"/>
      <c r="J2686" s="144">
        <f>100*(H2686*(E2686+F2686+G2686)+H2687*(E2687+F2687+G2687)+H2688*(E2688+F2688+G2688)+H2689*(G2689+F2689+E2689)+H2690*(G2690+F2690+E2690)+H2691*(G2691+F2691+E2691)+H2692*(G2692+F2692+E2692)+H2693*(G2693+F2693+E2693)+H2694*(G2694+F2694+E2694)+H2695*(G2695+F2695+E2695)+H2697*(G2697+F2697+E2697)+H2698*(G2698+F2698+E2698)+H2699*(G2699+F2699+E2699))/(D2686*1000)</f>
        <v>20.995999999999999</v>
      </c>
    </row>
    <row r="2687" spans="1:10" ht="15.75" customHeight="1" thickBot="1">
      <c r="A2687" s="184" t="s">
        <v>302</v>
      </c>
      <c r="B2687" s="19" t="s">
        <v>817</v>
      </c>
      <c r="C2687" s="217" t="s">
        <v>2481</v>
      </c>
      <c r="D2687" s="130"/>
      <c r="E2687" s="20">
        <v>29</v>
      </c>
      <c r="F2687" s="20">
        <v>25</v>
      </c>
      <c r="G2687" s="20">
        <v>57</v>
      </c>
      <c r="H2687" s="21">
        <v>232</v>
      </c>
      <c r="I2687" s="21">
        <v>222</v>
      </c>
    </row>
    <row r="2688" spans="1:10" ht="15.75" thickBot="1">
      <c r="A2688" s="184"/>
      <c r="B2688" s="26" t="s">
        <v>2482</v>
      </c>
      <c r="C2688" s="217"/>
      <c r="D2688" s="130"/>
      <c r="E2688" s="20">
        <v>12</v>
      </c>
      <c r="F2688" s="20">
        <v>9</v>
      </c>
      <c r="G2688" s="20">
        <v>1</v>
      </c>
      <c r="H2688" s="21">
        <v>232</v>
      </c>
      <c r="I2688" s="21">
        <v>222</v>
      </c>
    </row>
    <row r="2689" spans="1:10" ht="15.75" thickBot="1">
      <c r="A2689" s="184"/>
      <c r="B2689" s="26" t="s">
        <v>2483</v>
      </c>
      <c r="C2689" s="217"/>
      <c r="D2689" s="130"/>
      <c r="E2689" s="20">
        <v>0</v>
      </c>
      <c r="F2689" s="20">
        <v>0</v>
      </c>
      <c r="G2689" s="20">
        <v>0</v>
      </c>
      <c r="H2689" s="21">
        <v>232</v>
      </c>
      <c r="I2689" s="21">
        <v>222</v>
      </c>
    </row>
    <row r="2690" spans="1:10" ht="15.75" thickBot="1">
      <c r="A2690" s="184"/>
      <c r="B2690" s="22" t="s">
        <v>2484</v>
      </c>
      <c r="C2690" s="217"/>
      <c r="D2690" s="130"/>
      <c r="E2690" s="20">
        <v>0</v>
      </c>
      <c r="F2690" s="20">
        <v>1</v>
      </c>
      <c r="G2690" s="20">
        <v>1</v>
      </c>
      <c r="H2690" s="21">
        <v>232</v>
      </c>
      <c r="I2690" s="21">
        <v>222</v>
      </c>
    </row>
    <row r="2691" spans="1:10" ht="15.75" thickBot="1">
      <c r="A2691" s="184"/>
      <c r="B2691" s="19" t="s">
        <v>2485</v>
      </c>
      <c r="C2691" s="217"/>
      <c r="D2691" s="130"/>
      <c r="E2691" s="20">
        <v>14</v>
      </c>
      <c r="F2691" s="20">
        <v>8</v>
      </c>
      <c r="G2691" s="20">
        <v>4</v>
      </c>
      <c r="H2691" s="21">
        <v>232</v>
      </c>
      <c r="I2691" s="21">
        <v>222</v>
      </c>
    </row>
    <row r="2692" spans="1:10" ht="15.75" thickBot="1">
      <c r="A2692" s="184"/>
      <c r="B2692" s="19" t="s">
        <v>2486</v>
      </c>
      <c r="C2692" s="217"/>
      <c r="D2692" s="130"/>
      <c r="E2692" s="20">
        <v>5</v>
      </c>
      <c r="F2692" s="20">
        <v>2</v>
      </c>
      <c r="G2692" s="20">
        <v>4</v>
      </c>
      <c r="H2692" s="21">
        <v>232</v>
      </c>
      <c r="I2692" s="21">
        <v>222</v>
      </c>
    </row>
    <row r="2693" spans="1:10">
      <c r="A2693" s="184"/>
      <c r="B2693" s="15" t="s">
        <v>2402</v>
      </c>
      <c r="C2693" s="16"/>
      <c r="D2693" s="130"/>
      <c r="E2693" s="20"/>
      <c r="F2693" s="20"/>
      <c r="G2693" s="20"/>
      <c r="H2693" s="8"/>
      <c r="I2693" s="8"/>
    </row>
    <row r="2694" spans="1:10">
      <c r="A2694" s="184"/>
      <c r="B2694" s="26" t="s">
        <v>63</v>
      </c>
      <c r="C2694" s="16"/>
      <c r="D2694" s="130"/>
      <c r="E2694" s="20">
        <v>9</v>
      </c>
      <c r="F2694" s="20">
        <v>26</v>
      </c>
      <c r="G2694" s="20">
        <v>26</v>
      </c>
      <c r="H2694" s="21">
        <v>232</v>
      </c>
      <c r="I2694" s="21">
        <v>222</v>
      </c>
    </row>
    <row r="2695" spans="1:10">
      <c r="A2695" s="184"/>
      <c r="B2695" s="19" t="s">
        <v>2487</v>
      </c>
      <c r="C2695" s="16"/>
      <c r="D2695" s="130"/>
      <c r="E2695" s="20">
        <v>35</v>
      </c>
      <c r="F2695" s="20">
        <v>27</v>
      </c>
      <c r="G2695" s="20">
        <v>61</v>
      </c>
      <c r="H2695" s="21">
        <v>232</v>
      </c>
      <c r="I2695" s="21">
        <v>222</v>
      </c>
    </row>
    <row r="2696" spans="1:10">
      <c r="A2696" s="184"/>
      <c r="B2696" s="19" t="s">
        <v>2488</v>
      </c>
      <c r="C2696" s="16"/>
      <c r="D2696" s="130"/>
      <c r="E2696" s="20">
        <v>2</v>
      </c>
      <c r="F2696" s="20">
        <v>9</v>
      </c>
      <c r="G2696" s="20">
        <v>7</v>
      </c>
      <c r="H2696" s="21">
        <v>232</v>
      </c>
      <c r="I2696" s="21">
        <v>222</v>
      </c>
    </row>
    <row r="2697" spans="1:10">
      <c r="A2697" s="184"/>
      <c r="B2697" s="19" t="s">
        <v>2489</v>
      </c>
      <c r="C2697" s="16"/>
      <c r="D2697" s="130"/>
      <c r="E2697" s="20">
        <v>0</v>
      </c>
      <c r="F2697" s="20">
        <v>0</v>
      </c>
      <c r="G2697" s="20">
        <v>0</v>
      </c>
      <c r="H2697" s="21">
        <v>232</v>
      </c>
      <c r="I2697" s="21">
        <v>222</v>
      </c>
    </row>
    <row r="2698" spans="1:10">
      <c r="A2698" s="184"/>
      <c r="B2698" s="19" t="s">
        <v>2490</v>
      </c>
      <c r="C2698" s="16"/>
      <c r="D2698" s="130"/>
      <c r="E2698" s="20">
        <v>2</v>
      </c>
      <c r="F2698" s="20">
        <v>3</v>
      </c>
      <c r="G2698" s="20">
        <v>1</v>
      </c>
      <c r="H2698" s="21">
        <v>232</v>
      </c>
      <c r="I2698" s="21">
        <v>222</v>
      </c>
    </row>
    <row r="2699" spans="1:10">
      <c r="A2699" s="14"/>
      <c r="B2699" s="15" t="s">
        <v>2491</v>
      </c>
      <c r="C2699" s="16"/>
      <c r="D2699" s="130">
        <v>400</v>
      </c>
      <c r="E2699" s="20"/>
      <c r="F2699" s="20"/>
      <c r="G2699" s="20"/>
      <c r="H2699" s="8"/>
      <c r="I2699" s="8"/>
      <c r="J2699" s="144">
        <f>100*(H2699*(E2699+F2699+G2699)+H2700*(E2700+F2700+G2700)+H2701*(E2701+F2701+G2701)+H2702*(G2702+F2702+E2702)+H2703*(G2703+F2703+E2703)+H2704*(G2704+F2704+E2704)+H2705*(G2705+F2705+E2705)+H2706*(G2706+F2706+E2706)+H2707*(G2707+F2707+E2707)+H2708*(G2708+F2708+E2708)+H2710*(G2710+F2710+E2710)+H2711*(G2711+F2711+E2711)+H2712*(G2712+F2712+E2712))/(D2699*1000)</f>
        <v>19.664999999999999</v>
      </c>
    </row>
    <row r="2700" spans="1:10" ht="15.75" customHeight="1" thickBot="1">
      <c r="A2700" s="205" t="s">
        <v>387</v>
      </c>
      <c r="B2700" s="26" t="s">
        <v>2492</v>
      </c>
      <c r="C2700" s="217" t="s">
        <v>2493</v>
      </c>
      <c r="D2700" s="130"/>
      <c r="E2700" s="20">
        <v>0</v>
      </c>
      <c r="F2700" s="20">
        <v>0</v>
      </c>
      <c r="G2700" s="20">
        <v>1</v>
      </c>
      <c r="H2700" s="8">
        <v>230</v>
      </c>
      <c r="I2700" s="8">
        <v>228</v>
      </c>
    </row>
    <row r="2701" spans="1:10" ht="15.75" thickBot="1">
      <c r="A2701" s="205"/>
      <c r="B2701" s="19" t="s">
        <v>2494</v>
      </c>
      <c r="C2701" s="217"/>
      <c r="D2701" s="130"/>
      <c r="E2701" s="20">
        <v>38</v>
      </c>
      <c r="F2701" s="20">
        <v>14</v>
      </c>
      <c r="G2701" s="20">
        <v>12</v>
      </c>
      <c r="H2701" s="8">
        <v>230</v>
      </c>
      <c r="I2701" s="8">
        <v>228</v>
      </c>
    </row>
    <row r="2702" spans="1:10" ht="15.75" thickBot="1">
      <c r="A2702" s="205"/>
      <c r="B2702" s="19" t="s">
        <v>2495</v>
      </c>
      <c r="C2702" s="217"/>
      <c r="D2702" s="130"/>
      <c r="E2702" s="20">
        <v>38</v>
      </c>
      <c r="F2702" s="20">
        <v>49</v>
      </c>
      <c r="G2702" s="20">
        <v>67</v>
      </c>
      <c r="H2702" s="8">
        <v>230</v>
      </c>
      <c r="I2702" s="8">
        <v>228</v>
      </c>
    </row>
    <row r="2703" spans="1:10" ht="15.75" thickBot="1">
      <c r="A2703" s="205"/>
      <c r="B2703" s="19" t="s">
        <v>2496</v>
      </c>
      <c r="C2703" s="217"/>
      <c r="D2703" s="130"/>
      <c r="E2703" s="20">
        <v>10</v>
      </c>
      <c r="F2703" s="20">
        <v>23</v>
      </c>
      <c r="G2703" s="20">
        <v>35</v>
      </c>
      <c r="H2703" s="8">
        <v>230</v>
      </c>
      <c r="I2703" s="8">
        <v>228</v>
      </c>
    </row>
    <row r="2704" spans="1:10" ht="15.75" thickBot="1">
      <c r="A2704" s="205"/>
      <c r="B2704" s="19" t="s">
        <v>63</v>
      </c>
      <c r="C2704" s="217"/>
      <c r="D2704" s="130"/>
      <c r="E2704" s="20">
        <v>12</v>
      </c>
      <c r="F2704" s="20">
        <v>2</v>
      </c>
      <c r="G2704" s="20">
        <v>16</v>
      </c>
      <c r="H2704" s="8">
        <v>230</v>
      </c>
      <c r="I2704" s="8">
        <v>228</v>
      </c>
    </row>
    <row r="2705" spans="1:10" ht="15.75" thickBot="1">
      <c r="A2705" s="205"/>
      <c r="B2705" s="22" t="s">
        <v>847</v>
      </c>
      <c r="C2705" s="217"/>
      <c r="D2705" s="130"/>
      <c r="E2705" s="20">
        <v>0</v>
      </c>
      <c r="F2705" s="20">
        <v>0</v>
      </c>
      <c r="G2705" s="20">
        <v>0</v>
      </c>
      <c r="H2705" s="8">
        <v>230</v>
      </c>
      <c r="I2705" s="8">
        <v>228</v>
      </c>
    </row>
    <row r="2706" spans="1:10">
      <c r="A2706" s="205"/>
      <c r="B2706" s="22" t="s">
        <v>2497</v>
      </c>
      <c r="C2706" s="16"/>
      <c r="D2706" s="130"/>
      <c r="E2706" s="20">
        <v>2</v>
      </c>
      <c r="F2706" s="20"/>
      <c r="G2706" s="20"/>
      <c r="H2706" s="8">
        <v>230</v>
      </c>
      <c r="I2706" s="8">
        <v>228</v>
      </c>
    </row>
    <row r="2707" spans="1:10">
      <c r="A2707" s="205"/>
      <c r="B2707" s="22" t="s">
        <v>2498</v>
      </c>
      <c r="C2707" s="16"/>
      <c r="D2707" s="130"/>
      <c r="E2707" s="20">
        <v>0</v>
      </c>
      <c r="F2707" s="20">
        <v>1</v>
      </c>
      <c r="G2707" s="20">
        <v>0</v>
      </c>
      <c r="H2707" s="8">
        <v>230</v>
      </c>
      <c r="I2707" s="8">
        <v>228</v>
      </c>
    </row>
    <row r="2708" spans="1:10">
      <c r="A2708" s="205"/>
      <c r="B2708" s="30" t="s">
        <v>451</v>
      </c>
      <c r="C2708" s="16"/>
      <c r="D2708" s="130"/>
      <c r="E2708" s="20"/>
      <c r="F2708" s="20"/>
      <c r="G2708" s="20"/>
      <c r="H2708" s="8"/>
      <c r="I2708" s="8"/>
    </row>
    <row r="2709" spans="1:10">
      <c r="A2709" s="205"/>
      <c r="B2709" s="19" t="s">
        <v>2499</v>
      </c>
      <c r="C2709" s="16"/>
      <c r="D2709" s="130"/>
      <c r="E2709" s="20">
        <v>17</v>
      </c>
      <c r="F2709" s="20">
        <v>26</v>
      </c>
      <c r="G2709" s="20">
        <v>21</v>
      </c>
      <c r="H2709" s="8">
        <v>230</v>
      </c>
      <c r="I2709" s="8">
        <v>228</v>
      </c>
    </row>
    <row r="2710" spans="1:10">
      <c r="A2710" s="205"/>
      <c r="B2710" s="19" t="s">
        <v>2500</v>
      </c>
      <c r="C2710" s="16"/>
      <c r="D2710" s="130"/>
      <c r="E2710" s="20">
        <v>0</v>
      </c>
      <c r="F2710" s="20">
        <v>11</v>
      </c>
      <c r="G2710" s="20">
        <v>3</v>
      </c>
      <c r="H2710" s="8">
        <v>230</v>
      </c>
      <c r="I2710" s="8">
        <v>228</v>
      </c>
    </row>
    <row r="2711" spans="1:10">
      <c r="A2711" s="205"/>
      <c r="B2711" s="22" t="s">
        <v>2501</v>
      </c>
      <c r="C2711" s="16"/>
      <c r="D2711" s="130"/>
      <c r="E2711" s="20">
        <v>3</v>
      </c>
      <c r="F2711" s="20">
        <v>5</v>
      </c>
      <c r="G2711" s="20">
        <v>0</v>
      </c>
      <c r="H2711" s="8">
        <v>230</v>
      </c>
      <c r="I2711" s="8">
        <v>228</v>
      </c>
    </row>
    <row r="2712" spans="1:10">
      <c r="A2712" s="205"/>
      <c r="B2712" s="15" t="s">
        <v>2502</v>
      </c>
      <c r="C2712" s="16"/>
      <c r="D2712" s="130">
        <v>400</v>
      </c>
      <c r="E2712" s="20"/>
      <c r="F2712" s="20"/>
      <c r="G2712" s="20"/>
      <c r="H2712" s="8"/>
      <c r="I2712" s="8"/>
      <c r="J2712" s="144">
        <f>100*(H2712*(E2712+F2712+G2712)+H2713*(E2713+F2713+G2713)+H2714*(E2714+F2714+G2714)+H2715*(G2715+F2715+E2715)+H2716*(G2716+F2716+E2716)+H2717*(G2717+F2717+E2717)+H2718*(G2718+F2718+E2718)+H2719*(G2719+F2719+E2719)+H2720*(G2720+F2720+E2720)+H2721*(G2721+F2721+E2721))/(D2712*1000)</f>
        <v>25.287500000000001</v>
      </c>
    </row>
    <row r="2713" spans="1:10" ht="15.75" customHeight="1" thickBot="1">
      <c r="A2713" s="205"/>
      <c r="B2713" s="19" t="s">
        <v>2503</v>
      </c>
      <c r="C2713" s="217" t="s">
        <v>2504</v>
      </c>
      <c r="D2713" s="130"/>
      <c r="E2713" s="20">
        <v>1</v>
      </c>
      <c r="F2713" s="20">
        <v>0</v>
      </c>
      <c r="G2713" s="20">
        <v>0</v>
      </c>
      <c r="H2713" s="8">
        <v>238</v>
      </c>
      <c r="I2713" s="8">
        <v>226</v>
      </c>
    </row>
    <row r="2714" spans="1:10" ht="15.75" thickBot="1">
      <c r="A2714" s="205"/>
      <c r="B2714" s="19" t="s">
        <v>2505</v>
      </c>
      <c r="C2714" s="217"/>
      <c r="D2714" s="130"/>
      <c r="E2714" s="20">
        <v>1</v>
      </c>
      <c r="F2714" s="20">
        <v>0</v>
      </c>
      <c r="G2714" s="20">
        <v>0</v>
      </c>
      <c r="H2714" s="8">
        <v>238</v>
      </c>
      <c r="I2714" s="8">
        <v>226</v>
      </c>
    </row>
    <row r="2715" spans="1:10" ht="15.75" thickBot="1">
      <c r="A2715" s="205"/>
      <c r="B2715" s="19" t="s">
        <v>2506</v>
      </c>
      <c r="C2715" s="217"/>
      <c r="D2715" s="130"/>
      <c r="E2715" s="20">
        <v>46</v>
      </c>
      <c r="F2715" s="20">
        <v>88</v>
      </c>
      <c r="G2715" s="20">
        <v>28</v>
      </c>
      <c r="H2715" s="8">
        <v>238</v>
      </c>
      <c r="I2715" s="8">
        <v>226</v>
      </c>
    </row>
    <row r="2716" spans="1:10" ht="15.75" thickBot="1">
      <c r="A2716" s="205"/>
      <c r="B2716" s="19" t="s">
        <v>271</v>
      </c>
      <c r="C2716" s="217"/>
      <c r="D2716" s="130"/>
      <c r="E2716" s="20">
        <v>0</v>
      </c>
      <c r="F2716" s="20">
        <v>0</v>
      </c>
      <c r="G2716" s="20">
        <v>2</v>
      </c>
      <c r="H2716" s="8">
        <v>238</v>
      </c>
      <c r="I2716" s="8">
        <v>226</v>
      </c>
    </row>
    <row r="2717" spans="1:10">
      <c r="A2717" s="205"/>
      <c r="B2717" s="19" t="s">
        <v>2507</v>
      </c>
      <c r="C2717" s="16"/>
      <c r="D2717" s="130"/>
      <c r="E2717" s="20">
        <v>4</v>
      </c>
      <c r="F2717" s="20">
        <v>0</v>
      </c>
      <c r="G2717" s="20">
        <v>0</v>
      </c>
      <c r="H2717" s="8">
        <v>238</v>
      </c>
      <c r="I2717" s="8">
        <v>226</v>
      </c>
    </row>
    <row r="2718" spans="1:10">
      <c r="A2718" s="205"/>
      <c r="B2718" s="19" t="s">
        <v>2508</v>
      </c>
      <c r="C2718" s="16"/>
      <c r="D2718" s="130"/>
      <c r="E2718" s="20">
        <v>37</v>
      </c>
      <c r="F2718" s="20">
        <v>17</v>
      </c>
      <c r="G2718" s="20">
        <v>6</v>
      </c>
      <c r="H2718" s="8">
        <v>238</v>
      </c>
      <c r="I2718" s="8">
        <v>226</v>
      </c>
    </row>
    <row r="2719" spans="1:10">
      <c r="A2719" s="205"/>
      <c r="B2719" s="30" t="s">
        <v>2402</v>
      </c>
      <c r="C2719" s="16"/>
      <c r="D2719" s="130"/>
      <c r="E2719" s="20"/>
      <c r="F2719" s="20"/>
      <c r="G2719" s="20"/>
      <c r="H2719" s="8"/>
      <c r="I2719" s="8"/>
    </row>
    <row r="2720" spans="1:10">
      <c r="A2720" s="205"/>
      <c r="B2720" s="19" t="s">
        <v>2509</v>
      </c>
      <c r="C2720" s="16"/>
      <c r="D2720" s="130"/>
      <c r="E2720" s="20">
        <v>17</v>
      </c>
      <c r="F2720" s="20">
        <v>0</v>
      </c>
      <c r="G2720" s="20">
        <v>2</v>
      </c>
      <c r="H2720" s="8">
        <v>238</v>
      </c>
      <c r="I2720" s="8">
        <v>226</v>
      </c>
    </row>
    <row r="2721" spans="1:10">
      <c r="A2721" s="205"/>
      <c r="B2721" s="19" t="s">
        <v>2510</v>
      </c>
      <c r="C2721" s="16"/>
      <c r="D2721" s="130"/>
      <c r="E2721" s="20">
        <v>68</v>
      </c>
      <c r="F2721" s="20">
        <v>32</v>
      </c>
      <c r="G2721" s="20">
        <v>76</v>
      </c>
      <c r="H2721" s="8">
        <v>238</v>
      </c>
      <c r="I2721" s="8">
        <v>226</v>
      </c>
    </row>
    <row r="2722" spans="1:10">
      <c r="A2722" s="205"/>
      <c r="B2722" s="19" t="s">
        <v>2511</v>
      </c>
      <c r="C2722" s="16"/>
      <c r="D2722" s="130"/>
      <c r="E2722" s="20">
        <v>24</v>
      </c>
      <c r="F2722" s="20">
        <v>30</v>
      </c>
      <c r="G2722" s="20">
        <v>5</v>
      </c>
      <c r="H2722" s="8">
        <v>238</v>
      </c>
      <c r="I2722" s="8">
        <v>226</v>
      </c>
    </row>
    <row r="2723" spans="1:10">
      <c r="A2723"/>
      <c r="B2723" s="15" t="s">
        <v>2512</v>
      </c>
      <c r="C2723" s="16"/>
      <c r="D2723" s="130">
        <v>400</v>
      </c>
      <c r="E2723" s="20"/>
      <c r="F2723" s="20"/>
      <c r="G2723" s="20"/>
      <c r="H2723" s="8"/>
      <c r="I2723" s="8"/>
      <c r="J2723" s="144">
        <f>100*(H2723*(E2723+F2723+G2723)+H2724*(E2724+F2724+G2724)+H2725*(E2725+F2725+G2725)+H2726*(G2726+F2726+E2726)+H2727*(G2727+F2727+E2727)+H2728*(G2728+F2728+E2728))/(D2723*1000)</f>
        <v>17.457999999999998</v>
      </c>
    </row>
    <row r="2724" spans="1:10" ht="17.100000000000001" customHeight="1" thickBot="1">
      <c r="A2724" s="207" t="s">
        <v>302</v>
      </c>
      <c r="B2724" s="60" t="s">
        <v>261</v>
      </c>
      <c r="C2724" s="103" t="s">
        <v>2513</v>
      </c>
      <c r="D2724" s="130"/>
      <c r="E2724" s="47">
        <v>76</v>
      </c>
      <c r="F2724" s="47">
        <v>32</v>
      </c>
      <c r="G2724" s="47">
        <v>60</v>
      </c>
      <c r="H2724" s="8">
        <v>232</v>
      </c>
      <c r="I2724" s="8">
        <v>229</v>
      </c>
    </row>
    <row r="2725" spans="1:10">
      <c r="A2725" s="207"/>
      <c r="B2725" s="58" t="s">
        <v>2514</v>
      </c>
      <c r="C2725" s="16"/>
      <c r="D2725" s="130"/>
      <c r="E2725" s="47">
        <v>7</v>
      </c>
      <c r="F2725" s="47">
        <v>7</v>
      </c>
      <c r="G2725" s="47">
        <v>18</v>
      </c>
      <c r="H2725" s="8">
        <v>232</v>
      </c>
      <c r="I2725" s="8">
        <v>229</v>
      </c>
    </row>
    <row r="2726" spans="1:10">
      <c r="A2726" s="207"/>
      <c r="B2726" s="58" t="s">
        <v>2515</v>
      </c>
      <c r="C2726" s="16"/>
      <c r="D2726" s="130"/>
      <c r="E2726" s="47">
        <v>5</v>
      </c>
      <c r="F2726" s="47">
        <v>18</v>
      </c>
      <c r="G2726" s="47">
        <v>25</v>
      </c>
      <c r="H2726" s="8">
        <v>232</v>
      </c>
      <c r="I2726" s="8">
        <v>229</v>
      </c>
    </row>
    <row r="2727" spans="1:10">
      <c r="A2727" s="207"/>
      <c r="B2727" s="58" t="s">
        <v>817</v>
      </c>
      <c r="C2727" s="16"/>
      <c r="D2727" s="130"/>
      <c r="E2727" s="47">
        <v>1</v>
      </c>
      <c r="F2727" s="47">
        <v>45</v>
      </c>
      <c r="G2727" s="47">
        <v>7</v>
      </c>
      <c r="H2727" s="8">
        <v>232</v>
      </c>
      <c r="I2727" s="8">
        <v>229</v>
      </c>
    </row>
    <row r="2728" spans="1:10">
      <c r="A2728" s="207"/>
      <c r="B2728" s="15" t="s">
        <v>2516</v>
      </c>
      <c r="C2728" s="16"/>
      <c r="D2728" s="130">
        <v>400</v>
      </c>
      <c r="E2728" s="20"/>
      <c r="F2728" s="20"/>
      <c r="G2728" s="20"/>
      <c r="H2728" s="8"/>
      <c r="I2728" s="8"/>
      <c r="J2728" s="144">
        <f>100*(H2728*(E2728+F2728+G2728)+H2729*(E2729+F2729+G2729)+H2730*(E2730+F2730+G2730)+H2731*(G2731+F2731+E2731)+H2732*(G2732+F2732+E2732)+H2733*(G2733+F2733+E2733)+H2734*(G2734+F2734+E2734)+H2735*(G2735+F2735+E2735)+H2736*(G2736+F2736+E2736)+H2737*(G2737+F2737+E2737))/(D2728*1000)</f>
        <v>63.767499999999998</v>
      </c>
    </row>
    <row r="2729" spans="1:10" ht="15.75" customHeight="1" thickBot="1">
      <c r="A2729" s="207"/>
      <c r="B2729" s="22" t="s">
        <v>2517</v>
      </c>
      <c r="C2729" s="217" t="s">
        <v>2518</v>
      </c>
      <c r="D2729" s="130"/>
      <c r="E2729" s="20">
        <v>119</v>
      </c>
      <c r="F2729" s="20">
        <v>11</v>
      </c>
      <c r="G2729" s="20">
        <v>11</v>
      </c>
      <c r="H2729" s="21">
        <v>230</v>
      </c>
      <c r="I2729" s="21">
        <v>228</v>
      </c>
    </row>
    <row r="2730" spans="1:10" ht="15.75" thickBot="1">
      <c r="A2730" s="207"/>
      <c r="B2730" s="22" t="s">
        <v>2519</v>
      </c>
      <c r="C2730" s="217"/>
      <c r="D2730" s="130"/>
      <c r="E2730" s="20">
        <v>57</v>
      </c>
      <c r="F2730" s="20">
        <v>59</v>
      </c>
      <c r="G2730" s="20">
        <v>86</v>
      </c>
      <c r="H2730" s="21">
        <v>230</v>
      </c>
      <c r="I2730" s="21">
        <v>228</v>
      </c>
    </row>
    <row r="2731" spans="1:10" ht="15.75" thickBot="1">
      <c r="A2731" s="207"/>
      <c r="B2731" s="19" t="s">
        <v>2520</v>
      </c>
      <c r="C2731" s="217"/>
      <c r="D2731" s="130"/>
      <c r="E2731" s="20">
        <v>18</v>
      </c>
      <c r="F2731" s="20">
        <v>56</v>
      </c>
      <c r="G2731" s="20">
        <v>10</v>
      </c>
      <c r="H2731" s="21">
        <v>230</v>
      </c>
      <c r="I2731" s="21">
        <v>228</v>
      </c>
    </row>
    <row r="2732" spans="1:10" ht="15.75" thickBot="1">
      <c r="A2732" s="207"/>
      <c r="B2732" s="19" t="s">
        <v>2521</v>
      </c>
      <c r="C2732" s="217"/>
      <c r="D2732" s="130"/>
      <c r="E2732" s="20">
        <v>63</v>
      </c>
      <c r="F2732" s="20">
        <v>64</v>
      </c>
      <c r="G2732" s="20">
        <v>63</v>
      </c>
      <c r="H2732" s="21">
        <v>230</v>
      </c>
      <c r="I2732" s="21">
        <v>228</v>
      </c>
    </row>
    <row r="2733" spans="1:10" ht="15.75" thickBot="1">
      <c r="A2733" s="207"/>
      <c r="B2733" s="19" t="s">
        <v>2522</v>
      </c>
      <c r="C2733" s="217"/>
      <c r="D2733" s="130"/>
      <c r="E2733" s="20"/>
      <c r="F2733" s="20"/>
      <c r="G2733" s="20"/>
      <c r="H2733" s="21">
        <v>230</v>
      </c>
      <c r="I2733" s="21">
        <v>228</v>
      </c>
    </row>
    <row r="2734" spans="1:10" ht="15.75" thickBot="1">
      <c r="A2734" s="207"/>
      <c r="B2734" s="19" t="s">
        <v>2523</v>
      </c>
      <c r="C2734" s="217"/>
      <c r="D2734" s="130"/>
      <c r="E2734" s="20">
        <v>52</v>
      </c>
      <c r="F2734" s="20">
        <v>53</v>
      </c>
      <c r="G2734" s="20">
        <v>55</v>
      </c>
      <c r="H2734" s="21">
        <v>230</v>
      </c>
      <c r="I2734" s="21">
        <v>228</v>
      </c>
    </row>
    <row r="2735" spans="1:10" ht="15.75" thickBot="1">
      <c r="A2735" s="207"/>
      <c r="B2735" s="19" t="s">
        <v>2524</v>
      </c>
      <c r="C2735" s="217"/>
      <c r="D2735" s="130"/>
      <c r="E2735" s="20">
        <v>99</v>
      </c>
      <c r="F2735" s="20">
        <v>62</v>
      </c>
      <c r="G2735" s="20">
        <v>60</v>
      </c>
      <c r="H2735" s="21">
        <v>230</v>
      </c>
      <c r="I2735" s="21">
        <v>228</v>
      </c>
    </row>
    <row r="2736" spans="1:10" ht="15.75" thickBot="1">
      <c r="A2736" s="207"/>
      <c r="B2736" s="19" t="s">
        <v>2525</v>
      </c>
      <c r="C2736" s="217"/>
      <c r="D2736" s="130"/>
      <c r="E2736" s="20">
        <v>22</v>
      </c>
      <c r="F2736" s="20">
        <v>44</v>
      </c>
      <c r="G2736" s="20">
        <v>45</v>
      </c>
      <c r="H2736" s="21">
        <v>230</v>
      </c>
      <c r="I2736" s="21">
        <v>228</v>
      </c>
    </row>
    <row r="2737" spans="1:10">
      <c r="A2737" s="207"/>
      <c r="B2737" s="15" t="s">
        <v>92</v>
      </c>
      <c r="C2737" s="16"/>
      <c r="D2737" s="130">
        <v>400</v>
      </c>
      <c r="E2737" s="20"/>
      <c r="F2737" s="20"/>
      <c r="G2737" s="20"/>
      <c r="H2737" s="21"/>
      <c r="I2737" s="21"/>
      <c r="J2737" s="144">
        <f>100*(H2737*(E2737+F2737+G2737)+H2738*(E2738+F2738+G2738)+H2739*(E2739+F2739+G2739)+H2740*(G2740+F2740+E2740)+H2741*(G2741+F2741+E2741)+H2742*(G2742+F2742+E2742))/(D2737*1000)</f>
        <v>14.67975</v>
      </c>
    </row>
    <row r="2738" spans="1:10">
      <c r="A2738" s="207"/>
      <c r="B2738" s="19" t="s">
        <v>2526</v>
      </c>
      <c r="C2738" s="16"/>
      <c r="D2738" s="130"/>
      <c r="E2738" s="20">
        <v>13</v>
      </c>
      <c r="F2738" s="20">
        <v>2</v>
      </c>
      <c r="G2738" s="20">
        <v>2</v>
      </c>
      <c r="H2738" s="21">
        <v>238</v>
      </c>
      <c r="I2738" s="21">
        <v>230</v>
      </c>
    </row>
    <row r="2739" spans="1:10">
      <c r="A2739" s="207"/>
      <c r="B2739" s="19" t="s">
        <v>2527</v>
      </c>
      <c r="C2739" s="16"/>
      <c r="D2739" s="130"/>
      <c r="E2739" s="20">
        <v>35</v>
      </c>
      <c r="F2739" s="20">
        <v>32</v>
      </c>
      <c r="G2739" s="20">
        <v>35</v>
      </c>
      <c r="H2739" s="21">
        <v>238</v>
      </c>
      <c r="I2739" s="21">
        <v>230</v>
      </c>
    </row>
    <row r="2740" spans="1:10">
      <c r="A2740" s="207"/>
      <c r="B2740" s="19" t="s">
        <v>2520</v>
      </c>
      <c r="C2740" s="16"/>
      <c r="D2740" s="130"/>
      <c r="E2740" s="20">
        <v>34</v>
      </c>
      <c r="F2740" s="20">
        <v>14</v>
      </c>
      <c r="G2740" s="20">
        <v>12</v>
      </c>
      <c r="H2740" s="21">
        <v>238</v>
      </c>
      <c r="I2740" s="21">
        <v>230</v>
      </c>
    </row>
    <row r="2741" spans="1:10">
      <c r="A2741" s="207"/>
      <c r="B2741" s="15" t="s">
        <v>2528</v>
      </c>
      <c r="C2741" s="16"/>
      <c r="D2741" s="130">
        <v>400</v>
      </c>
      <c r="E2741" s="20"/>
      <c r="F2741" s="20"/>
      <c r="G2741" s="20"/>
      <c r="H2741" s="8"/>
      <c r="I2741" s="8"/>
      <c r="J2741" s="144">
        <f>100*(H2741*(E2741+F2741+G2741)+H2742*(E2742+F2742+G2742)+H2743*(E2743+F2743+G2743)+H2744*(G2744+F2744+E2744)+H2745*(G2745+F2745+E2745)+H2746*(G2746+F2746+E2746)+H2747*(G2747+F2747+E2747)+H2748*(G2748+F2748+E2748)+H2749*(G2749+F2749+E2749)+H2750*(G2750+F2750+E2750))/(D2741*1000)</f>
        <v>18.387</v>
      </c>
    </row>
    <row r="2742" spans="1:10" ht="15.75" customHeight="1" thickBot="1">
      <c r="A2742" s="207"/>
      <c r="B2742" s="22" t="s">
        <v>2529</v>
      </c>
      <c r="C2742" s="217" t="s">
        <v>2530</v>
      </c>
      <c r="D2742" s="130"/>
      <c r="E2742" s="20">
        <v>16</v>
      </c>
      <c r="F2742" s="20">
        <v>30</v>
      </c>
      <c r="G2742" s="20">
        <v>25</v>
      </c>
      <c r="H2742" s="21">
        <v>227</v>
      </c>
      <c r="I2742" s="21">
        <v>218</v>
      </c>
    </row>
    <row r="2743" spans="1:10" ht="15.75" thickBot="1">
      <c r="A2743" s="207"/>
      <c r="B2743" s="19" t="s">
        <v>2531</v>
      </c>
      <c r="C2743" s="217"/>
      <c r="D2743" s="130"/>
      <c r="E2743" s="20">
        <v>28</v>
      </c>
      <c r="F2743" s="20">
        <v>19</v>
      </c>
      <c r="G2743" s="20">
        <v>31</v>
      </c>
      <c r="H2743" s="21">
        <v>227</v>
      </c>
      <c r="I2743" s="21">
        <v>218</v>
      </c>
    </row>
    <row r="2744" spans="1:10" ht="15.75" thickBot="1">
      <c r="A2744" s="207"/>
      <c r="B2744" s="22" t="s">
        <v>2532</v>
      </c>
      <c r="C2744" s="217"/>
      <c r="D2744" s="130"/>
      <c r="E2744" s="20"/>
      <c r="F2744" s="20">
        <v>65</v>
      </c>
      <c r="G2744" s="20"/>
      <c r="H2744" s="21">
        <v>227</v>
      </c>
      <c r="I2744" s="21">
        <v>218</v>
      </c>
    </row>
    <row r="2745" spans="1:10" ht="15.75" thickBot="1">
      <c r="A2745" s="207"/>
      <c r="B2745" s="19" t="s">
        <v>2533</v>
      </c>
      <c r="C2745" s="217"/>
      <c r="D2745" s="130"/>
      <c r="E2745" s="20">
        <v>0</v>
      </c>
      <c r="F2745" s="20">
        <v>2</v>
      </c>
      <c r="G2745" s="20">
        <v>0</v>
      </c>
      <c r="H2745" s="21">
        <v>227</v>
      </c>
      <c r="I2745" s="21">
        <v>218</v>
      </c>
    </row>
    <row r="2746" spans="1:10" ht="15.75" thickBot="1">
      <c r="A2746" s="207"/>
      <c r="B2746" s="30" t="s">
        <v>2402</v>
      </c>
      <c r="C2746" s="217"/>
      <c r="D2746" s="130"/>
      <c r="E2746" s="20"/>
      <c r="F2746" s="20"/>
      <c r="G2746" s="20"/>
      <c r="H2746" s="21"/>
      <c r="I2746" s="21"/>
    </row>
    <row r="2747" spans="1:10" ht="15.75" thickBot="1">
      <c r="A2747" s="207"/>
      <c r="B2747" s="19" t="s">
        <v>2534</v>
      </c>
      <c r="C2747" s="217"/>
      <c r="D2747" s="130"/>
      <c r="E2747" s="20">
        <v>32</v>
      </c>
      <c r="F2747" s="20">
        <v>40</v>
      </c>
      <c r="G2747" s="20">
        <v>19</v>
      </c>
      <c r="H2747" s="21">
        <v>227</v>
      </c>
      <c r="I2747" s="21">
        <v>218</v>
      </c>
    </row>
    <row r="2748" spans="1:10" ht="15.75" thickBot="1">
      <c r="A2748" s="207"/>
      <c r="B2748" s="19" t="s">
        <v>2535</v>
      </c>
      <c r="C2748" s="217"/>
      <c r="D2748" s="130"/>
      <c r="E2748" s="20"/>
      <c r="F2748" s="20">
        <v>0</v>
      </c>
      <c r="G2748" s="20"/>
      <c r="H2748" s="21">
        <v>227</v>
      </c>
      <c r="I2748" s="21">
        <v>218</v>
      </c>
    </row>
    <row r="2749" spans="1:10" ht="15.75" thickBot="1">
      <c r="A2749" s="207"/>
      <c r="B2749" s="19" t="s">
        <v>2536</v>
      </c>
      <c r="C2749" s="217"/>
      <c r="D2749" s="130"/>
      <c r="E2749" s="20">
        <v>6</v>
      </c>
      <c r="F2749" s="20">
        <v>7</v>
      </c>
      <c r="G2749" s="20">
        <v>4</v>
      </c>
      <c r="H2749" s="21">
        <v>227</v>
      </c>
      <c r="I2749" s="21">
        <v>218</v>
      </c>
    </row>
    <row r="2750" spans="1:10" ht="15.75" thickBot="1">
      <c r="A2750"/>
      <c r="B2750" s="30" t="s">
        <v>2537</v>
      </c>
      <c r="C2750" s="16"/>
      <c r="D2750" s="130">
        <v>250</v>
      </c>
      <c r="E2750" s="20"/>
      <c r="F2750" s="20"/>
      <c r="G2750" s="20"/>
      <c r="H2750" s="8"/>
      <c r="I2750" s="8"/>
      <c r="J2750" s="144">
        <f>100*(H2750*(E2750+F2750+G2750)+H2751*(E2751+F2751+G2751)+H2752*(E2752+F2752+G2752)+H2753*(G2753+F2753+E2753)+H2754*(G2754+F2754+E2754)+H2755*(G2755+F2755+E2755))/(D2750*1000)</f>
        <v>14.444000000000001</v>
      </c>
    </row>
    <row r="2751" spans="1:10" ht="15.75" customHeight="1" thickBot="1">
      <c r="A2751" s="184" t="s">
        <v>978</v>
      </c>
      <c r="B2751" s="22" t="s">
        <v>2538</v>
      </c>
      <c r="C2751" s="218" t="s">
        <v>2539</v>
      </c>
      <c r="D2751" s="130"/>
      <c r="E2751" s="20">
        <v>19</v>
      </c>
      <c r="F2751" s="20">
        <v>26</v>
      </c>
      <c r="G2751" s="20">
        <v>23</v>
      </c>
      <c r="H2751" s="21">
        <v>230</v>
      </c>
      <c r="I2751" s="21">
        <v>220</v>
      </c>
    </row>
    <row r="2752" spans="1:10" ht="15.75" thickBot="1">
      <c r="A2752" s="184"/>
      <c r="B2752" s="22" t="s">
        <v>2540</v>
      </c>
      <c r="C2752" s="218"/>
      <c r="D2752" s="130"/>
      <c r="E2752" s="20">
        <v>1</v>
      </c>
      <c r="F2752" s="20">
        <v>1</v>
      </c>
      <c r="G2752" s="20">
        <v>2</v>
      </c>
      <c r="H2752" s="21">
        <v>230</v>
      </c>
      <c r="I2752" s="21">
        <v>220</v>
      </c>
    </row>
    <row r="2753" spans="1:10" ht="15.75" thickBot="1">
      <c r="A2753" s="184"/>
      <c r="B2753" s="19" t="s">
        <v>2541</v>
      </c>
      <c r="C2753" s="218"/>
      <c r="D2753" s="130"/>
      <c r="E2753" s="20">
        <v>6</v>
      </c>
      <c r="F2753" s="20">
        <v>31</v>
      </c>
      <c r="G2753" s="20">
        <v>39</v>
      </c>
      <c r="H2753" s="21">
        <v>230</v>
      </c>
      <c r="I2753" s="21">
        <v>220</v>
      </c>
    </row>
    <row r="2754" spans="1:10" ht="15.75" thickBot="1">
      <c r="A2754" s="184"/>
      <c r="B2754" s="19" t="s">
        <v>2542</v>
      </c>
      <c r="C2754" s="218"/>
      <c r="D2754" s="130"/>
      <c r="E2754" s="20">
        <v>0</v>
      </c>
      <c r="F2754" s="20">
        <v>8</v>
      </c>
      <c r="G2754" s="20">
        <v>1</v>
      </c>
      <c r="H2754" s="21">
        <v>230</v>
      </c>
      <c r="I2754" s="21">
        <v>220</v>
      </c>
    </row>
    <row r="2755" spans="1:10">
      <c r="A2755"/>
      <c r="B2755" s="30" t="s">
        <v>2543</v>
      </c>
      <c r="C2755" s="16"/>
      <c r="D2755" s="130">
        <v>63</v>
      </c>
      <c r="E2755" s="20"/>
      <c r="F2755" s="20"/>
      <c r="G2755" s="20"/>
      <c r="H2755" s="21"/>
      <c r="I2755" s="21"/>
      <c r="J2755" s="144">
        <f>100*(H2755*(E2755+F2755+G2755)+H2756*(E2756+F2756+G2756)+H2757*(E2757+F2757+G2757))/(D2755*1000)</f>
        <v>18.323809523809523</v>
      </c>
    </row>
    <row r="2756" spans="1:10" ht="15.75" customHeight="1">
      <c r="A2756" s="205" t="s">
        <v>387</v>
      </c>
      <c r="B2756" s="19" t="s">
        <v>2544</v>
      </c>
      <c r="C2756" s="185" t="s">
        <v>2544</v>
      </c>
      <c r="D2756" s="130"/>
      <c r="E2756" s="20"/>
      <c r="F2756" s="20">
        <v>6</v>
      </c>
      <c r="G2756" s="20">
        <v>5</v>
      </c>
      <c r="H2756" s="21">
        <v>222</v>
      </c>
      <c r="I2756" s="21">
        <v>219</v>
      </c>
    </row>
    <row r="2757" spans="1:10">
      <c r="A2757" s="205"/>
      <c r="B2757" s="19" t="s">
        <v>2545</v>
      </c>
      <c r="C2757" s="185"/>
      <c r="D2757" s="130"/>
      <c r="E2757" s="20">
        <v>23</v>
      </c>
      <c r="F2757" s="20">
        <v>15</v>
      </c>
      <c r="G2757" s="20">
        <v>3</v>
      </c>
      <c r="H2757" s="21">
        <v>222</v>
      </c>
      <c r="I2757" s="21">
        <v>219</v>
      </c>
    </row>
    <row r="2758" spans="1:10" ht="15.75" thickBot="1">
      <c r="A2758" s="14"/>
      <c r="B2758" s="15" t="s">
        <v>2546</v>
      </c>
      <c r="C2758" s="16"/>
      <c r="D2758" s="130">
        <v>400</v>
      </c>
      <c r="E2758" s="20"/>
      <c r="F2758" s="20"/>
      <c r="G2758" s="20"/>
      <c r="H2758" s="8"/>
      <c r="I2758" s="8"/>
      <c r="J2758" s="144">
        <f>100*(H2758*(E2758+F2758+G2758)+H2759*(E2759+F2759+G2759)+H2760*(E2760+F2760+G2760)+H2761*(G2761+F2761+E2761)+H2762*(G2762+F2762+E2762)+H2763*(G2763+F2763+E2763)+H2764*(G2764+F2764+E2764)+H2765*(G2765+F2765+E2765)+H2766*(G2766+F2766+E2766)+H2767*(G2767+F2767+E2767)+H2769*(G2769+F2769+E2769)+H2770*(G2770+F2770+E2770)+H2771*(G2771+F2771+E2771)+H2772*(G2772+F2772+E2772))/(D2758*1000)</f>
        <v>36.805999999999997</v>
      </c>
    </row>
    <row r="2759" spans="1:10" ht="15.75" customHeight="1" thickBot="1">
      <c r="A2759" s="205" t="s">
        <v>387</v>
      </c>
      <c r="B2759" s="19" t="s">
        <v>2547</v>
      </c>
      <c r="C2759" s="218" t="s">
        <v>2548</v>
      </c>
      <c r="D2759" s="130"/>
      <c r="E2759" s="20">
        <v>4</v>
      </c>
      <c r="F2759" s="20">
        <v>12</v>
      </c>
      <c r="G2759" s="20">
        <v>16</v>
      </c>
      <c r="H2759" s="8">
        <v>239</v>
      </c>
      <c r="I2759" s="8">
        <v>231</v>
      </c>
    </row>
    <row r="2760" spans="1:10" ht="15.75" thickBot="1">
      <c r="A2760" s="205"/>
      <c r="B2760" s="19" t="s">
        <v>2549</v>
      </c>
      <c r="C2760" s="218"/>
      <c r="D2760" s="130"/>
      <c r="E2760" s="20">
        <v>52</v>
      </c>
      <c r="F2760" s="20">
        <v>70</v>
      </c>
      <c r="G2760" s="20">
        <v>73</v>
      </c>
      <c r="H2760" s="8">
        <v>239</v>
      </c>
      <c r="I2760" s="8">
        <v>231</v>
      </c>
    </row>
    <row r="2761" spans="1:10" ht="15.75" thickBot="1">
      <c r="A2761" s="205"/>
      <c r="B2761" s="19" t="s">
        <v>2550</v>
      </c>
      <c r="C2761" s="218"/>
      <c r="D2761" s="130"/>
      <c r="E2761" s="20">
        <v>35</v>
      </c>
      <c r="F2761" s="20">
        <v>25</v>
      </c>
      <c r="G2761" s="20">
        <v>19</v>
      </c>
      <c r="H2761" s="8">
        <v>239</v>
      </c>
      <c r="I2761" s="8">
        <v>231</v>
      </c>
    </row>
    <row r="2762" spans="1:10" ht="15.75" thickBot="1">
      <c r="A2762" s="205"/>
      <c r="B2762" s="22" t="s">
        <v>2551</v>
      </c>
      <c r="C2762" s="218"/>
      <c r="D2762" s="130"/>
      <c r="E2762" s="20">
        <v>3</v>
      </c>
      <c r="F2762" s="20">
        <v>3</v>
      </c>
      <c r="G2762" s="20">
        <v>4</v>
      </c>
      <c r="H2762" s="8">
        <v>239</v>
      </c>
      <c r="I2762" s="8">
        <v>231</v>
      </c>
    </row>
    <row r="2763" spans="1:10">
      <c r="A2763" s="205"/>
      <c r="B2763" s="19" t="s">
        <v>2552</v>
      </c>
      <c r="C2763" s="16"/>
      <c r="D2763" s="130"/>
      <c r="E2763" s="20">
        <v>6</v>
      </c>
      <c r="F2763" s="20">
        <v>8</v>
      </c>
      <c r="G2763" s="20">
        <v>8</v>
      </c>
      <c r="H2763" s="8">
        <v>239</v>
      </c>
      <c r="I2763" s="8">
        <v>231</v>
      </c>
    </row>
    <row r="2764" spans="1:10">
      <c r="A2764" s="205"/>
      <c r="B2764" s="19" t="s">
        <v>2553</v>
      </c>
      <c r="C2764" s="16"/>
      <c r="D2764" s="130"/>
      <c r="E2764" s="20">
        <v>3</v>
      </c>
      <c r="F2764" s="20">
        <v>0</v>
      </c>
      <c r="G2764" s="20">
        <v>5</v>
      </c>
      <c r="H2764" s="8">
        <v>239</v>
      </c>
      <c r="I2764" s="8">
        <v>231</v>
      </c>
    </row>
    <row r="2765" spans="1:10">
      <c r="A2765" s="205"/>
      <c r="B2765" s="19" t="s">
        <v>2554</v>
      </c>
      <c r="C2765" s="16"/>
      <c r="D2765" s="130"/>
      <c r="E2765" s="20">
        <v>8</v>
      </c>
      <c r="F2765" s="20">
        <v>0</v>
      </c>
      <c r="G2765" s="20">
        <v>1</v>
      </c>
      <c r="H2765" s="8">
        <v>239</v>
      </c>
      <c r="I2765" s="8">
        <v>231</v>
      </c>
    </row>
    <row r="2766" spans="1:10">
      <c r="A2766" s="205"/>
      <c r="B2766" s="19" t="s">
        <v>2555</v>
      </c>
      <c r="C2766" s="16"/>
      <c r="D2766" s="130"/>
      <c r="E2766" s="20">
        <v>8</v>
      </c>
      <c r="F2766" s="20">
        <v>14</v>
      </c>
      <c r="G2766" s="20">
        <v>9</v>
      </c>
      <c r="H2766" s="8">
        <v>239</v>
      </c>
      <c r="I2766" s="8">
        <v>231</v>
      </c>
    </row>
    <row r="2767" spans="1:10">
      <c r="A2767" s="205"/>
      <c r="B2767" s="30" t="s">
        <v>2402</v>
      </c>
      <c r="C2767" s="16"/>
      <c r="D2767" s="130"/>
      <c r="E2767" s="20"/>
      <c r="F2767" s="20"/>
      <c r="G2767" s="20"/>
      <c r="H2767" s="8"/>
      <c r="I2767" s="8"/>
    </row>
    <row r="2768" spans="1:10">
      <c r="A2768" s="205"/>
      <c r="B2768" s="19" t="s">
        <v>2556</v>
      </c>
      <c r="C2768" s="16"/>
      <c r="D2768" s="130"/>
      <c r="E2768" s="20">
        <v>5</v>
      </c>
      <c r="F2768" s="20">
        <v>10</v>
      </c>
      <c r="G2768" s="20">
        <v>15</v>
      </c>
      <c r="H2768" s="8">
        <v>239</v>
      </c>
      <c r="I2768" s="8">
        <v>231</v>
      </c>
    </row>
    <row r="2769" spans="1:10">
      <c r="A2769" s="205"/>
      <c r="B2769" s="19" t="s">
        <v>63</v>
      </c>
      <c r="C2769" s="16"/>
      <c r="D2769" s="130"/>
      <c r="E2769" s="20">
        <v>2</v>
      </c>
      <c r="F2769" s="20">
        <v>28</v>
      </c>
      <c r="G2769" s="20">
        <v>11</v>
      </c>
      <c r="H2769" s="8">
        <v>239</v>
      </c>
      <c r="I2769" s="8">
        <v>231</v>
      </c>
    </row>
    <row r="2770" spans="1:10">
      <c r="A2770" s="205"/>
      <c r="B2770" s="19" t="s">
        <v>2557</v>
      </c>
      <c r="C2770" s="16"/>
      <c r="D2770" s="130"/>
      <c r="E2770" s="20">
        <v>35</v>
      </c>
      <c r="F2770" s="20">
        <v>42</v>
      </c>
      <c r="G2770" s="20">
        <v>26</v>
      </c>
      <c r="H2770" s="8">
        <v>239</v>
      </c>
      <c r="I2770" s="8">
        <v>231</v>
      </c>
    </row>
    <row r="2771" spans="1:10">
      <c r="A2771" s="205"/>
      <c r="B2771" s="19" t="s">
        <v>2558</v>
      </c>
      <c r="C2771" s="16"/>
      <c r="D2771" s="130"/>
      <c r="E2771" s="20">
        <v>28</v>
      </c>
      <c r="F2771" s="20">
        <v>20</v>
      </c>
      <c r="G2771" s="20">
        <v>21</v>
      </c>
      <c r="H2771" s="8">
        <v>239</v>
      </c>
      <c r="I2771" s="8">
        <v>231</v>
      </c>
    </row>
    <row r="2772" spans="1:10">
      <c r="A2772" s="205"/>
      <c r="B2772" s="19" t="s">
        <v>2559</v>
      </c>
      <c r="C2772" s="16"/>
      <c r="D2772" s="130"/>
      <c r="E2772" s="20">
        <v>4</v>
      </c>
      <c r="F2772" s="20">
        <v>2</v>
      </c>
      <c r="G2772" s="20">
        <v>11</v>
      </c>
      <c r="H2772" s="8">
        <v>239</v>
      </c>
      <c r="I2772" s="8">
        <v>231</v>
      </c>
    </row>
    <row r="2773" spans="1:10">
      <c r="A2773"/>
      <c r="B2773" s="30" t="s">
        <v>2560</v>
      </c>
      <c r="C2773" s="16"/>
      <c r="D2773" s="130">
        <v>250</v>
      </c>
      <c r="E2773" s="20"/>
      <c r="F2773" s="20"/>
      <c r="G2773" s="20"/>
      <c r="H2773" s="8"/>
      <c r="I2773" s="8"/>
      <c r="J2773" s="144">
        <f>100*(H2773*(E2773+F2773+G2773)+H2774*(E2774+F2774+G2774)+H2775*(E2775+F2775+G2775)+H2776*(G2776+F2776+E2776)+H2777*(G2777+F2777+E2777)+H2778*(G2778+F2778+E2778)+H2779*(G2779+F2779+E2779)+H2780*(G2780+F2780+E2780)+H2781*(G2781+F2781+E2781)+H2782*(G2782+F2782+E2782)+H2784*(G2784+F2784+E2784)+H2785*(G2785+F2785+E2785)+H2786*(G2786+F2786+E2786)+H2787*(G2787+F2787+E2787))/(D2773*1000)</f>
        <v>83.504000000000005</v>
      </c>
    </row>
    <row r="2774" spans="1:10" ht="15.75" customHeight="1" thickBot="1">
      <c r="A2774" s="203" t="s">
        <v>429</v>
      </c>
      <c r="B2774" s="19" t="s">
        <v>2561</v>
      </c>
      <c r="C2774" s="217" t="s">
        <v>2562</v>
      </c>
      <c r="D2774" s="130"/>
      <c r="E2774" s="20">
        <v>21</v>
      </c>
      <c r="F2774" s="20">
        <v>21</v>
      </c>
      <c r="G2774" s="20">
        <v>43</v>
      </c>
      <c r="H2774" s="8">
        <v>230</v>
      </c>
      <c r="I2774" s="8">
        <v>223</v>
      </c>
    </row>
    <row r="2775" spans="1:10" ht="15.75" thickBot="1">
      <c r="A2775" s="203"/>
      <c r="B2775" s="19" t="s">
        <v>2563</v>
      </c>
      <c r="C2775" s="217"/>
      <c r="D2775" s="130"/>
      <c r="E2775" s="20">
        <v>35</v>
      </c>
      <c r="F2775" s="20">
        <v>63</v>
      </c>
      <c r="G2775" s="20">
        <v>62</v>
      </c>
      <c r="H2775" s="8">
        <v>230</v>
      </c>
      <c r="I2775" s="8">
        <v>223</v>
      </c>
    </row>
    <row r="2776" spans="1:10" ht="15.75" thickBot="1">
      <c r="A2776" s="203"/>
      <c r="B2776" s="19" t="s">
        <v>2332</v>
      </c>
      <c r="C2776" s="217"/>
      <c r="D2776" s="130"/>
      <c r="E2776" s="20">
        <v>68</v>
      </c>
      <c r="F2776" s="20">
        <v>52</v>
      </c>
      <c r="G2776" s="20">
        <v>50</v>
      </c>
      <c r="H2776" s="8">
        <v>230</v>
      </c>
      <c r="I2776" s="8">
        <v>223</v>
      </c>
    </row>
    <row r="2777" spans="1:10" ht="15.75" thickBot="1">
      <c r="A2777" s="203"/>
      <c r="B2777" s="19" t="s">
        <v>2564</v>
      </c>
      <c r="C2777" s="217"/>
      <c r="D2777" s="130"/>
      <c r="E2777" s="20">
        <v>8</v>
      </c>
      <c r="F2777" s="20">
        <v>13</v>
      </c>
      <c r="G2777" s="20">
        <v>8</v>
      </c>
      <c r="H2777" s="8">
        <v>230</v>
      </c>
      <c r="I2777" s="8">
        <v>223</v>
      </c>
    </row>
    <row r="2778" spans="1:10" ht="15.75" thickBot="1">
      <c r="A2778" s="203"/>
      <c r="B2778" s="19" t="s">
        <v>2565</v>
      </c>
      <c r="C2778" s="217"/>
      <c r="D2778" s="130"/>
      <c r="E2778" s="20">
        <v>0</v>
      </c>
      <c r="F2778" s="20">
        <v>0</v>
      </c>
      <c r="G2778" s="20">
        <v>0</v>
      </c>
      <c r="H2778" s="8">
        <v>230</v>
      </c>
      <c r="I2778" s="8">
        <v>223</v>
      </c>
    </row>
    <row r="2779" spans="1:10">
      <c r="A2779" s="203"/>
      <c r="B2779" s="19" t="s">
        <v>2566</v>
      </c>
      <c r="C2779" s="16"/>
      <c r="D2779" s="130"/>
      <c r="E2779" s="20">
        <v>0</v>
      </c>
      <c r="F2779" s="20">
        <v>6</v>
      </c>
      <c r="G2779" s="20">
        <v>2</v>
      </c>
      <c r="H2779" s="8">
        <v>230</v>
      </c>
      <c r="I2779" s="8">
        <v>223</v>
      </c>
    </row>
    <row r="2780" spans="1:10">
      <c r="A2780" s="203"/>
      <c r="B2780" s="19" t="s">
        <v>2567</v>
      </c>
      <c r="C2780" s="16"/>
      <c r="D2780" s="130"/>
      <c r="E2780" s="20">
        <v>43</v>
      </c>
      <c r="F2780" s="20">
        <v>27</v>
      </c>
      <c r="G2780" s="20">
        <v>47</v>
      </c>
      <c r="H2780" s="8">
        <v>230</v>
      </c>
      <c r="I2780" s="8">
        <v>223</v>
      </c>
    </row>
    <row r="2781" spans="1:10">
      <c r="A2781" s="203"/>
      <c r="B2781" s="19" t="s">
        <v>2568</v>
      </c>
      <c r="C2781" s="16"/>
      <c r="D2781" s="130"/>
      <c r="E2781" s="20">
        <v>68</v>
      </c>
      <c r="F2781" s="20">
        <v>59</v>
      </c>
      <c r="G2781" s="20">
        <v>52</v>
      </c>
      <c r="H2781" s="8">
        <v>230</v>
      </c>
      <c r="I2781" s="8">
        <v>223</v>
      </c>
    </row>
    <row r="2782" spans="1:10">
      <c r="A2782" s="14"/>
      <c r="B2782" s="15" t="s">
        <v>2569</v>
      </c>
      <c r="C2782" s="16"/>
      <c r="D2782" s="130">
        <v>400</v>
      </c>
      <c r="E2782" s="20"/>
      <c r="F2782" s="20"/>
      <c r="G2782" s="20"/>
      <c r="H2782" s="8"/>
      <c r="I2782" s="8"/>
      <c r="J2782" s="144">
        <f>100*(H2782*(E2782+F2782+G2782)+H2783*(E2783+F2783+G2783)+H2784*(E2784+F2784+G2784)+H2785*(G2785+F2785+E2785)+H2786*(G2786+F2786+E2786)+H2787*(G2787+F2787+E2787)+H2788*(G2788+F2788+E2788)+H2789*(G2789+F2789+E2789)+H2790*(G2790+F2790+E2790))/(D2782*1000)</f>
        <v>16.38</v>
      </c>
    </row>
    <row r="2783" spans="1:10" ht="15.75" customHeight="1" thickBot="1">
      <c r="A2783" s="191" t="s">
        <v>387</v>
      </c>
      <c r="B2783" s="19" t="s">
        <v>63</v>
      </c>
      <c r="C2783" s="217" t="s">
        <v>2570</v>
      </c>
      <c r="D2783" s="130"/>
      <c r="E2783" s="20">
        <v>0</v>
      </c>
      <c r="F2783" s="20">
        <v>0</v>
      </c>
      <c r="G2783" s="20">
        <v>0</v>
      </c>
      <c r="H2783" s="8">
        <v>240</v>
      </c>
      <c r="I2783" s="8">
        <v>232</v>
      </c>
    </row>
    <row r="2784" spans="1:10" ht="15.75" thickBot="1">
      <c r="A2784" s="191"/>
      <c r="B2784" s="19" t="s">
        <v>2571</v>
      </c>
      <c r="C2784" s="217"/>
      <c r="D2784" s="130"/>
      <c r="E2784" s="20">
        <v>46</v>
      </c>
      <c r="F2784" s="20">
        <v>60</v>
      </c>
      <c r="G2784" s="20">
        <v>47</v>
      </c>
      <c r="H2784" s="8">
        <v>240</v>
      </c>
      <c r="I2784" s="8">
        <v>232</v>
      </c>
    </row>
    <row r="2785" spans="1:10" ht="15.75" thickBot="1">
      <c r="A2785" s="191"/>
      <c r="B2785" s="19" t="s">
        <v>2572</v>
      </c>
      <c r="C2785" s="217"/>
      <c r="D2785" s="130"/>
      <c r="E2785" s="20"/>
      <c r="F2785" s="20"/>
      <c r="G2785" s="20"/>
      <c r="H2785" s="8">
        <v>240</v>
      </c>
      <c r="I2785" s="8">
        <v>232</v>
      </c>
    </row>
    <row r="2786" spans="1:10" ht="15.75" thickBot="1">
      <c r="A2786" s="191"/>
      <c r="B2786" s="30" t="s">
        <v>2402</v>
      </c>
      <c r="C2786" s="217"/>
      <c r="D2786" s="130"/>
      <c r="E2786" s="20"/>
      <c r="F2786" s="20"/>
      <c r="G2786" s="20"/>
      <c r="H2786" s="8"/>
      <c r="I2786" s="8"/>
    </row>
    <row r="2787" spans="1:10">
      <c r="A2787" s="191"/>
      <c r="B2787" s="19" t="s">
        <v>2573</v>
      </c>
      <c r="C2787" s="16"/>
      <c r="D2787" s="130"/>
      <c r="E2787" s="20"/>
      <c r="F2787" s="20"/>
      <c r="G2787" s="20">
        <v>0</v>
      </c>
      <c r="H2787" s="8">
        <v>240</v>
      </c>
      <c r="I2787" s="8">
        <v>232</v>
      </c>
    </row>
    <row r="2788" spans="1:10">
      <c r="A2788" s="191"/>
      <c r="B2788" s="19" t="s">
        <v>2574</v>
      </c>
      <c r="C2788" s="16"/>
      <c r="D2788" s="130"/>
      <c r="E2788" s="20">
        <v>26</v>
      </c>
      <c r="F2788" s="20">
        <v>24</v>
      </c>
      <c r="G2788" s="20">
        <v>48</v>
      </c>
      <c r="H2788" s="8">
        <v>240</v>
      </c>
      <c r="I2788" s="8">
        <v>232</v>
      </c>
    </row>
    <row r="2789" spans="1:10">
      <c r="A2789" s="191"/>
      <c r="B2789" s="19" t="s">
        <v>2575</v>
      </c>
      <c r="C2789" s="16"/>
      <c r="D2789" s="130"/>
      <c r="E2789" s="20">
        <v>11</v>
      </c>
      <c r="F2789" s="20">
        <v>5</v>
      </c>
      <c r="G2789" s="20">
        <v>6</v>
      </c>
      <c r="H2789" s="8">
        <v>240</v>
      </c>
      <c r="I2789" s="8">
        <v>232</v>
      </c>
    </row>
    <row r="2790" spans="1:10">
      <c r="A2790"/>
      <c r="B2790" s="15" t="s">
        <v>2576</v>
      </c>
      <c r="C2790" s="16"/>
      <c r="D2790" s="130">
        <v>400</v>
      </c>
      <c r="E2790" s="20"/>
      <c r="F2790" s="20"/>
      <c r="G2790" s="20"/>
      <c r="H2790" s="8"/>
      <c r="I2790" s="8"/>
      <c r="J2790" s="144">
        <f>100*(H2790*(E2790+F2790+G2790)+H2791*(E2791+F2791+G2791)+H2792*(E2792+F2792+G2792)+H2793*(G2793+F2793+E2793)+H2794*(G2794+F2794+E2794)+H2795*(G2795+F2795+E2795)+H2796*(G2796+F2796+E2796)+H2797*(G2797+F2797+E2797)+H2798*(G2798+F2798+E2798))/(D2790*1000)</f>
        <v>20.010000000000002</v>
      </c>
    </row>
    <row r="2791" spans="1:10" ht="17.100000000000001" customHeight="1" thickBot="1">
      <c r="A2791" s="203" t="s">
        <v>429</v>
      </c>
      <c r="B2791" s="22" t="s">
        <v>2577</v>
      </c>
      <c r="C2791" s="103" t="s">
        <v>2578</v>
      </c>
      <c r="D2791" s="130"/>
      <c r="E2791" s="20">
        <v>35</v>
      </c>
      <c r="F2791" s="20">
        <v>48</v>
      </c>
      <c r="G2791" s="20">
        <v>36</v>
      </c>
      <c r="H2791" s="8">
        <v>230</v>
      </c>
      <c r="I2791" s="8">
        <v>223</v>
      </c>
    </row>
    <row r="2792" spans="1:10">
      <c r="A2792" s="203"/>
      <c r="B2792" s="22" t="s">
        <v>2579</v>
      </c>
      <c r="C2792" s="16"/>
      <c r="D2792" s="130"/>
      <c r="E2792" s="20"/>
      <c r="F2792" s="20"/>
      <c r="G2792" s="20"/>
      <c r="H2792" s="8">
        <v>230</v>
      </c>
      <c r="I2792" s="8">
        <v>223</v>
      </c>
    </row>
    <row r="2793" spans="1:10">
      <c r="A2793" s="203"/>
      <c r="B2793" s="19" t="s">
        <v>2580</v>
      </c>
      <c r="C2793" s="16"/>
      <c r="D2793" s="130"/>
      <c r="E2793" s="20">
        <v>11</v>
      </c>
      <c r="F2793" s="20">
        <v>27</v>
      </c>
      <c r="G2793" s="20">
        <v>20</v>
      </c>
      <c r="H2793" s="8">
        <v>230</v>
      </c>
      <c r="I2793" s="8">
        <v>223</v>
      </c>
    </row>
    <row r="2794" spans="1:10">
      <c r="A2794" s="203"/>
      <c r="B2794" s="19" t="s">
        <v>2581</v>
      </c>
      <c r="C2794" s="16"/>
      <c r="D2794" s="130"/>
      <c r="E2794" s="20">
        <v>0</v>
      </c>
      <c r="F2794" s="20">
        <v>0</v>
      </c>
      <c r="G2794" s="20">
        <v>0</v>
      </c>
      <c r="H2794" s="8">
        <v>230</v>
      </c>
      <c r="I2794" s="8">
        <v>223</v>
      </c>
    </row>
    <row r="2795" spans="1:10">
      <c r="A2795" s="203"/>
      <c r="B2795" s="19" t="s">
        <v>2582</v>
      </c>
      <c r="C2795" s="16"/>
      <c r="D2795" s="130"/>
      <c r="E2795" s="20">
        <v>14</v>
      </c>
      <c r="F2795" s="20">
        <v>23</v>
      </c>
      <c r="G2795" s="20">
        <v>79</v>
      </c>
      <c r="H2795" s="8">
        <v>230</v>
      </c>
      <c r="I2795" s="8">
        <v>223</v>
      </c>
    </row>
    <row r="2796" spans="1:10">
      <c r="A2796" s="203"/>
      <c r="B2796" s="15" t="s">
        <v>92</v>
      </c>
      <c r="C2796" s="16"/>
      <c r="D2796" s="130">
        <v>400</v>
      </c>
      <c r="E2796" s="20"/>
      <c r="F2796" s="20"/>
      <c r="G2796" s="20"/>
      <c r="H2796" s="8"/>
      <c r="I2796" s="8"/>
      <c r="J2796" s="144">
        <f>100*(H2796*(E2796+F2796+G2796)+H2797*(E2797+F2797+G2797)+H2798*(E2798+F2798+G2798)+H2799*(G2799+F2799+E2799)+H2800*(G2800+F2800+E2800)+H2801*(G2801+F2801+E2801)+H2802*(G2802+F2802+E2802)+H2803*(G2803+F2803+E2803)+H2804*(G2804+F2804+E2804))/(D2796*1000)</f>
        <v>14.145</v>
      </c>
    </row>
    <row r="2797" spans="1:10">
      <c r="A2797" s="203"/>
      <c r="B2797" s="19" t="s">
        <v>2583</v>
      </c>
      <c r="C2797" s="16"/>
      <c r="D2797" s="130"/>
      <c r="E2797" s="20">
        <v>7</v>
      </c>
      <c r="F2797" s="20">
        <v>4</v>
      </c>
      <c r="G2797" s="20">
        <v>0</v>
      </c>
      <c r="H2797" s="8">
        <v>230</v>
      </c>
      <c r="I2797" s="8">
        <v>222</v>
      </c>
    </row>
    <row r="2798" spans="1:10">
      <c r="A2798" s="203"/>
      <c r="B2798" s="22" t="s">
        <v>2578</v>
      </c>
      <c r="C2798" s="16"/>
      <c r="D2798" s="130"/>
      <c r="E2798" s="20">
        <v>14</v>
      </c>
      <c r="F2798" s="20">
        <v>17</v>
      </c>
      <c r="G2798" s="20">
        <v>13</v>
      </c>
      <c r="H2798" s="8">
        <v>230</v>
      </c>
      <c r="I2798" s="8">
        <v>222</v>
      </c>
    </row>
    <row r="2799" spans="1:10">
      <c r="A2799" s="203"/>
      <c r="B2799" s="19" t="s">
        <v>2584</v>
      </c>
      <c r="C2799" s="16"/>
      <c r="D2799" s="130"/>
      <c r="E2799" s="20">
        <v>25</v>
      </c>
      <c r="F2799" s="20">
        <v>16</v>
      </c>
      <c r="G2799" s="20">
        <v>5</v>
      </c>
      <c r="H2799" s="8">
        <v>230</v>
      </c>
      <c r="I2799" s="8">
        <v>222</v>
      </c>
    </row>
    <row r="2800" spans="1:10">
      <c r="A2800" s="203"/>
      <c r="B2800" s="19" t="s">
        <v>2585</v>
      </c>
      <c r="C2800" s="16"/>
      <c r="D2800" s="130"/>
      <c r="E2800" s="20">
        <v>20</v>
      </c>
      <c r="F2800" s="20">
        <v>29</v>
      </c>
      <c r="G2800" s="20">
        <v>15</v>
      </c>
      <c r="H2800" s="8">
        <v>230</v>
      </c>
      <c r="I2800" s="8">
        <v>222</v>
      </c>
    </row>
    <row r="2801" spans="1:10">
      <c r="A2801" s="203"/>
      <c r="B2801" s="22" t="s">
        <v>2586</v>
      </c>
      <c r="C2801" s="16"/>
      <c r="D2801" s="130"/>
      <c r="E2801" s="20"/>
      <c r="F2801" s="20"/>
      <c r="G2801" s="20"/>
      <c r="H2801" s="8">
        <v>230</v>
      </c>
      <c r="I2801" s="8">
        <v>222</v>
      </c>
    </row>
    <row r="2802" spans="1:10">
      <c r="A2802" s="203"/>
      <c r="B2802" s="19" t="s">
        <v>2587</v>
      </c>
      <c r="C2802" s="16"/>
      <c r="D2802" s="130"/>
      <c r="E2802" s="20">
        <v>0</v>
      </c>
      <c r="F2802" s="20">
        <v>0</v>
      </c>
      <c r="G2802" s="20">
        <v>0</v>
      </c>
      <c r="H2802" s="8">
        <v>230</v>
      </c>
      <c r="I2802" s="8">
        <v>222</v>
      </c>
    </row>
    <row r="2803" spans="1:10">
      <c r="A2803" s="203"/>
      <c r="B2803" s="19" t="s">
        <v>2588</v>
      </c>
      <c r="C2803" s="16"/>
      <c r="D2803" s="130"/>
      <c r="E2803" s="20">
        <v>30</v>
      </c>
      <c r="F2803" s="20">
        <v>24</v>
      </c>
      <c r="G2803" s="20">
        <v>22</v>
      </c>
      <c r="H2803" s="8">
        <v>230</v>
      </c>
      <c r="I2803" s="8">
        <v>222</v>
      </c>
    </row>
    <row r="2804" spans="1:10">
      <c r="A2804" s="203"/>
      <c r="B2804" s="19" t="s">
        <v>2589</v>
      </c>
      <c r="C2804" s="16"/>
      <c r="D2804" s="130"/>
      <c r="E2804" s="20">
        <v>0</v>
      </c>
      <c r="F2804" s="20">
        <v>0</v>
      </c>
      <c r="G2804" s="20">
        <v>5</v>
      </c>
      <c r="H2804" s="8">
        <v>230</v>
      </c>
      <c r="I2804" s="8">
        <v>222</v>
      </c>
    </row>
    <row r="2805" spans="1:10">
      <c r="A2805" s="14" t="s">
        <v>2590</v>
      </c>
      <c r="B2805" s="15" t="s">
        <v>680</v>
      </c>
      <c r="C2805" s="16"/>
      <c r="D2805" s="130">
        <v>400</v>
      </c>
      <c r="E2805" s="20"/>
      <c r="F2805" s="20"/>
      <c r="G2805" s="20"/>
      <c r="H2805" s="8"/>
      <c r="I2805" s="8"/>
      <c r="J2805" s="144">
        <f>100*(H2805*(E2805+F2805+G2805)+H2806*(E2806+F2806+G2806)+H2807*(E2807+F2807+G2807)+H2808*(G2808+F2808+E2808)+H2809*(G2809+F2809+E2809)+H2810*(G2810+F2810+E2810)+H2811*(G2811+F2811+E2811)+H2812*(G2812+F2812+E2812)+H2813*(G2813+F2813+E2813))/(D2805*1000)</f>
        <v>10.799250000000001</v>
      </c>
    </row>
    <row r="2806" spans="1:10" ht="15.75" customHeight="1" thickBot="1">
      <c r="A2806" s="191" t="s">
        <v>387</v>
      </c>
      <c r="B2806" s="34" t="s">
        <v>2591</v>
      </c>
      <c r="C2806" s="217" t="s">
        <v>2592</v>
      </c>
      <c r="D2806" s="133"/>
      <c r="E2806" s="20">
        <v>13</v>
      </c>
      <c r="F2806" s="20">
        <v>14</v>
      </c>
      <c r="G2806" s="20">
        <v>12</v>
      </c>
      <c r="H2806" s="8">
        <v>231</v>
      </c>
      <c r="I2806" s="8">
        <v>229</v>
      </c>
    </row>
    <row r="2807" spans="1:10" ht="15.75" thickBot="1">
      <c r="A2807" s="191"/>
      <c r="B2807" s="26" t="s">
        <v>2593</v>
      </c>
      <c r="C2807" s="217"/>
      <c r="D2807" s="130"/>
      <c r="E2807" s="20">
        <v>0</v>
      </c>
      <c r="F2807" s="20">
        <v>15</v>
      </c>
      <c r="G2807" s="20">
        <v>1</v>
      </c>
      <c r="H2807" s="8">
        <v>231</v>
      </c>
      <c r="I2807" s="8">
        <v>229</v>
      </c>
    </row>
    <row r="2808" spans="1:10" ht="15.75" thickBot="1">
      <c r="A2808" s="191"/>
      <c r="B2808" s="26" t="s">
        <v>2594</v>
      </c>
      <c r="C2808" s="217"/>
      <c r="D2808" s="130"/>
      <c r="E2808" s="20">
        <v>0</v>
      </c>
      <c r="F2808" s="20">
        <v>2</v>
      </c>
      <c r="G2808" s="20">
        <v>0</v>
      </c>
      <c r="H2808" s="8">
        <v>231</v>
      </c>
      <c r="I2808" s="8">
        <v>229</v>
      </c>
    </row>
    <row r="2809" spans="1:10" ht="15.75" thickBot="1">
      <c r="A2809" s="191"/>
      <c r="B2809" s="34" t="s">
        <v>2595</v>
      </c>
      <c r="C2809" s="217"/>
      <c r="D2809" s="133"/>
      <c r="E2809" s="20">
        <v>16</v>
      </c>
      <c r="F2809" s="20">
        <v>16</v>
      </c>
      <c r="G2809" s="20">
        <v>24</v>
      </c>
      <c r="H2809" s="8">
        <v>231</v>
      </c>
      <c r="I2809" s="8">
        <v>229</v>
      </c>
    </row>
    <row r="2810" spans="1:10" ht="15.75" thickBot="1">
      <c r="A2810" s="191"/>
      <c r="B2810" s="34" t="s">
        <v>2596</v>
      </c>
      <c r="C2810" s="217"/>
      <c r="D2810" s="133"/>
      <c r="E2810" s="20">
        <v>38</v>
      </c>
      <c r="F2810" s="20">
        <v>11</v>
      </c>
      <c r="G2810" s="20">
        <v>2</v>
      </c>
      <c r="H2810" s="8">
        <v>231</v>
      </c>
      <c r="I2810" s="8">
        <v>229</v>
      </c>
    </row>
    <row r="2811" spans="1:10" ht="15.75" thickBot="1">
      <c r="A2811" s="191"/>
      <c r="B2811" s="34" t="s">
        <v>2597</v>
      </c>
      <c r="C2811" s="217"/>
      <c r="D2811" s="133"/>
      <c r="E2811" s="20">
        <v>2</v>
      </c>
      <c r="F2811" s="20">
        <v>8</v>
      </c>
      <c r="G2811" s="20">
        <v>1</v>
      </c>
      <c r="H2811" s="8">
        <v>231</v>
      </c>
      <c r="I2811" s="8">
        <v>229</v>
      </c>
    </row>
    <row r="2812" spans="1:10" ht="15.75" thickBot="1">
      <c r="A2812" s="191"/>
      <c r="B2812" s="34" t="s">
        <v>2598</v>
      </c>
      <c r="C2812" s="217"/>
      <c r="D2812" s="133"/>
      <c r="E2812" s="20">
        <v>0</v>
      </c>
      <c r="F2812" s="20">
        <v>1</v>
      </c>
      <c r="G2812" s="20">
        <v>10</v>
      </c>
      <c r="H2812" s="8">
        <v>231</v>
      </c>
      <c r="I2812" s="8">
        <v>229</v>
      </c>
    </row>
    <row r="2813" spans="1:10">
      <c r="A2813" s="191"/>
      <c r="B2813" s="26" t="s">
        <v>2599</v>
      </c>
      <c r="C2813" s="16"/>
      <c r="D2813" s="131"/>
      <c r="E2813" s="20">
        <v>0</v>
      </c>
      <c r="F2813" s="20">
        <v>1</v>
      </c>
      <c r="G2813" s="20">
        <v>0</v>
      </c>
      <c r="H2813" s="8">
        <v>231</v>
      </c>
      <c r="I2813" s="8">
        <v>229</v>
      </c>
    </row>
    <row r="2814" spans="1:10">
      <c r="A2814" s="191"/>
      <c r="B2814" s="15" t="s">
        <v>92</v>
      </c>
      <c r="C2814" s="16"/>
      <c r="D2814" s="130">
        <v>400</v>
      </c>
      <c r="E2814" s="20"/>
      <c r="F2814" s="20"/>
      <c r="G2814" s="20"/>
      <c r="H2814" s="8"/>
      <c r="I2814" s="8"/>
      <c r="J2814" s="144">
        <f>100*(H2814*(E2814+F2814+G2814)+H2815*(E2815+F2815+G2815)+H2816*(E2816+F2816+G2816)+H2817*(G2817+F2817+E2817)+H2818*(G2818+F2818+E2818)+H2819*(G2819+F2819+E2819))/(D2814*1000)</f>
        <v>10.164</v>
      </c>
    </row>
    <row r="2815" spans="1:10">
      <c r="A2815" s="191"/>
      <c r="B2815" s="34" t="s">
        <v>2600</v>
      </c>
      <c r="C2815" s="16"/>
      <c r="D2815" s="133"/>
      <c r="E2815" s="20">
        <v>2</v>
      </c>
      <c r="F2815" s="20">
        <v>3</v>
      </c>
      <c r="G2815" s="20">
        <v>2</v>
      </c>
      <c r="H2815" s="8">
        <v>231</v>
      </c>
      <c r="I2815" s="8">
        <v>228</v>
      </c>
    </row>
    <row r="2816" spans="1:10">
      <c r="A2816" s="191"/>
      <c r="B2816" s="34" t="s">
        <v>2601</v>
      </c>
      <c r="C2816" s="16"/>
      <c r="D2816" s="133"/>
      <c r="E2816" s="20">
        <v>15</v>
      </c>
      <c r="F2816" s="20">
        <v>28</v>
      </c>
      <c r="G2816" s="20">
        <v>21</v>
      </c>
      <c r="H2816" s="8">
        <v>231</v>
      </c>
      <c r="I2816" s="8">
        <v>228</v>
      </c>
    </row>
    <row r="2817" spans="1:10">
      <c r="A2817" s="191"/>
      <c r="B2817" s="34" t="s">
        <v>2602</v>
      </c>
      <c r="C2817" s="16"/>
      <c r="D2817" s="133"/>
      <c r="E2817" s="20">
        <v>37</v>
      </c>
      <c r="F2817" s="20">
        <v>40</v>
      </c>
      <c r="G2817" s="20">
        <v>27</v>
      </c>
      <c r="H2817" s="8">
        <v>231</v>
      </c>
      <c r="I2817" s="8">
        <v>228</v>
      </c>
    </row>
    <row r="2818" spans="1:10">
      <c r="A2818" s="191"/>
      <c r="B2818" s="34" t="s">
        <v>2603</v>
      </c>
      <c r="C2818" s="16"/>
      <c r="D2818" s="133"/>
      <c r="E2818" s="20"/>
      <c r="F2818" s="20">
        <v>0</v>
      </c>
      <c r="G2818" s="20"/>
      <c r="H2818" s="8">
        <v>231</v>
      </c>
      <c r="I2818" s="8">
        <v>228</v>
      </c>
    </row>
    <row r="2819" spans="1:10">
      <c r="A2819" s="191"/>
      <c r="B2819" s="19" t="s">
        <v>2604</v>
      </c>
      <c r="C2819" s="16"/>
      <c r="D2819" s="130"/>
      <c r="E2819" s="20">
        <v>0</v>
      </c>
      <c r="F2819" s="20">
        <v>0</v>
      </c>
      <c r="G2819" s="20">
        <v>1</v>
      </c>
      <c r="H2819" s="8">
        <v>231</v>
      </c>
      <c r="I2819" s="8">
        <v>228</v>
      </c>
    </row>
    <row r="2820" spans="1:10">
      <c r="A2820" s="14"/>
      <c r="B2820" s="15" t="s">
        <v>2605</v>
      </c>
      <c r="C2820" s="16"/>
      <c r="D2820" s="130">
        <v>400</v>
      </c>
      <c r="E2820" s="20"/>
      <c r="F2820" s="20"/>
      <c r="G2820" s="20"/>
      <c r="H2820" s="8"/>
      <c r="I2820" s="8"/>
      <c r="J2820" s="144">
        <f>100*(H2820*(E2820+F2820+G2820)+H2821*(E2821+F2821+G2821)+H2822*(E2822+F2822+G2822)+H2823*(G2823+F2823+E2823)+H2824*(G2824+F2824+E2824)+H2825*(G2825+F2825+E2825))/(D2820*1000)</f>
        <v>15.028499999999999</v>
      </c>
    </row>
    <row r="2821" spans="1:10" ht="17.100000000000001" customHeight="1" thickBot="1">
      <c r="A2821" s="205" t="s">
        <v>387</v>
      </c>
      <c r="B2821" s="26" t="s">
        <v>2606</v>
      </c>
      <c r="C2821" s="103" t="s">
        <v>2607</v>
      </c>
      <c r="D2821" s="130"/>
      <c r="E2821" s="47">
        <v>9</v>
      </c>
      <c r="F2821" s="47">
        <v>0</v>
      </c>
      <c r="G2821" s="47">
        <v>11</v>
      </c>
      <c r="H2821" s="8">
        <v>234</v>
      </c>
      <c r="I2821" s="8">
        <v>226</v>
      </c>
    </row>
    <row r="2822" spans="1:10">
      <c r="A2822" s="205"/>
      <c r="B2822" s="19" t="s">
        <v>2607</v>
      </c>
      <c r="C2822" s="16"/>
      <c r="D2822" s="130"/>
      <c r="E2822" s="47">
        <v>36</v>
      </c>
      <c r="F2822" s="47">
        <v>35</v>
      </c>
      <c r="G2822" s="47">
        <v>30</v>
      </c>
      <c r="H2822" s="8">
        <v>234</v>
      </c>
      <c r="I2822" s="8">
        <v>226</v>
      </c>
    </row>
    <row r="2823" spans="1:10">
      <c r="A2823" s="205"/>
      <c r="B2823" s="19" t="s">
        <v>2608</v>
      </c>
      <c r="C2823" s="16"/>
      <c r="D2823" s="130"/>
      <c r="E2823" s="47">
        <v>23</v>
      </c>
      <c r="F2823" s="47">
        <v>14</v>
      </c>
      <c r="G2823" s="47">
        <v>14</v>
      </c>
      <c r="H2823" s="8">
        <v>234</v>
      </c>
      <c r="I2823" s="8">
        <v>226</v>
      </c>
    </row>
    <row r="2824" spans="1:10">
      <c r="A2824" s="205"/>
      <c r="B2824" s="15" t="s">
        <v>92</v>
      </c>
      <c r="C2824" s="16"/>
      <c r="D2824" s="130">
        <v>400</v>
      </c>
      <c r="E2824" s="20"/>
      <c r="F2824" s="20"/>
      <c r="G2824" s="20"/>
      <c r="H2824" s="8"/>
      <c r="I2824" s="8"/>
      <c r="J2824" s="144">
        <f>100*(H2824*(E2824+F2824+G2824)+H2825*(E2825+F2825+G2825)+H2826*(E2826+F2826+G2826)+H2827*(G2827+F2827+E2827)+H2828*(G2828+F2828+E2828)+H2829*(G2829+F2829+E2829))/(D2824*1000)</f>
        <v>10.799250000000001</v>
      </c>
    </row>
    <row r="2825" spans="1:10">
      <c r="A2825" s="205"/>
      <c r="B2825" s="19" t="s">
        <v>2609</v>
      </c>
      <c r="C2825" s="16"/>
      <c r="D2825" s="130"/>
      <c r="E2825" s="47">
        <v>28</v>
      </c>
      <c r="F2825" s="47">
        <v>27</v>
      </c>
      <c r="G2825" s="47">
        <v>31</v>
      </c>
      <c r="H2825" s="8">
        <v>231</v>
      </c>
      <c r="I2825" s="8">
        <v>230</v>
      </c>
    </row>
    <row r="2826" spans="1:10">
      <c r="A2826" s="205"/>
      <c r="B2826" s="19" t="s">
        <v>2610</v>
      </c>
      <c r="C2826" s="16"/>
      <c r="D2826" s="130"/>
      <c r="E2826" s="47">
        <v>0</v>
      </c>
      <c r="F2826" s="47">
        <v>0</v>
      </c>
      <c r="G2826" s="47">
        <v>0</v>
      </c>
      <c r="H2826" s="8">
        <v>231</v>
      </c>
      <c r="I2826" s="8">
        <v>230</v>
      </c>
    </row>
    <row r="2827" spans="1:10">
      <c r="A2827" s="205"/>
      <c r="B2827" s="19" t="s">
        <v>2611</v>
      </c>
      <c r="C2827" s="16"/>
      <c r="D2827" s="130"/>
      <c r="E2827" s="47">
        <v>24</v>
      </c>
      <c r="F2827" s="47">
        <v>38</v>
      </c>
      <c r="G2827" s="47">
        <v>39</v>
      </c>
      <c r="H2827" s="8">
        <v>231</v>
      </c>
      <c r="I2827" s="8">
        <v>230</v>
      </c>
    </row>
    <row r="2828" spans="1:10">
      <c r="A2828" s="205"/>
      <c r="B2828" s="15" t="s">
        <v>2612</v>
      </c>
      <c r="C2828" s="16"/>
      <c r="D2828" s="130">
        <v>400</v>
      </c>
      <c r="E2828" s="20"/>
      <c r="F2828" s="20"/>
      <c r="G2828" s="20"/>
      <c r="H2828" s="8"/>
      <c r="I2828" s="8"/>
      <c r="J2828" s="144">
        <f>100*(H2828*(E2828+F2828+G2828)+H2829*(E2829+F2829+G2829)+H2830*(E2830+F2830+G2830)+H2831*(G2831+F2831+E2831)+H2832*(G2832+F2832+E2832)+H2833*(G2833+F2833+E2833)+H2834*(G2834+F2834+E2834)+H2835*(G2835+F2835+E2835)+H2836*(G2836+F2836+E2836)+H2837*(G2837+F2837+E2837)+H2839*(G2839+F2839+E2839)+H2840*(G2840+F2840+E2840)+H2841*(G2841+F2841+E2841)+H2842*(G2842+F2842+E2842))/(D2828*1000)</f>
        <v>29.463000000000001</v>
      </c>
    </row>
    <row r="2829" spans="1:10" ht="16.5" thickBot="1">
      <c r="A2829" s="205"/>
      <c r="B2829" s="34" t="s">
        <v>2613</v>
      </c>
      <c r="C2829" s="103" t="s">
        <v>2614</v>
      </c>
      <c r="D2829" s="133"/>
      <c r="E2829" s="20">
        <v>0</v>
      </c>
      <c r="F2829" s="20">
        <v>0</v>
      </c>
      <c r="G2829" s="20">
        <v>0</v>
      </c>
      <c r="H2829" s="8">
        <v>244</v>
      </c>
      <c r="I2829" s="8">
        <v>228</v>
      </c>
    </row>
    <row r="2830" spans="1:10">
      <c r="A2830" s="205"/>
      <c r="B2830" s="34" t="s">
        <v>2615</v>
      </c>
      <c r="C2830" s="16"/>
      <c r="D2830" s="133"/>
      <c r="E2830" s="20">
        <v>0</v>
      </c>
      <c r="F2830" s="20">
        <v>0</v>
      </c>
      <c r="G2830" s="20"/>
      <c r="H2830" s="8">
        <v>244</v>
      </c>
      <c r="I2830" s="8">
        <v>228</v>
      </c>
    </row>
    <row r="2831" spans="1:10">
      <c r="A2831" s="205"/>
      <c r="B2831" s="26" t="s">
        <v>2616</v>
      </c>
      <c r="C2831" s="16"/>
      <c r="D2831" s="130"/>
      <c r="E2831" s="20">
        <v>2</v>
      </c>
      <c r="F2831" s="20">
        <v>0</v>
      </c>
      <c r="G2831" s="20">
        <v>0</v>
      </c>
      <c r="H2831" s="8">
        <v>244</v>
      </c>
      <c r="I2831" s="8">
        <v>228</v>
      </c>
    </row>
    <row r="2832" spans="1:10">
      <c r="A2832" s="205"/>
      <c r="B2832" s="26" t="s">
        <v>2617</v>
      </c>
      <c r="C2832" s="16"/>
      <c r="D2832" s="130"/>
      <c r="E2832" s="20">
        <v>39</v>
      </c>
      <c r="F2832" s="20">
        <v>2</v>
      </c>
      <c r="G2832" s="20">
        <v>0</v>
      </c>
      <c r="H2832" s="8">
        <v>244</v>
      </c>
      <c r="I2832" s="8">
        <v>228</v>
      </c>
    </row>
    <row r="2833" spans="1:10">
      <c r="A2833" s="205"/>
      <c r="B2833" s="26" t="s">
        <v>2618</v>
      </c>
      <c r="C2833" s="16"/>
      <c r="D2833" s="130"/>
      <c r="E2833" s="20">
        <v>58</v>
      </c>
      <c r="F2833" s="20">
        <v>55</v>
      </c>
      <c r="G2833" s="20">
        <v>43</v>
      </c>
      <c r="H2833" s="8">
        <v>244</v>
      </c>
      <c r="I2833" s="8">
        <v>228</v>
      </c>
    </row>
    <row r="2834" spans="1:10">
      <c r="A2834" s="205"/>
      <c r="B2834" s="26" t="s">
        <v>2619</v>
      </c>
      <c r="C2834" s="16"/>
      <c r="D2834" s="130"/>
      <c r="E2834" s="20">
        <v>9</v>
      </c>
      <c r="F2834" s="20">
        <v>2</v>
      </c>
      <c r="G2834" s="20">
        <v>0</v>
      </c>
      <c r="H2834" s="8">
        <v>244</v>
      </c>
      <c r="I2834" s="8">
        <v>228</v>
      </c>
    </row>
    <row r="2835" spans="1:10">
      <c r="A2835" s="205"/>
      <c r="B2835" s="26" t="s">
        <v>2620</v>
      </c>
      <c r="C2835" s="16"/>
      <c r="D2835" s="130"/>
      <c r="E2835" s="20">
        <v>0</v>
      </c>
      <c r="F2835" s="20">
        <v>0</v>
      </c>
      <c r="G2835" s="20">
        <v>1</v>
      </c>
      <c r="H2835" s="8">
        <v>244</v>
      </c>
      <c r="I2835" s="8">
        <v>228</v>
      </c>
    </row>
    <row r="2836" spans="1:10">
      <c r="A2836" s="205"/>
      <c r="B2836" s="34" t="s">
        <v>2621</v>
      </c>
      <c r="C2836" s="16"/>
      <c r="D2836" s="133"/>
      <c r="E2836" s="20">
        <v>19</v>
      </c>
      <c r="F2836" s="20">
        <v>30</v>
      </c>
      <c r="G2836" s="20">
        <v>16</v>
      </c>
      <c r="H2836" s="8">
        <v>244</v>
      </c>
      <c r="I2836" s="8">
        <v>228</v>
      </c>
    </row>
    <row r="2837" spans="1:10">
      <c r="A2837" s="205"/>
      <c r="B2837" s="34" t="s">
        <v>2622</v>
      </c>
      <c r="C2837" s="16"/>
      <c r="D2837" s="133"/>
      <c r="E2837" s="20">
        <v>23</v>
      </c>
      <c r="F2837" s="20">
        <v>21</v>
      </c>
      <c r="G2837" s="20">
        <v>27</v>
      </c>
      <c r="H2837" s="8">
        <v>244</v>
      </c>
      <c r="I2837" s="8">
        <v>228</v>
      </c>
    </row>
    <row r="2838" spans="1:10">
      <c r="A2838" s="205"/>
      <c r="B2838" s="34" t="s">
        <v>2623</v>
      </c>
      <c r="C2838" s="16"/>
      <c r="D2838" s="133"/>
      <c r="E2838" s="20">
        <v>18</v>
      </c>
      <c r="F2838" s="20">
        <v>48</v>
      </c>
      <c r="G2838" s="20">
        <v>33</v>
      </c>
      <c r="H2838" s="8">
        <v>244</v>
      </c>
      <c r="I2838" s="8">
        <v>228</v>
      </c>
    </row>
    <row r="2839" spans="1:10">
      <c r="A2839" s="205"/>
      <c r="B2839" s="34" t="s">
        <v>2624</v>
      </c>
      <c r="C2839" s="16"/>
      <c r="D2839" s="133"/>
      <c r="E2839" s="20">
        <v>11</v>
      </c>
      <c r="F2839" s="20">
        <v>11</v>
      </c>
      <c r="G2839" s="20">
        <v>13</v>
      </c>
      <c r="H2839" s="8">
        <v>244</v>
      </c>
      <c r="I2839" s="8">
        <v>228</v>
      </c>
    </row>
    <row r="2840" spans="1:10">
      <c r="A2840" s="205"/>
      <c r="B2840" s="34" t="s">
        <v>2625</v>
      </c>
      <c r="C2840" s="16"/>
      <c r="D2840" s="133"/>
      <c r="E2840" s="20">
        <v>0</v>
      </c>
      <c r="F2840" s="20"/>
      <c r="G2840" s="20"/>
      <c r="H2840" s="8">
        <v>244</v>
      </c>
      <c r="I2840" s="8">
        <v>228</v>
      </c>
    </row>
    <row r="2841" spans="1:10">
      <c r="A2841" s="205"/>
      <c r="B2841" s="34" t="s">
        <v>2626</v>
      </c>
      <c r="C2841" s="16"/>
      <c r="D2841" s="133"/>
      <c r="E2841" s="20">
        <v>36</v>
      </c>
      <c r="F2841" s="20">
        <v>32</v>
      </c>
      <c r="G2841" s="20">
        <v>33</v>
      </c>
      <c r="H2841" s="8">
        <v>244</v>
      </c>
      <c r="I2841" s="8">
        <v>228</v>
      </c>
    </row>
    <row r="2842" spans="1:10">
      <c r="A2842" s="205"/>
      <c r="B2842" s="34" t="s">
        <v>2081</v>
      </c>
      <c r="C2842" s="16"/>
      <c r="D2842" s="133"/>
      <c r="E2842" s="20">
        <v>0</v>
      </c>
      <c r="F2842" s="20">
        <v>0</v>
      </c>
      <c r="G2842" s="20">
        <v>0</v>
      </c>
      <c r="H2842" s="8">
        <v>244</v>
      </c>
      <c r="I2842" s="8">
        <v>228</v>
      </c>
    </row>
    <row r="2843" spans="1:10">
      <c r="A2843" s="205"/>
      <c r="B2843" s="15" t="s">
        <v>92</v>
      </c>
      <c r="C2843" s="16"/>
      <c r="D2843" s="130">
        <v>400</v>
      </c>
      <c r="E2843" s="20"/>
      <c r="F2843" s="20"/>
      <c r="G2843" s="20"/>
      <c r="H2843" s="8"/>
      <c r="I2843" s="8"/>
      <c r="J2843" s="144">
        <f>100*(H2843*(E2843+F2843+G2843)+H2844*(E2844+F2844+G2844)+H2845*(E2845+F2845+G2845)+H2846*(G2846+F2846+E2846)+H2847*(G2847+F2847+E2847)+H2848*(G2848+F2848+E2848)+H2849*(G2849+F2849+E2849)+H2850*(G2850+F2850+E2850)+H2851*(G2851+F2851+E2851))/(D2843*1000)</f>
        <v>14.455</v>
      </c>
    </row>
    <row r="2844" spans="1:10">
      <c r="A2844" s="205"/>
      <c r="B2844" s="34" t="s">
        <v>1436</v>
      </c>
      <c r="C2844" s="16"/>
      <c r="D2844" s="133"/>
      <c r="E2844" s="20">
        <v>2</v>
      </c>
      <c r="F2844" s="20">
        <v>4</v>
      </c>
      <c r="G2844" s="20">
        <v>4</v>
      </c>
      <c r="H2844" s="8">
        <v>236</v>
      </c>
      <c r="I2844" s="8">
        <v>226</v>
      </c>
    </row>
    <row r="2845" spans="1:10">
      <c r="A2845" s="205"/>
      <c r="B2845" s="34" t="s">
        <v>2627</v>
      </c>
      <c r="C2845" s="16"/>
      <c r="D2845" s="133"/>
      <c r="E2845" s="20">
        <v>8</v>
      </c>
      <c r="F2845" s="20">
        <v>13</v>
      </c>
      <c r="G2845" s="20">
        <v>13</v>
      </c>
      <c r="H2845" s="8">
        <v>236</v>
      </c>
      <c r="I2845" s="8">
        <v>226</v>
      </c>
    </row>
    <row r="2846" spans="1:10">
      <c r="A2846" s="205"/>
      <c r="B2846" s="34" t="s">
        <v>2628</v>
      </c>
      <c r="C2846" s="16"/>
      <c r="D2846" s="133"/>
      <c r="E2846" s="20">
        <v>10</v>
      </c>
      <c r="F2846" s="20">
        <v>37</v>
      </c>
      <c r="G2846" s="20">
        <v>13</v>
      </c>
      <c r="H2846" s="8">
        <v>236</v>
      </c>
      <c r="I2846" s="8">
        <v>226</v>
      </c>
    </row>
    <row r="2847" spans="1:10">
      <c r="A2847" s="205"/>
      <c r="B2847" s="34" t="s">
        <v>2082</v>
      </c>
      <c r="C2847" s="16"/>
      <c r="D2847" s="133"/>
      <c r="E2847" s="20">
        <v>1</v>
      </c>
      <c r="F2847" s="20">
        <v>2</v>
      </c>
      <c r="G2847" s="20">
        <v>1</v>
      </c>
      <c r="H2847" s="8">
        <v>236</v>
      </c>
      <c r="I2847" s="8">
        <v>226</v>
      </c>
    </row>
    <row r="2848" spans="1:10">
      <c r="A2848" s="205"/>
      <c r="B2848" s="34" t="s">
        <v>2629</v>
      </c>
      <c r="C2848" s="16"/>
      <c r="D2848" s="133"/>
      <c r="E2848" s="20">
        <v>0</v>
      </c>
      <c r="F2848" s="20">
        <v>0</v>
      </c>
      <c r="G2848" s="20">
        <v>0</v>
      </c>
      <c r="H2848" s="8">
        <v>236</v>
      </c>
      <c r="I2848" s="8">
        <v>226</v>
      </c>
    </row>
    <row r="2849" spans="1:10">
      <c r="A2849" s="205"/>
      <c r="B2849" s="34" t="s">
        <v>2630</v>
      </c>
      <c r="C2849" s="16"/>
      <c r="D2849" s="133"/>
      <c r="E2849" s="20">
        <v>27</v>
      </c>
      <c r="F2849" s="20">
        <v>45</v>
      </c>
      <c r="G2849" s="20">
        <v>33</v>
      </c>
      <c r="H2849" s="8">
        <v>236</v>
      </c>
      <c r="I2849" s="8">
        <v>226</v>
      </c>
    </row>
    <row r="2850" spans="1:10">
      <c r="A2850" s="205"/>
      <c r="B2850" s="34" t="s">
        <v>2631</v>
      </c>
      <c r="C2850" s="16"/>
      <c r="D2850" s="133"/>
      <c r="E2850" s="20">
        <v>1</v>
      </c>
      <c r="F2850" s="20">
        <v>20</v>
      </c>
      <c r="G2850" s="20">
        <v>2</v>
      </c>
      <c r="H2850" s="8">
        <v>236</v>
      </c>
      <c r="I2850" s="8">
        <v>226</v>
      </c>
    </row>
    <row r="2851" spans="1:10">
      <c r="A2851" s="205"/>
      <c r="B2851" s="19" t="s">
        <v>2632</v>
      </c>
      <c r="C2851" s="16"/>
      <c r="D2851" s="130"/>
      <c r="E2851" s="20">
        <v>9</v>
      </c>
      <c r="F2851" s="20"/>
      <c r="G2851" s="20"/>
      <c r="H2851" s="8">
        <v>236</v>
      </c>
      <c r="I2851" s="8">
        <v>226</v>
      </c>
    </row>
    <row r="2852" spans="1:10">
      <c r="A2852" s="205"/>
      <c r="B2852" s="15" t="s">
        <v>2633</v>
      </c>
      <c r="C2852" s="16"/>
      <c r="D2852" s="130">
        <v>400</v>
      </c>
      <c r="E2852" s="20"/>
      <c r="F2852" s="20"/>
      <c r="G2852" s="20"/>
      <c r="H2852" s="8"/>
      <c r="I2852" s="8"/>
      <c r="J2852" s="144">
        <f>100*(H2852*(E2852+F2852+G2852)+H2853*(E2853+F2853+G2853)+H2854*(E2854+F2854+G2854)+H2855*(G2855+F2855+E2855)+H2856*(G2856+F2856+E2856)+H2857*(G2857+F2857+E2857)+H2858*(G2858+F2858+E2858)+H2859*(G2859+F2859+E2859)+H2860*(G2860+F2860+E2860))/(D2852*1000)</f>
        <v>27.846</v>
      </c>
    </row>
    <row r="2853" spans="1:10" ht="15.75" customHeight="1" thickBot="1">
      <c r="A2853" s="205"/>
      <c r="B2853" s="26" t="s">
        <v>2634</v>
      </c>
      <c r="C2853" s="217" t="s">
        <v>2635</v>
      </c>
      <c r="D2853" s="131"/>
      <c r="E2853" s="20">
        <v>27</v>
      </c>
      <c r="F2853" s="20">
        <v>29</v>
      </c>
      <c r="G2853" s="20">
        <v>29</v>
      </c>
      <c r="H2853" s="8">
        <v>238</v>
      </c>
      <c r="I2853" s="8">
        <v>236</v>
      </c>
    </row>
    <row r="2854" spans="1:10" ht="15.75" thickBot="1">
      <c r="A2854" s="205"/>
      <c r="B2854" s="34" t="s">
        <v>2636</v>
      </c>
      <c r="C2854" s="217"/>
      <c r="D2854" s="133"/>
      <c r="E2854" s="20">
        <v>61</v>
      </c>
      <c r="F2854" s="20">
        <v>49</v>
      </c>
      <c r="G2854" s="20">
        <v>41</v>
      </c>
      <c r="H2854" s="8">
        <v>238</v>
      </c>
      <c r="I2854" s="8">
        <v>236</v>
      </c>
    </row>
    <row r="2855" spans="1:10" ht="15.75" thickBot="1">
      <c r="A2855" s="205"/>
      <c r="B2855" s="34" t="s">
        <v>2637</v>
      </c>
      <c r="C2855" s="217"/>
      <c r="D2855" s="133"/>
      <c r="E2855" s="20">
        <v>32</v>
      </c>
      <c r="F2855" s="20">
        <v>36</v>
      </c>
      <c r="G2855" s="20">
        <v>43</v>
      </c>
      <c r="H2855" s="8">
        <v>238</v>
      </c>
      <c r="I2855" s="8">
        <v>236</v>
      </c>
    </row>
    <row r="2856" spans="1:10" ht="15.75" thickBot="1">
      <c r="A2856" s="205"/>
      <c r="B2856" s="34" t="s">
        <v>2638</v>
      </c>
      <c r="C2856" s="217"/>
      <c r="D2856" s="133"/>
      <c r="E2856" s="20">
        <v>24</v>
      </c>
      <c r="F2856" s="20">
        <v>25</v>
      </c>
      <c r="G2856" s="20">
        <v>23</v>
      </c>
      <c r="H2856" s="8">
        <v>238</v>
      </c>
      <c r="I2856" s="8">
        <v>236</v>
      </c>
    </row>
    <row r="2857" spans="1:10">
      <c r="A2857" s="205"/>
      <c r="B2857" s="34" t="s">
        <v>2639</v>
      </c>
      <c r="C2857" s="16"/>
      <c r="D2857" s="133"/>
      <c r="E2857" s="20">
        <v>0</v>
      </c>
      <c r="F2857" s="20">
        <v>0</v>
      </c>
      <c r="G2857" s="20">
        <v>0</v>
      </c>
      <c r="H2857" s="8">
        <v>238</v>
      </c>
      <c r="I2857" s="8">
        <v>236</v>
      </c>
    </row>
    <row r="2858" spans="1:10">
      <c r="A2858" s="205"/>
      <c r="B2858" s="26" t="s">
        <v>44</v>
      </c>
      <c r="C2858" s="16"/>
      <c r="D2858" s="131"/>
      <c r="E2858" s="20">
        <v>16</v>
      </c>
      <c r="F2858" s="20">
        <v>16</v>
      </c>
      <c r="G2858" s="20">
        <v>17</v>
      </c>
      <c r="H2858" s="8">
        <v>238</v>
      </c>
      <c r="I2858" s="8">
        <v>236</v>
      </c>
    </row>
    <row r="2859" spans="1:10">
      <c r="A2859" s="205"/>
      <c r="B2859" s="26" t="s">
        <v>2640</v>
      </c>
      <c r="C2859" s="16"/>
      <c r="D2859" s="131"/>
      <c r="E2859" s="20"/>
      <c r="F2859" s="20"/>
      <c r="G2859" s="20"/>
      <c r="H2859" s="8">
        <v>238</v>
      </c>
      <c r="I2859" s="8">
        <v>236</v>
      </c>
    </row>
    <row r="2860" spans="1:10">
      <c r="A2860" s="205"/>
      <c r="B2860" s="15" t="s">
        <v>92</v>
      </c>
      <c r="C2860" s="16"/>
      <c r="D2860" s="130">
        <v>400</v>
      </c>
      <c r="E2860" s="20"/>
      <c r="F2860" s="20"/>
      <c r="G2860" s="20"/>
      <c r="H2860" s="8"/>
      <c r="I2860" s="8"/>
      <c r="J2860" s="144">
        <f>100*(H2860*(E2860+F2860+G2860)+H2861*(E2861+F2861+G2861)+H2862*(E2862+F2862+G2862)+H2863*(G2863+F2863+E2863)+H2864*(G2864+F2864+E2864)+H2865*(G2865+F2865+E2865)+H2866*(G2866+F2866+E2866)+H2867*(G2867+F2867+E2867)+H2868*(G2868+F2868+E2868))/(D2860*1000)</f>
        <v>28.0825</v>
      </c>
    </row>
    <row r="2861" spans="1:10">
      <c r="A2861" s="205"/>
      <c r="B2861" s="34" t="s">
        <v>2641</v>
      </c>
      <c r="C2861" s="16"/>
      <c r="D2861" s="133"/>
      <c r="E2861" s="20">
        <v>32</v>
      </c>
      <c r="F2861" s="20">
        <v>28</v>
      </c>
      <c r="G2861" s="20">
        <v>37</v>
      </c>
      <c r="H2861" s="8">
        <v>239</v>
      </c>
      <c r="I2861" s="8">
        <v>232</v>
      </c>
    </row>
    <row r="2862" spans="1:10">
      <c r="A2862" s="205"/>
      <c r="B2862" s="26" t="s">
        <v>2642</v>
      </c>
      <c r="C2862" s="16"/>
      <c r="D2862" s="131"/>
      <c r="E2862" s="20"/>
      <c r="F2862" s="20"/>
      <c r="G2862" s="20"/>
      <c r="H2862" s="8">
        <v>239</v>
      </c>
      <c r="I2862" s="8">
        <v>232</v>
      </c>
    </row>
    <row r="2863" spans="1:10">
      <c r="A2863" s="205"/>
      <c r="B2863" s="34" t="s">
        <v>2643</v>
      </c>
      <c r="C2863" s="16"/>
      <c r="D2863" s="133"/>
      <c r="E2863" s="20">
        <v>21</v>
      </c>
      <c r="F2863" s="20">
        <v>39</v>
      </c>
      <c r="G2863" s="20">
        <v>25</v>
      </c>
      <c r="H2863" s="8">
        <v>239</v>
      </c>
      <c r="I2863" s="8">
        <v>232</v>
      </c>
    </row>
    <row r="2864" spans="1:10">
      <c r="A2864" s="205"/>
      <c r="B2864" s="34" t="s">
        <v>2635</v>
      </c>
      <c r="C2864" s="16"/>
      <c r="D2864" s="133"/>
      <c r="E2864" s="20"/>
      <c r="F2864" s="20"/>
      <c r="G2864" s="20"/>
      <c r="H2864" s="8">
        <v>239</v>
      </c>
      <c r="I2864" s="8">
        <v>232</v>
      </c>
    </row>
    <row r="2865" spans="1:10">
      <c r="A2865" s="205"/>
      <c r="B2865" s="34" t="s">
        <v>2644</v>
      </c>
      <c r="C2865" s="16"/>
      <c r="D2865" s="133"/>
      <c r="E2865" s="20">
        <v>39</v>
      </c>
      <c r="F2865" s="20">
        <v>31</v>
      </c>
      <c r="G2865" s="20">
        <v>56</v>
      </c>
      <c r="H2865" s="8">
        <v>239</v>
      </c>
      <c r="I2865" s="8">
        <v>232</v>
      </c>
    </row>
    <row r="2866" spans="1:10">
      <c r="A2866" s="205"/>
      <c r="B2866" s="34" t="s">
        <v>2645</v>
      </c>
      <c r="C2866" s="16"/>
      <c r="D2866" s="133"/>
      <c r="E2866" s="20">
        <v>0</v>
      </c>
      <c r="F2866" s="20">
        <v>0</v>
      </c>
      <c r="G2866" s="20">
        <v>0</v>
      </c>
      <c r="H2866" s="8">
        <v>239</v>
      </c>
      <c r="I2866" s="8">
        <v>232</v>
      </c>
    </row>
    <row r="2867" spans="1:10">
      <c r="A2867" s="205"/>
      <c r="B2867" s="34" t="s">
        <v>2646</v>
      </c>
      <c r="C2867" s="16"/>
      <c r="D2867" s="133"/>
      <c r="E2867" s="20">
        <v>49</v>
      </c>
      <c r="F2867" s="20">
        <v>44</v>
      </c>
      <c r="G2867" s="20">
        <v>69</v>
      </c>
      <c r="H2867" s="8">
        <v>239</v>
      </c>
      <c r="I2867" s="8">
        <v>232</v>
      </c>
    </row>
    <row r="2868" spans="1:10">
      <c r="A2868"/>
      <c r="B2868" s="15" t="s">
        <v>2647</v>
      </c>
      <c r="C2868" s="16"/>
      <c r="D2868" s="130">
        <v>400</v>
      </c>
      <c r="E2868" s="20"/>
      <c r="F2868" s="20"/>
      <c r="G2868" s="20"/>
      <c r="H2868" s="8"/>
      <c r="I2868" s="8"/>
      <c r="J2868" s="144">
        <f>100*(H2868*(E2868+F2868+G2868)+H2869*(E2869+F2869+G2869)+H2870*(E2870+F2870+G2870)+H2871*(G2871+F2871+E2871)+H2872*(G2872+F2872+E2872)+H2873*(G2873+F2873+E2873))/(D2868*1000)</f>
        <v>36.741</v>
      </c>
    </row>
    <row r="2869" spans="1:10" ht="15.75" customHeight="1" thickBot="1">
      <c r="A2869" s="184" t="s">
        <v>978</v>
      </c>
      <c r="B2869" s="26" t="s">
        <v>2648</v>
      </c>
      <c r="C2869" s="217" t="s">
        <v>2649</v>
      </c>
      <c r="D2869" s="130"/>
      <c r="E2869" s="20">
        <v>7</v>
      </c>
      <c r="F2869" s="20">
        <v>4</v>
      </c>
      <c r="G2869" s="20">
        <v>2</v>
      </c>
      <c r="H2869" s="8">
        <v>222</v>
      </c>
      <c r="I2869" s="8">
        <v>218</v>
      </c>
    </row>
    <row r="2870" spans="1:10" ht="15.75" thickBot="1">
      <c r="A2870" s="184"/>
      <c r="B2870" s="26" t="s">
        <v>2650</v>
      </c>
      <c r="C2870" s="217"/>
      <c r="D2870" s="130"/>
      <c r="E2870" s="20">
        <v>11</v>
      </c>
      <c r="F2870" s="20">
        <v>14</v>
      </c>
      <c r="G2870" s="20">
        <v>15</v>
      </c>
      <c r="H2870" s="8">
        <v>222</v>
      </c>
      <c r="I2870" s="8">
        <v>218</v>
      </c>
    </row>
    <row r="2871" spans="1:10" ht="15.75" thickBot="1">
      <c r="A2871" s="184"/>
      <c r="B2871" s="31" t="s">
        <v>2651</v>
      </c>
      <c r="C2871" s="217"/>
      <c r="D2871" s="130"/>
      <c r="E2871" s="20"/>
      <c r="F2871" s="20"/>
      <c r="G2871" s="20"/>
      <c r="H2871" s="8">
        <v>222</v>
      </c>
      <c r="I2871" s="8">
        <v>218</v>
      </c>
    </row>
    <row r="2872" spans="1:10" ht="15.75" thickBot="1">
      <c r="A2872" s="184"/>
      <c r="B2872" s="31" t="s">
        <v>2652</v>
      </c>
      <c r="C2872" s="217"/>
      <c r="D2872" s="130"/>
      <c r="E2872" s="20">
        <v>218</v>
      </c>
      <c r="F2872" s="20">
        <v>181</v>
      </c>
      <c r="G2872" s="20">
        <v>210</v>
      </c>
      <c r="H2872" s="8">
        <v>222</v>
      </c>
      <c r="I2872" s="8">
        <v>218</v>
      </c>
    </row>
    <row r="2873" spans="1:10">
      <c r="A2873" s="184"/>
      <c r="B2873" s="15" t="s">
        <v>92</v>
      </c>
      <c r="C2873" s="16"/>
      <c r="D2873" s="130">
        <v>400</v>
      </c>
      <c r="E2873" s="20"/>
      <c r="F2873" s="20"/>
      <c r="G2873" s="20"/>
      <c r="H2873" s="8"/>
      <c r="I2873" s="8"/>
      <c r="J2873" s="144">
        <f>100*(H2873*(E2873+F2873+G2873)+H2874*(E2874+F2874+G2874)+H2875*(E2875+F2875+G2875)+H2876*(G2876+F2876+E2876)+H2877*(G2877+F2877+E2877)+H2878*(G2878+F2878+E2878))/(D2873*1000)</f>
        <v>22.885000000000002</v>
      </c>
    </row>
    <row r="2874" spans="1:10">
      <c r="A2874" s="184"/>
      <c r="B2874" s="26" t="s">
        <v>2653</v>
      </c>
      <c r="C2874" s="16"/>
      <c r="D2874" s="130"/>
      <c r="E2874" s="20">
        <v>0</v>
      </c>
      <c r="F2874" s="20">
        <v>0</v>
      </c>
      <c r="G2874" s="20">
        <v>1</v>
      </c>
      <c r="H2874" s="8">
        <v>230</v>
      </c>
      <c r="I2874" s="8">
        <v>221</v>
      </c>
    </row>
    <row r="2875" spans="1:10">
      <c r="A2875" s="184"/>
      <c r="B2875" s="31" t="s">
        <v>2654</v>
      </c>
      <c r="C2875" s="16"/>
      <c r="D2875" s="130"/>
      <c r="E2875" s="20">
        <v>96</v>
      </c>
      <c r="F2875" s="20">
        <v>109</v>
      </c>
      <c r="G2875" s="20">
        <v>34</v>
      </c>
      <c r="H2875" s="8">
        <v>230</v>
      </c>
      <c r="I2875" s="8">
        <v>221</v>
      </c>
    </row>
    <row r="2876" spans="1:10">
      <c r="A2876" s="184"/>
      <c r="B2876" s="31" t="s">
        <v>2655</v>
      </c>
      <c r="C2876" s="16"/>
      <c r="D2876" s="130"/>
      <c r="E2876" s="20">
        <v>58</v>
      </c>
      <c r="F2876" s="20">
        <v>45</v>
      </c>
      <c r="G2876" s="20">
        <v>42</v>
      </c>
      <c r="H2876" s="8">
        <v>230</v>
      </c>
      <c r="I2876" s="8">
        <v>221</v>
      </c>
    </row>
    <row r="2877" spans="1:10">
      <c r="A2877" s="184"/>
      <c r="B2877" s="31" t="s">
        <v>2656</v>
      </c>
      <c r="C2877" s="16"/>
      <c r="D2877" s="130"/>
      <c r="E2877" s="20">
        <v>0</v>
      </c>
      <c r="F2877" s="20">
        <v>0</v>
      </c>
      <c r="G2877" s="20">
        <v>0</v>
      </c>
      <c r="H2877" s="8">
        <v>230</v>
      </c>
      <c r="I2877" s="8">
        <v>221</v>
      </c>
    </row>
    <row r="2878" spans="1:10">
      <c r="A2878" s="184"/>
      <c r="B2878" s="31" t="s">
        <v>2657</v>
      </c>
      <c r="C2878" s="16"/>
      <c r="D2878" s="130"/>
      <c r="E2878" s="20">
        <v>8</v>
      </c>
      <c r="F2878" s="20">
        <v>3</v>
      </c>
      <c r="G2878" s="20">
        <v>2</v>
      </c>
      <c r="H2878" s="8">
        <v>230</v>
      </c>
      <c r="I2878" s="8">
        <v>221</v>
      </c>
    </row>
    <row r="2879" spans="1:10" ht="15.75" thickBot="1">
      <c r="A2879" s="184"/>
      <c r="B2879" s="15" t="s">
        <v>2658</v>
      </c>
      <c r="C2879" s="16"/>
      <c r="D2879" s="130">
        <v>400</v>
      </c>
      <c r="E2879" s="20"/>
      <c r="F2879" s="20"/>
      <c r="G2879" s="20"/>
      <c r="H2879" s="8"/>
      <c r="I2879" s="8"/>
      <c r="J2879" s="144">
        <f>100*(H2879*(E2879+F2879+G2879)+H2880*(E2880+F2880+G2880)+H2881*(E2881+F2881+G2881)+H2882*(G2882+F2882+E2882)+H2883*(G2883+F2883+E2883)+H2884*(G2884+F2884+E2884)+H2885*(G2885+F2885+E2885)+H2886*(G2886+F2886+E2886)+H2887*(G2887+F2887+E2887)+H2888*(G2888+F2888+E2888)+H2890*(G2890+F2890+E2890)+H2891*(G2891+F2891+E2891)+H2892*(G2892+F2892+E2892)+H2893*(G2893+F2893+E2893)+H2894*(G2894+F2894+E2894)+H2895*(G2895+F2895+E2895))/(D2879*1000)</f>
        <v>16.888750000000002</v>
      </c>
    </row>
    <row r="2880" spans="1:10" ht="15.75" customHeight="1" thickBot="1">
      <c r="A2880" s="184"/>
      <c r="B2880" s="26" t="s">
        <v>2659</v>
      </c>
      <c r="C2880" s="218" t="s">
        <v>2660</v>
      </c>
      <c r="D2880" s="130"/>
      <c r="E2880" s="20"/>
      <c r="F2880" s="20">
        <v>0</v>
      </c>
      <c r="G2880" s="20"/>
      <c r="H2880" s="8">
        <v>229</v>
      </c>
      <c r="I2880" s="8">
        <v>224</v>
      </c>
    </row>
    <row r="2881" spans="1:10" ht="15.75" thickBot="1">
      <c r="A2881" s="184"/>
      <c r="B2881" s="26" t="s">
        <v>2661</v>
      </c>
      <c r="C2881" s="218"/>
      <c r="D2881" s="130"/>
      <c r="E2881" s="20">
        <v>1</v>
      </c>
      <c r="F2881" s="20">
        <v>1</v>
      </c>
      <c r="G2881" s="20">
        <v>1</v>
      </c>
      <c r="H2881" s="8">
        <v>229</v>
      </c>
      <c r="I2881" s="8">
        <v>224</v>
      </c>
    </row>
    <row r="2882" spans="1:10" ht="15.75" thickBot="1">
      <c r="A2882" s="184"/>
      <c r="B2882" s="26" t="s">
        <v>2662</v>
      </c>
      <c r="C2882" s="218"/>
      <c r="D2882" s="130"/>
      <c r="E2882" s="20">
        <v>2</v>
      </c>
      <c r="F2882" s="20">
        <v>0</v>
      </c>
      <c r="G2882" s="20">
        <v>4</v>
      </c>
      <c r="H2882" s="8">
        <v>229</v>
      </c>
      <c r="I2882" s="8">
        <v>224</v>
      </c>
    </row>
    <row r="2883" spans="1:10" ht="15.75" thickBot="1">
      <c r="A2883" s="184"/>
      <c r="B2883" s="26" t="s">
        <v>2663</v>
      </c>
      <c r="C2883" s="218"/>
      <c r="D2883" s="130"/>
      <c r="E2883" s="20">
        <v>16</v>
      </c>
      <c r="F2883" s="20">
        <v>0</v>
      </c>
      <c r="G2883" s="20">
        <v>1</v>
      </c>
      <c r="H2883" s="8">
        <v>229</v>
      </c>
      <c r="I2883" s="8">
        <v>224</v>
      </c>
    </row>
    <row r="2884" spans="1:10" ht="15.75" thickBot="1">
      <c r="A2884" s="184"/>
      <c r="B2884" s="31" t="s">
        <v>2664</v>
      </c>
      <c r="C2884" s="218"/>
      <c r="D2884" s="130"/>
      <c r="E2884" s="20">
        <v>8</v>
      </c>
      <c r="F2884" s="20">
        <v>7</v>
      </c>
      <c r="G2884" s="20">
        <v>2</v>
      </c>
      <c r="H2884" s="8">
        <v>229</v>
      </c>
      <c r="I2884" s="8">
        <v>224</v>
      </c>
    </row>
    <row r="2885" spans="1:10" ht="15.75" thickBot="1">
      <c r="A2885" s="184"/>
      <c r="B2885" s="31" t="s">
        <v>2665</v>
      </c>
      <c r="C2885" s="218"/>
      <c r="D2885" s="130"/>
      <c r="E2885" s="20">
        <v>7</v>
      </c>
      <c r="F2885" s="20">
        <v>6</v>
      </c>
      <c r="G2885" s="20">
        <v>9</v>
      </c>
      <c r="H2885" s="8">
        <v>229</v>
      </c>
      <c r="I2885" s="8">
        <v>224</v>
      </c>
    </row>
    <row r="2886" spans="1:10">
      <c r="A2886" s="184"/>
      <c r="B2886" s="26" t="s">
        <v>2666</v>
      </c>
      <c r="C2886" s="16"/>
      <c r="D2886" s="130"/>
      <c r="E2886" s="20">
        <v>33</v>
      </c>
      <c r="F2886" s="20">
        <v>23</v>
      </c>
      <c r="G2886" s="20">
        <v>27</v>
      </c>
      <c r="H2886" s="8">
        <v>229</v>
      </c>
      <c r="I2886" s="8">
        <v>224</v>
      </c>
    </row>
    <row r="2887" spans="1:10">
      <c r="A2887" s="184"/>
      <c r="B2887" s="31" t="s">
        <v>2667</v>
      </c>
      <c r="C2887" s="16"/>
      <c r="D2887" s="130"/>
      <c r="E2887" s="20">
        <v>3</v>
      </c>
      <c r="F2887" s="20">
        <v>1</v>
      </c>
      <c r="G2887" s="20">
        <v>0</v>
      </c>
      <c r="H2887" s="8">
        <v>229</v>
      </c>
      <c r="I2887" s="8">
        <v>224</v>
      </c>
    </row>
    <row r="2888" spans="1:10">
      <c r="A2888" s="184"/>
      <c r="B2888" s="15" t="s">
        <v>2402</v>
      </c>
      <c r="C2888" s="16"/>
      <c r="D2888" s="130"/>
      <c r="E2888" s="20"/>
      <c r="F2888" s="20"/>
      <c r="G2888" s="20"/>
      <c r="H2888" s="8"/>
      <c r="I2888" s="8"/>
    </row>
    <row r="2889" spans="1:10">
      <c r="A2889" s="184"/>
      <c r="B2889" s="31" t="s">
        <v>2668</v>
      </c>
      <c r="C2889" s="16"/>
      <c r="D2889" s="130"/>
      <c r="E2889" s="20">
        <v>2</v>
      </c>
      <c r="F2889" s="20">
        <v>5</v>
      </c>
      <c r="G2889" s="20">
        <v>3</v>
      </c>
      <c r="H2889" s="8">
        <v>229</v>
      </c>
      <c r="I2889" s="8">
        <v>224</v>
      </c>
    </row>
    <row r="2890" spans="1:10">
      <c r="A2890" s="184"/>
      <c r="B2890" s="31" t="s">
        <v>2665</v>
      </c>
      <c r="C2890" s="16"/>
      <c r="D2890" s="130"/>
      <c r="E2890" s="20">
        <v>2</v>
      </c>
      <c r="F2890" s="20">
        <v>1</v>
      </c>
      <c r="G2890" s="20">
        <v>2</v>
      </c>
      <c r="H2890" s="8">
        <v>229</v>
      </c>
      <c r="I2890" s="8">
        <v>224</v>
      </c>
    </row>
    <row r="2891" spans="1:10">
      <c r="A2891" s="184"/>
      <c r="B2891" s="31" t="s">
        <v>2669</v>
      </c>
      <c r="C2891" s="16"/>
      <c r="D2891" s="130"/>
      <c r="E2891" s="20">
        <v>2</v>
      </c>
      <c r="F2891" s="20">
        <v>0</v>
      </c>
      <c r="G2891" s="20">
        <v>0</v>
      </c>
      <c r="H2891" s="8">
        <v>229</v>
      </c>
      <c r="I2891" s="8">
        <v>224</v>
      </c>
    </row>
    <row r="2892" spans="1:10">
      <c r="A2892" s="184"/>
      <c r="B2892" s="31" t="s">
        <v>2670</v>
      </c>
      <c r="C2892" s="16"/>
      <c r="D2892" s="130"/>
      <c r="E2892" s="20">
        <v>1</v>
      </c>
      <c r="F2892" s="20">
        <v>70</v>
      </c>
      <c r="G2892" s="20">
        <v>21</v>
      </c>
      <c r="H2892" s="8">
        <v>229</v>
      </c>
      <c r="I2892" s="8">
        <v>224</v>
      </c>
    </row>
    <row r="2893" spans="1:10">
      <c r="A2893" s="184"/>
      <c r="B2893" s="31" t="s">
        <v>2671</v>
      </c>
      <c r="C2893" s="16"/>
      <c r="D2893" s="130"/>
      <c r="E2893" s="20">
        <v>1</v>
      </c>
      <c r="F2893" s="20">
        <v>0</v>
      </c>
      <c r="G2893" s="20">
        <v>2</v>
      </c>
      <c r="H2893" s="8">
        <v>229</v>
      </c>
      <c r="I2893" s="8">
        <v>224</v>
      </c>
    </row>
    <row r="2894" spans="1:10">
      <c r="A2894" s="184"/>
      <c r="B2894" s="31" t="s">
        <v>2672</v>
      </c>
      <c r="C2894" s="16"/>
      <c r="D2894" s="130"/>
      <c r="E2894" s="20">
        <v>16</v>
      </c>
      <c r="F2894" s="20">
        <v>6</v>
      </c>
      <c r="G2894" s="20">
        <v>17</v>
      </c>
      <c r="H2894" s="8">
        <v>229</v>
      </c>
      <c r="I2894" s="8">
        <v>224</v>
      </c>
    </row>
    <row r="2895" spans="1:10">
      <c r="A2895" s="184"/>
      <c r="B2895" s="31" t="s">
        <v>2673</v>
      </c>
      <c r="C2895" s="16"/>
      <c r="D2895" s="130"/>
      <c r="E2895" s="20">
        <v>1</v>
      </c>
      <c r="F2895" s="20">
        <v>0</v>
      </c>
      <c r="G2895" s="20">
        <v>1</v>
      </c>
      <c r="H2895" s="8">
        <v>229</v>
      </c>
      <c r="I2895" s="8">
        <v>224</v>
      </c>
    </row>
    <row r="2896" spans="1:10" ht="15" customHeight="1">
      <c r="A2896"/>
      <c r="B2896" s="15" t="s">
        <v>2674</v>
      </c>
      <c r="C2896" s="16"/>
      <c r="D2896" s="130">
        <v>400</v>
      </c>
      <c r="E2896" s="20"/>
      <c r="F2896" s="20"/>
      <c r="G2896" s="20"/>
      <c r="H2896" s="8"/>
      <c r="I2896" s="8"/>
      <c r="J2896" s="144">
        <f>100*(H2896*(E2896+F2896+G2896)+H2897*(E2897+F2897+G2897)+H2898*(E2898+F2898+G2898)+H2899*(G2899+F2899+E2899)+H2900*(G2900+F2900+E2900)+H2901*(G2901+F2901+E2901)+H2902*(G2902+F2902+E2902)+H2903*(G2903+F2903+E2903)+H2904*(G2904+F2904+E2904)+H2905*(G2905+F2905+E2905)+H2907*(G2907+F2907+E2907))/(D2896*1000)</f>
        <v>36.521250000000002</v>
      </c>
    </row>
    <row r="2897" spans="1:10" ht="15" customHeight="1" thickBot="1">
      <c r="A2897" s="184" t="s">
        <v>978</v>
      </c>
      <c r="B2897" s="34" t="s">
        <v>2675</v>
      </c>
      <c r="C2897" s="217" t="s">
        <v>2676</v>
      </c>
      <c r="D2897" s="133"/>
      <c r="E2897" s="20">
        <v>24</v>
      </c>
      <c r="F2897" s="20">
        <v>24</v>
      </c>
      <c r="G2897" s="20">
        <v>31</v>
      </c>
      <c r="H2897" s="8">
        <v>228</v>
      </c>
      <c r="I2897" s="8">
        <v>223</v>
      </c>
    </row>
    <row r="2898" spans="1:10" ht="15" customHeight="1" thickBot="1">
      <c r="A2898" s="184"/>
      <c r="B2898" s="34" t="s">
        <v>2677</v>
      </c>
      <c r="C2898" s="217"/>
      <c r="D2898" s="133"/>
      <c r="E2898" s="20">
        <v>18</v>
      </c>
      <c r="F2898" s="20">
        <v>11</v>
      </c>
      <c r="G2898" s="20">
        <v>32</v>
      </c>
      <c r="H2898" s="8">
        <v>228</v>
      </c>
      <c r="I2898" s="8">
        <v>223</v>
      </c>
    </row>
    <row r="2899" spans="1:10" ht="15" customHeight="1" thickBot="1">
      <c r="A2899" s="184"/>
      <c r="B2899" s="34" t="s">
        <v>2678</v>
      </c>
      <c r="C2899" s="217"/>
      <c r="D2899" s="133"/>
      <c r="E2899" s="20">
        <v>4</v>
      </c>
      <c r="F2899" s="20">
        <v>1</v>
      </c>
      <c r="G2899" s="20">
        <v>5</v>
      </c>
      <c r="H2899" s="8">
        <v>228</v>
      </c>
      <c r="I2899" s="8">
        <v>223</v>
      </c>
    </row>
    <row r="2900" spans="1:10" ht="15" customHeight="1">
      <c r="A2900" s="184"/>
      <c r="B2900" s="34" t="s">
        <v>2679</v>
      </c>
      <c r="C2900" s="16"/>
      <c r="D2900" s="133"/>
      <c r="E2900" s="20">
        <v>23</v>
      </c>
      <c r="F2900" s="20">
        <v>3</v>
      </c>
      <c r="G2900" s="20">
        <v>1</v>
      </c>
      <c r="H2900" s="8">
        <v>228</v>
      </c>
      <c r="I2900" s="8">
        <v>223</v>
      </c>
    </row>
    <row r="2901" spans="1:10" ht="15" customHeight="1">
      <c r="A2901" s="184"/>
      <c r="B2901" s="15" t="s">
        <v>2680</v>
      </c>
      <c r="C2901" s="16"/>
      <c r="D2901" s="133"/>
      <c r="E2901" s="20"/>
      <c r="F2901" s="20"/>
      <c r="G2901" s="20"/>
      <c r="H2901" s="8"/>
      <c r="I2901" s="8"/>
    </row>
    <row r="2902" spans="1:10" ht="15" customHeight="1">
      <c r="A2902" s="184"/>
      <c r="B2902" s="34" t="s">
        <v>2681</v>
      </c>
      <c r="C2902" s="16"/>
      <c r="D2902" s="133"/>
      <c r="E2902" s="20">
        <v>21</v>
      </c>
      <c r="F2902" s="20">
        <v>29</v>
      </c>
      <c r="G2902" s="20">
        <v>17</v>
      </c>
      <c r="H2902" s="8">
        <v>228</v>
      </c>
      <c r="I2902" s="8">
        <v>223</v>
      </c>
    </row>
    <row r="2903" spans="1:10" ht="15" customHeight="1">
      <c r="A2903" s="184"/>
      <c r="B2903" s="34" t="s">
        <v>2682</v>
      </c>
      <c r="C2903" s="16"/>
      <c r="D2903" s="133"/>
      <c r="E2903" s="20">
        <v>22</v>
      </c>
      <c r="F2903" s="20">
        <v>36</v>
      </c>
      <c r="G2903" s="20">
        <v>23</v>
      </c>
      <c r="H2903" s="8">
        <v>228</v>
      </c>
      <c r="I2903" s="8">
        <v>223</v>
      </c>
    </row>
    <row r="2904" spans="1:10" ht="15" customHeight="1">
      <c r="A2904" s="184"/>
      <c r="B2904" s="34" t="s">
        <v>2683</v>
      </c>
      <c r="C2904" s="16"/>
      <c r="D2904" s="133"/>
      <c r="E2904" s="20">
        <v>62</v>
      </c>
      <c r="F2904" s="20">
        <v>36</v>
      </c>
      <c r="G2904" s="20">
        <v>62</v>
      </c>
      <c r="H2904" s="8">
        <v>228</v>
      </c>
      <c r="I2904" s="8">
        <v>223</v>
      </c>
    </row>
    <row r="2905" spans="1:10" ht="15.75" customHeight="1">
      <c r="A2905" s="184"/>
      <c r="B2905" s="34" t="s">
        <v>2684</v>
      </c>
      <c r="C2905" s="16"/>
      <c r="D2905" s="130"/>
      <c r="E2905" s="20">
        <v>62</v>
      </c>
      <c r="F2905" s="20">
        <v>48</v>
      </c>
      <c r="G2905" s="20">
        <v>40</v>
      </c>
      <c r="H2905" s="8">
        <v>229</v>
      </c>
      <c r="I2905" s="8">
        <v>224</v>
      </c>
    </row>
    <row r="2906" spans="1:10">
      <c r="A2906" s="184"/>
      <c r="B2906" s="19" t="s">
        <v>2685</v>
      </c>
      <c r="C2906" s="16"/>
      <c r="D2906" s="130"/>
      <c r="E2906" s="20">
        <v>3</v>
      </c>
      <c r="F2906" s="20">
        <v>10</v>
      </c>
      <c r="G2906" s="20">
        <v>2</v>
      </c>
      <c r="H2906" s="8">
        <v>230</v>
      </c>
      <c r="I2906" s="8">
        <v>225</v>
      </c>
    </row>
    <row r="2907" spans="1:10">
      <c r="A2907" s="184"/>
      <c r="B2907" s="34" t="s">
        <v>2686</v>
      </c>
      <c r="C2907" s="16"/>
      <c r="D2907" s="133"/>
      <c r="E2907" s="20">
        <v>3</v>
      </c>
      <c r="F2907" s="20">
        <v>0</v>
      </c>
      <c r="G2907" s="20">
        <v>2</v>
      </c>
      <c r="H2907" s="8">
        <v>231</v>
      </c>
      <c r="I2907" s="8">
        <v>226</v>
      </c>
    </row>
    <row r="2908" spans="1:10">
      <c r="A2908" s="184"/>
      <c r="B2908" s="15" t="s">
        <v>2687</v>
      </c>
      <c r="C2908" s="16"/>
      <c r="D2908" s="131">
        <v>250</v>
      </c>
      <c r="E2908" s="20"/>
      <c r="F2908" s="20"/>
      <c r="G2908" s="20"/>
      <c r="H2908" s="8"/>
      <c r="I2908" s="8"/>
      <c r="J2908" s="144">
        <f>100*(H2908*(E2908+F2908+G2908)+H2909*(E2909+F2909+G2909)+H2910*(E2910+F2910+G2910)+H2911*(G2911+F2911+E2911)+H2912*(G2912+F2912+E2912)+H2913*(G2913+F2913+E2913))/(D2908*1000)</f>
        <v>17.706</v>
      </c>
    </row>
    <row r="2909" spans="1:10" ht="15.75" customHeight="1" thickBot="1">
      <c r="A2909" s="184"/>
      <c r="B2909" s="31" t="s">
        <v>2688</v>
      </c>
      <c r="C2909" s="217" t="s">
        <v>2689</v>
      </c>
      <c r="D2909" s="130"/>
      <c r="E2909" s="20"/>
      <c r="F2909" s="20">
        <v>8</v>
      </c>
      <c r="G2909" s="20"/>
      <c r="H2909" s="8">
        <v>227</v>
      </c>
      <c r="I2909" s="8">
        <v>223</v>
      </c>
    </row>
    <row r="2910" spans="1:10" ht="15.75" thickBot="1">
      <c r="A2910" s="184"/>
      <c r="B2910" s="31" t="s">
        <v>2688</v>
      </c>
      <c r="C2910" s="217"/>
      <c r="D2910" s="130"/>
      <c r="E2910" s="20">
        <v>5</v>
      </c>
      <c r="F2910" s="20">
        <v>7</v>
      </c>
      <c r="G2910" s="20">
        <v>6</v>
      </c>
      <c r="H2910" s="8">
        <v>227</v>
      </c>
      <c r="I2910" s="8">
        <v>223</v>
      </c>
    </row>
    <row r="2911" spans="1:10">
      <c r="A2911" s="184"/>
      <c r="B2911" s="19" t="s">
        <v>2690</v>
      </c>
      <c r="C2911" s="16"/>
      <c r="D2911" s="130"/>
      <c r="E2911" s="20">
        <v>0</v>
      </c>
      <c r="F2911" s="20">
        <v>0</v>
      </c>
      <c r="G2911" s="20">
        <v>0</v>
      </c>
      <c r="H2911" s="8">
        <v>227</v>
      </c>
      <c r="I2911" s="8">
        <v>223</v>
      </c>
    </row>
    <row r="2912" spans="1:10">
      <c r="A2912" s="184"/>
      <c r="B2912" s="31" t="s">
        <v>275</v>
      </c>
      <c r="C2912" s="16"/>
      <c r="D2912" s="130"/>
      <c r="E2912" s="20">
        <v>53</v>
      </c>
      <c r="F2912" s="20">
        <v>61</v>
      </c>
      <c r="G2912" s="20">
        <v>55</v>
      </c>
      <c r="H2912" s="8">
        <v>227</v>
      </c>
      <c r="I2912" s="8">
        <v>223</v>
      </c>
    </row>
    <row r="2913" spans="1:10">
      <c r="A2913" s="184"/>
      <c r="B2913" s="15" t="s">
        <v>2691</v>
      </c>
      <c r="C2913" s="16"/>
      <c r="D2913" s="130">
        <v>160</v>
      </c>
      <c r="E2913" s="72"/>
      <c r="F2913" s="72"/>
      <c r="G2913" s="72"/>
      <c r="H2913" s="8"/>
      <c r="I2913" s="8"/>
      <c r="J2913" s="144">
        <f>100*(H2913*(E2913+F2913+G2913)+H2914*(E2914+F2914+G2914)+H2915*(E2915+F2915+G2915)+H2916*(G2916+F2916+E2916)+H2917*(G2917+F2917+E2917)+H2918*(G2918+F2918+E2918)+H2919*(G2919+F2919+E2919))/(D2913*1000)</f>
        <v>7.2543749999999996</v>
      </c>
    </row>
    <row r="2914" spans="1:10">
      <c r="A2914" s="184"/>
      <c r="B2914" s="26" t="s">
        <v>275</v>
      </c>
      <c r="C2914" s="16"/>
      <c r="D2914" s="130"/>
      <c r="E2914" s="20">
        <v>4</v>
      </c>
      <c r="F2914" s="20">
        <v>5</v>
      </c>
      <c r="G2914" s="20">
        <v>2</v>
      </c>
      <c r="H2914" s="8">
        <v>219</v>
      </c>
      <c r="I2914" s="8">
        <v>216</v>
      </c>
    </row>
    <row r="2915" spans="1:10">
      <c r="A2915" s="184"/>
      <c r="B2915" s="31" t="s">
        <v>2692</v>
      </c>
      <c r="C2915" s="106" t="s">
        <v>2693</v>
      </c>
      <c r="D2915" s="130"/>
      <c r="E2915" s="20">
        <v>0</v>
      </c>
      <c r="F2915" s="20">
        <v>0</v>
      </c>
      <c r="G2915" s="20">
        <v>0</v>
      </c>
      <c r="H2915" s="8">
        <v>219</v>
      </c>
      <c r="I2915" s="8">
        <v>216</v>
      </c>
    </row>
    <row r="2916" spans="1:10">
      <c r="A2916" s="184"/>
      <c r="B2916" s="31" t="s">
        <v>275</v>
      </c>
      <c r="C2916" s="106"/>
      <c r="D2916" s="130"/>
      <c r="E2916" s="20">
        <v>4</v>
      </c>
      <c r="F2916" s="20">
        <v>2</v>
      </c>
      <c r="G2916" s="20">
        <v>8</v>
      </c>
      <c r="H2916" s="8">
        <v>219</v>
      </c>
      <c r="I2916" s="8">
        <v>216</v>
      </c>
    </row>
    <row r="2917" spans="1:10">
      <c r="A2917" s="184"/>
      <c r="B2917" s="31" t="s">
        <v>2694</v>
      </c>
      <c r="C2917" s="106"/>
      <c r="D2917" s="130"/>
      <c r="E2917" s="20">
        <v>0</v>
      </c>
      <c r="F2917" s="20">
        <v>0</v>
      </c>
      <c r="G2917" s="20">
        <v>0</v>
      </c>
      <c r="H2917" s="8">
        <v>219</v>
      </c>
      <c r="I2917" s="8">
        <v>216</v>
      </c>
    </row>
    <row r="2918" spans="1:10">
      <c r="A2918" s="184"/>
      <c r="B2918" s="31" t="s">
        <v>2695</v>
      </c>
      <c r="C2918" s="106"/>
      <c r="D2918" s="130"/>
      <c r="E2918" s="20">
        <v>1</v>
      </c>
      <c r="F2918" s="20">
        <v>3</v>
      </c>
      <c r="G2918" s="20">
        <v>24</v>
      </c>
      <c r="H2918" s="8">
        <v>219</v>
      </c>
      <c r="I2918" s="8">
        <v>216</v>
      </c>
    </row>
    <row r="2919" spans="1:10">
      <c r="A2919"/>
      <c r="B2919" s="15" t="s">
        <v>2696</v>
      </c>
      <c r="C2919" s="106"/>
      <c r="D2919" s="130">
        <v>400</v>
      </c>
      <c r="E2919" s="72"/>
      <c r="F2919" s="72"/>
      <c r="G2919" s="72"/>
      <c r="H2919" s="8"/>
      <c r="I2919" s="8"/>
      <c r="J2919" s="144">
        <f>100*(H2919*(E2919+F2919+G2919)+H2920*(E2920+F2920+G2920)+H2921*(E2921+F2921+G2921)+H2922*(G2922+F2922+E2922)+H2923*(G2923+F2923+E2923)+H2924*(G2924+F2924+E2924)+H2925*(G2925+F2925+E2925))/(D2919*1000)</f>
        <v>18.32</v>
      </c>
    </row>
    <row r="2920" spans="1:10" ht="15.75" customHeight="1">
      <c r="A2920" s="184" t="s">
        <v>302</v>
      </c>
      <c r="B2920" s="26" t="s">
        <v>2697</v>
      </c>
      <c r="C2920" s="106"/>
      <c r="D2920" s="130"/>
      <c r="E2920" s="20">
        <v>0</v>
      </c>
      <c r="F2920" s="20">
        <v>1</v>
      </c>
      <c r="G2920" s="20">
        <v>2</v>
      </c>
      <c r="H2920" s="8">
        <v>229</v>
      </c>
      <c r="I2920" s="8">
        <v>224</v>
      </c>
    </row>
    <row r="2921" spans="1:10" ht="15.75" customHeight="1">
      <c r="A2921" s="184"/>
      <c r="B2921" s="31" t="s">
        <v>989</v>
      </c>
      <c r="C2921" s="197" t="s">
        <v>2698</v>
      </c>
      <c r="D2921" s="130"/>
      <c r="E2921" s="20">
        <v>73</v>
      </c>
      <c r="F2921" s="20">
        <v>97</v>
      </c>
      <c r="G2921" s="20">
        <v>123</v>
      </c>
      <c r="H2921" s="8">
        <v>229</v>
      </c>
      <c r="I2921" s="8">
        <v>224</v>
      </c>
    </row>
    <row r="2922" spans="1:10">
      <c r="A2922" s="184"/>
      <c r="B2922" s="31" t="s">
        <v>2699</v>
      </c>
      <c r="C2922" s="197"/>
      <c r="D2922" s="130"/>
      <c r="E2922" s="20">
        <v>1</v>
      </c>
      <c r="F2922" s="20">
        <v>14</v>
      </c>
      <c r="G2922" s="20">
        <v>2</v>
      </c>
      <c r="H2922" s="8">
        <v>229</v>
      </c>
      <c r="I2922" s="8">
        <v>224</v>
      </c>
    </row>
    <row r="2923" spans="1:10">
      <c r="A2923" s="184"/>
      <c r="B2923" s="31" t="s">
        <v>2700</v>
      </c>
      <c r="C2923" s="197"/>
      <c r="D2923" s="130"/>
      <c r="E2923" s="20">
        <v>0</v>
      </c>
      <c r="F2923" s="20">
        <v>0</v>
      </c>
      <c r="G2923" s="20">
        <v>0</v>
      </c>
      <c r="H2923" s="8">
        <v>229</v>
      </c>
      <c r="I2923" s="8">
        <v>224</v>
      </c>
    </row>
    <row r="2924" spans="1:10">
      <c r="A2924" s="184"/>
      <c r="B2924" s="31" t="s">
        <v>2701</v>
      </c>
      <c r="C2924" s="197"/>
      <c r="D2924" s="130"/>
      <c r="E2924" s="20">
        <v>6</v>
      </c>
      <c r="F2924" s="20">
        <v>0</v>
      </c>
      <c r="G2924" s="20">
        <v>0</v>
      </c>
      <c r="H2924" s="8">
        <v>229</v>
      </c>
      <c r="I2924" s="8">
        <v>224</v>
      </c>
    </row>
    <row r="2925" spans="1:10">
      <c r="A2925" s="184"/>
      <c r="B2925" s="31" t="s">
        <v>2702</v>
      </c>
      <c r="C2925" s="197"/>
      <c r="D2925" s="130"/>
      <c r="E2925" s="20">
        <v>0</v>
      </c>
      <c r="F2925" s="20">
        <v>0</v>
      </c>
      <c r="G2925" s="20">
        <v>1</v>
      </c>
      <c r="H2925" s="8">
        <v>229</v>
      </c>
      <c r="I2925" s="8">
        <v>224</v>
      </c>
    </row>
    <row r="2926" spans="1:10">
      <c r="A2926" s="184"/>
      <c r="B2926" s="15" t="s">
        <v>92</v>
      </c>
      <c r="C2926" s="197"/>
      <c r="D2926" s="130">
        <v>400</v>
      </c>
      <c r="E2926" s="20"/>
      <c r="F2926" s="20"/>
      <c r="G2926" s="20"/>
      <c r="H2926" s="8"/>
      <c r="I2926" s="8"/>
      <c r="J2926" s="144">
        <f>100*(H2926*(E2926+F2926+G2926)+H2927*(E2927+F2927+G2927)+H2928*(E2928+F2928+G2928)+H2929*(G2929+F2929+E2929)+H2930*(G2930+F2930+E2930)+H2931*(G2931+F2931+E2931)+H2932*(G2932+F2932+E2932))/(D2926*1000)</f>
        <v>24.824000000000002</v>
      </c>
    </row>
    <row r="2927" spans="1:10" ht="17.25" customHeight="1">
      <c r="A2927" s="184"/>
      <c r="B2927" s="31" t="s">
        <v>1962</v>
      </c>
      <c r="C2927" s="197"/>
      <c r="D2927" s="130"/>
      <c r="E2927" s="20">
        <v>38</v>
      </c>
      <c r="F2927" s="20">
        <v>25</v>
      </c>
      <c r="G2927" s="20">
        <v>23</v>
      </c>
      <c r="H2927" s="8">
        <v>232</v>
      </c>
      <c r="I2927" s="8">
        <v>226</v>
      </c>
    </row>
    <row r="2928" spans="1:10" ht="17.25" customHeight="1">
      <c r="A2928" s="184"/>
      <c r="B2928" s="31" t="s">
        <v>2703</v>
      </c>
      <c r="C2928" s="197"/>
      <c r="D2928" s="130"/>
      <c r="E2928" s="20">
        <v>0</v>
      </c>
      <c r="F2928" s="20">
        <v>3</v>
      </c>
      <c r="G2928" s="20">
        <v>0</v>
      </c>
      <c r="H2928" s="8">
        <v>232</v>
      </c>
      <c r="I2928" s="8">
        <v>226</v>
      </c>
    </row>
    <row r="2929" spans="1:10" ht="17.25" customHeight="1">
      <c r="A2929" s="184"/>
      <c r="B2929" s="31" t="s">
        <v>2704</v>
      </c>
      <c r="C2929" s="197"/>
      <c r="D2929" s="130"/>
      <c r="E2929" s="20">
        <v>30</v>
      </c>
      <c r="F2929" s="20">
        <v>51</v>
      </c>
      <c r="G2929" s="20">
        <v>43</v>
      </c>
      <c r="H2929" s="8">
        <v>232</v>
      </c>
      <c r="I2929" s="8">
        <v>226</v>
      </c>
    </row>
    <row r="2930" spans="1:10" ht="17.25" customHeight="1">
      <c r="A2930" s="184"/>
      <c r="B2930" s="31" t="s">
        <v>2705</v>
      </c>
      <c r="C2930" s="197"/>
      <c r="D2930" s="130"/>
      <c r="E2930" s="20">
        <v>60</v>
      </c>
      <c r="F2930" s="20">
        <v>27</v>
      </c>
      <c r="G2930" s="20">
        <v>35</v>
      </c>
      <c r="H2930" s="8">
        <v>232</v>
      </c>
      <c r="I2930" s="8">
        <v>226</v>
      </c>
    </row>
    <row r="2931" spans="1:10" ht="17.25" customHeight="1">
      <c r="A2931" s="184"/>
      <c r="B2931" s="31" t="s">
        <v>2706</v>
      </c>
      <c r="C2931" s="16"/>
      <c r="D2931" s="130"/>
      <c r="E2931" s="20">
        <v>36</v>
      </c>
      <c r="F2931" s="20">
        <v>32</v>
      </c>
      <c r="G2931" s="20">
        <v>25</v>
      </c>
      <c r="H2931" s="8">
        <v>232</v>
      </c>
      <c r="I2931" s="8">
        <v>226</v>
      </c>
    </row>
    <row r="2932" spans="1:10">
      <c r="A2932"/>
      <c r="B2932" s="15" t="s">
        <v>2707</v>
      </c>
      <c r="C2932" s="16"/>
      <c r="D2932" s="130">
        <v>630</v>
      </c>
      <c r="E2932" s="20"/>
      <c r="F2932" s="20"/>
      <c r="G2932" s="20"/>
      <c r="H2932" s="8"/>
      <c r="I2932" s="8"/>
      <c r="J2932" s="144">
        <f>100*(H2932*(E2932+F2932+G2932)+H2933*(E2933+F2933+G2933)+H2934*(E2934+F2934+G2934)+H2935*(G2935+F2935+E2935)+H2936*(G2936+F2936+E2936)+H2937*(G2937+F2937+E2937)+H2938*(G2938+F2938+E2938)+H2939*(G2939+F2939+E2939)+H2940*(G2940+F2940+E2940)+H2941*(G2941+F2941+E2941))/(D2932*1000)</f>
        <v>17.084126984126986</v>
      </c>
    </row>
    <row r="2933" spans="1:10" ht="15.75" customHeight="1" thickBot="1">
      <c r="A2933" s="207" t="s">
        <v>978</v>
      </c>
      <c r="B2933" s="26" t="s">
        <v>2081</v>
      </c>
      <c r="C2933" s="217" t="s">
        <v>2708</v>
      </c>
      <c r="D2933" s="130"/>
      <c r="E2933" s="20">
        <v>0</v>
      </c>
      <c r="F2933" s="20">
        <v>0</v>
      </c>
      <c r="G2933" s="20">
        <v>0</v>
      </c>
      <c r="H2933" s="8">
        <v>235</v>
      </c>
      <c r="I2933" s="8">
        <v>231</v>
      </c>
    </row>
    <row r="2934" spans="1:10" ht="15.75" thickBot="1">
      <c r="A2934" s="207"/>
      <c r="B2934" s="26" t="s">
        <v>2709</v>
      </c>
      <c r="C2934" s="217"/>
      <c r="D2934" s="131"/>
      <c r="E2934" s="20">
        <v>0</v>
      </c>
      <c r="F2934" s="20">
        <v>0</v>
      </c>
      <c r="G2934" s="20">
        <v>0</v>
      </c>
      <c r="H2934" s="8">
        <v>235</v>
      </c>
      <c r="I2934" s="8">
        <v>231</v>
      </c>
    </row>
    <row r="2935" spans="1:10" ht="15.75" thickBot="1">
      <c r="A2935" s="207"/>
      <c r="B2935" s="31" t="s">
        <v>2710</v>
      </c>
      <c r="C2935" s="217"/>
      <c r="D2935" s="130"/>
      <c r="E2935" s="20">
        <v>0</v>
      </c>
      <c r="F2935" s="20">
        <v>0</v>
      </c>
      <c r="G2935" s="20">
        <v>0</v>
      </c>
      <c r="H2935" s="8">
        <v>235</v>
      </c>
      <c r="I2935" s="8">
        <v>231</v>
      </c>
    </row>
    <row r="2936" spans="1:10" ht="15.75" thickBot="1">
      <c r="A2936" s="207"/>
      <c r="B2936" s="31" t="s">
        <v>2711</v>
      </c>
      <c r="C2936" s="217"/>
      <c r="D2936" s="130"/>
      <c r="E2936" s="20">
        <v>16</v>
      </c>
      <c r="F2936" s="20">
        <v>9</v>
      </c>
      <c r="G2936" s="20">
        <v>13</v>
      </c>
      <c r="H2936" s="8">
        <v>235</v>
      </c>
      <c r="I2936" s="8">
        <v>231</v>
      </c>
    </row>
    <row r="2937" spans="1:10" ht="15.75" customHeight="1" thickBot="1">
      <c r="A2937" s="207"/>
      <c r="B2937" s="31" t="s">
        <v>261</v>
      </c>
      <c r="C2937" s="217"/>
      <c r="D2937" s="130"/>
      <c r="E2937" s="20">
        <v>86</v>
      </c>
      <c r="F2937" s="20">
        <v>61</v>
      </c>
      <c r="G2937" s="20">
        <v>68</v>
      </c>
      <c r="H2937" s="8">
        <v>235</v>
      </c>
      <c r="I2937" s="8">
        <v>231</v>
      </c>
    </row>
    <row r="2938" spans="1:10" ht="15" customHeight="1" thickBot="1">
      <c r="A2938" s="207"/>
      <c r="B2938" s="31" t="s">
        <v>38</v>
      </c>
      <c r="C2938" s="217"/>
      <c r="D2938" s="130"/>
      <c r="E2938" s="20">
        <v>32</v>
      </c>
      <c r="F2938" s="20">
        <v>30</v>
      </c>
      <c r="G2938" s="20">
        <v>40</v>
      </c>
      <c r="H2938" s="8">
        <v>235</v>
      </c>
      <c r="I2938" s="8">
        <v>231</v>
      </c>
    </row>
    <row r="2939" spans="1:10" ht="15.75" thickBot="1">
      <c r="A2939" s="207"/>
      <c r="B2939" s="31" t="s">
        <v>270</v>
      </c>
      <c r="C2939" s="217"/>
      <c r="D2939" s="130"/>
      <c r="E2939" s="20">
        <v>0</v>
      </c>
      <c r="F2939" s="20">
        <v>10</v>
      </c>
      <c r="G2939" s="20">
        <v>9</v>
      </c>
      <c r="H2939" s="8">
        <v>235</v>
      </c>
      <c r="I2939" s="8">
        <v>231</v>
      </c>
    </row>
    <row r="2940" spans="1:10">
      <c r="A2940" s="207"/>
      <c r="B2940" s="26" t="s">
        <v>2712</v>
      </c>
      <c r="C2940" s="16"/>
      <c r="D2940" s="130"/>
      <c r="E2940" s="20"/>
      <c r="F2940" s="20"/>
      <c r="G2940" s="20"/>
      <c r="H2940" s="8">
        <v>235</v>
      </c>
      <c r="I2940" s="8">
        <v>231</v>
      </c>
    </row>
    <row r="2941" spans="1:10">
      <c r="A2941" s="207"/>
      <c r="B2941" s="31" t="s">
        <v>2713</v>
      </c>
      <c r="C2941" s="16"/>
      <c r="D2941" s="130"/>
      <c r="E2941" s="20">
        <v>31</v>
      </c>
      <c r="F2941" s="20">
        <v>29</v>
      </c>
      <c r="G2941" s="20">
        <v>24</v>
      </c>
      <c r="H2941" s="8">
        <v>235</v>
      </c>
      <c r="I2941" s="8">
        <v>231</v>
      </c>
    </row>
    <row r="2942" spans="1:10">
      <c r="A2942" s="207"/>
      <c r="B2942" s="15" t="s">
        <v>92</v>
      </c>
      <c r="C2942" s="16"/>
      <c r="D2942" s="130">
        <v>400</v>
      </c>
      <c r="E2942" s="20"/>
      <c r="F2942" s="20"/>
      <c r="G2942" s="20"/>
      <c r="H2942" s="8"/>
      <c r="I2942" s="8"/>
      <c r="J2942" s="144">
        <f>100*(H2942*(E2942+F2942+G2942)+H2943*(E2943+F2943+G2943)+H2944*(E2944+F2944+G2944)+H2945*(G2945+F2945+E2945)+H2946*(G2946+F2946+E2946)+H2947*(G2947+F2947+E2947)+H2948*(G2948+F2948+E2948)+H2949*(G2949+F2949+E2949)+H2950*(G2950+F2950+E2950)+H2951*(G2951+F2951+E2951)+H2953*(G2953+F2953+E2953)+H2954*(G2954+F2954+E2954)+H2955*(G2955+F2955+E2955))/(D2942*1000)</f>
        <v>28.202000000000002</v>
      </c>
    </row>
    <row r="2943" spans="1:10">
      <c r="A2943" s="207"/>
      <c r="B2943" s="31" t="s">
        <v>2714</v>
      </c>
      <c r="C2943" s="16"/>
      <c r="D2943" s="130"/>
      <c r="E2943" s="20">
        <v>5</v>
      </c>
      <c r="F2943" s="20">
        <v>14</v>
      </c>
      <c r="G2943" s="20">
        <v>5</v>
      </c>
      <c r="H2943" s="8">
        <v>236</v>
      </c>
      <c r="I2943" s="8">
        <v>233</v>
      </c>
    </row>
    <row r="2944" spans="1:10">
      <c r="A2944" s="207"/>
      <c r="B2944" s="26" t="s">
        <v>2715</v>
      </c>
      <c r="C2944" s="16"/>
      <c r="D2944" s="131"/>
      <c r="E2944" s="20">
        <v>60</v>
      </c>
      <c r="F2944" s="20">
        <v>29</v>
      </c>
      <c r="G2944" s="20">
        <v>54</v>
      </c>
      <c r="H2944" s="8">
        <v>236</v>
      </c>
      <c r="I2944" s="8">
        <v>233</v>
      </c>
    </row>
    <row r="2945" spans="1:10">
      <c r="A2945" s="207"/>
      <c r="B2945" s="31" t="s">
        <v>2716</v>
      </c>
      <c r="C2945" s="16"/>
      <c r="D2945" s="130"/>
      <c r="E2945" s="20">
        <v>0</v>
      </c>
      <c r="F2945" s="20">
        <v>0</v>
      </c>
      <c r="G2945" s="20">
        <v>1</v>
      </c>
      <c r="H2945" s="8">
        <v>236</v>
      </c>
      <c r="I2945" s="8">
        <v>233</v>
      </c>
    </row>
    <row r="2946" spans="1:10">
      <c r="A2946" s="207"/>
      <c r="B2946" s="31" t="s">
        <v>2717</v>
      </c>
      <c r="C2946" s="16"/>
      <c r="D2946" s="130"/>
      <c r="E2946" s="20">
        <v>47</v>
      </c>
      <c r="F2946" s="20">
        <v>46</v>
      </c>
      <c r="G2946" s="20">
        <v>60</v>
      </c>
      <c r="H2946" s="8">
        <v>236</v>
      </c>
      <c r="I2946" s="8">
        <v>233</v>
      </c>
    </row>
    <row r="2947" spans="1:10">
      <c r="A2947" s="207"/>
      <c r="B2947" s="26" t="s">
        <v>2718</v>
      </c>
      <c r="C2947" s="16"/>
      <c r="D2947" s="131"/>
      <c r="E2947" s="20">
        <v>0</v>
      </c>
      <c r="F2947" s="20">
        <v>0</v>
      </c>
      <c r="G2947" s="20">
        <v>0</v>
      </c>
      <c r="H2947" s="8">
        <v>236</v>
      </c>
      <c r="I2947" s="8">
        <v>233</v>
      </c>
    </row>
    <row r="2948" spans="1:10">
      <c r="A2948" s="207"/>
      <c r="B2948" s="26" t="s">
        <v>2719</v>
      </c>
      <c r="C2948" s="16"/>
      <c r="D2948" s="131"/>
      <c r="E2948" s="20"/>
      <c r="F2948" s="20"/>
      <c r="G2948" s="20"/>
      <c r="H2948" s="8">
        <v>236</v>
      </c>
      <c r="I2948" s="8">
        <v>233</v>
      </c>
    </row>
    <row r="2949" spans="1:10">
      <c r="A2949" s="207"/>
      <c r="B2949" s="31" t="s">
        <v>270</v>
      </c>
      <c r="C2949" s="16"/>
      <c r="D2949" s="130"/>
      <c r="E2949" s="20">
        <v>8</v>
      </c>
      <c r="F2949" s="20">
        <v>10</v>
      </c>
      <c r="G2949" s="20">
        <v>12</v>
      </c>
      <c r="H2949" s="8">
        <v>236</v>
      </c>
      <c r="I2949" s="8">
        <v>233</v>
      </c>
    </row>
    <row r="2950" spans="1:10">
      <c r="A2950" s="207"/>
      <c r="B2950" s="31" t="s">
        <v>2720</v>
      </c>
      <c r="C2950" s="16"/>
      <c r="D2950" s="130"/>
      <c r="E2950" s="20">
        <v>0</v>
      </c>
      <c r="F2950" s="20">
        <v>0</v>
      </c>
      <c r="G2950" s="20">
        <v>0</v>
      </c>
      <c r="H2950" s="8">
        <v>236</v>
      </c>
      <c r="I2950" s="8">
        <v>233</v>
      </c>
    </row>
    <row r="2951" spans="1:10">
      <c r="A2951" s="207"/>
      <c r="B2951" s="31" t="s">
        <v>1043</v>
      </c>
      <c r="C2951" s="16"/>
      <c r="D2951" s="130"/>
      <c r="E2951" s="20">
        <v>34</v>
      </c>
      <c r="F2951" s="20">
        <v>47</v>
      </c>
      <c r="G2951" s="20">
        <v>46</v>
      </c>
      <c r="H2951" s="8">
        <v>236</v>
      </c>
      <c r="I2951" s="8">
        <v>233</v>
      </c>
    </row>
    <row r="2952" spans="1:10">
      <c r="A2952" s="207"/>
      <c r="B2952" s="31" t="s">
        <v>2721</v>
      </c>
      <c r="C2952" s="16"/>
      <c r="D2952" s="130"/>
      <c r="E2952" s="20">
        <v>6</v>
      </c>
      <c r="F2952" s="20">
        <v>2</v>
      </c>
      <c r="G2952" s="20">
        <v>7</v>
      </c>
      <c r="H2952" s="8">
        <v>236</v>
      </c>
      <c r="I2952" s="8">
        <v>233</v>
      </c>
    </row>
    <row r="2953" spans="1:10" ht="17.25" customHeight="1">
      <c r="A2953" s="207"/>
      <c r="B2953" s="31" t="s">
        <v>2722</v>
      </c>
      <c r="C2953" s="16"/>
      <c r="D2953" s="130"/>
      <c r="E2953" s="20">
        <v>0</v>
      </c>
      <c r="F2953" s="20">
        <v>0</v>
      </c>
      <c r="G2953" s="20">
        <v>0</v>
      </c>
      <c r="H2953" s="8">
        <v>236</v>
      </c>
      <c r="I2953" s="8">
        <v>233</v>
      </c>
    </row>
    <row r="2954" spans="1:10" ht="17.25" customHeight="1">
      <c r="A2954" s="207"/>
      <c r="B2954" s="31" t="s">
        <v>2723</v>
      </c>
      <c r="C2954" s="16"/>
      <c r="D2954" s="130"/>
      <c r="E2954" s="20">
        <v>0</v>
      </c>
      <c r="F2954" s="20">
        <v>0</v>
      </c>
      <c r="G2954" s="20">
        <v>0</v>
      </c>
      <c r="H2954" s="8">
        <v>236</v>
      </c>
      <c r="I2954" s="8">
        <v>233</v>
      </c>
    </row>
    <row r="2955" spans="1:10" ht="17.25" customHeight="1">
      <c r="A2955"/>
      <c r="B2955" s="15" t="s">
        <v>2724</v>
      </c>
      <c r="C2955" s="16"/>
      <c r="D2955" s="130">
        <v>160</v>
      </c>
      <c r="E2955" s="20"/>
      <c r="F2955" s="20"/>
      <c r="G2955" s="20"/>
      <c r="H2955" s="8"/>
      <c r="I2955" s="8"/>
      <c r="J2955" s="144">
        <f>100*(H2955*(E2955+F2955+G2955)+H2956*(E2956+F2956+G2956)+H2957*(E2957+F2957+G2957)+H2958*(G2958+F2958+E2958)+H2959*(G2959+F2959+E2959)+H2960*(G2960+F2960+E2960))/(D2955*1000)</f>
        <v>2.671875</v>
      </c>
    </row>
    <row r="2956" spans="1:10" ht="18.2" customHeight="1" thickBot="1">
      <c r="A2956" s="184" t="s">
        <v>978</v>
      </c>
      <c r="B2956" s="31" t="s">
        <v>2725</v>
      </c>
      <c r="C2956" s="217" t="s">
        <v>2726</v>
      </c>
      <c r="D2956" s="130"/>
      <c r="E2956" s="20">
        <v>0</v>
      </c>
      <c r="F2956" s="20">
        <v>0</v>
      </c>
      <c r="G2956" s="20">
        <v>0</v>
      </c>
      <c r="H2956" s="8">
        <v>225</v>
      </c>
      <c r="I2956" s="8">
        <v>221</v>
      </c>
    </row>
    <row r="2957" spans="1:10" ht="17.25" customHeight="1" thickBot="1">
      <c r="A2957" s="184"/>
      <c r="B2957" s="31" t="s">
        <v>2727</v>
      </c>
      <c r="C2957" s="217"/>
      <c r="D2957" s="130"/>
      <c r="E2957" s="20">
        <v>1</v>
      </c>
      <c r="F2957" s="20">
        <v>5</v>
      </c>
      <c r="G2957" s="20">
        <v>5</v>
      </c>
      <c r="H2957" s="8">
        <v>225</v>
      </c>
      <c r="I2957" s="8">
        <v>221</v>
      </c>
    </row>
    <row r="2958" spans="1:10" ht="17.25" customHeight="1" thickBot="1">
      <c r="A2958" s="184"/>
      <c r="B2958" s="31" t="s">
        <v>2728</v>
      </c>
      <c r="C2958" s="217"/>
      <c r="D2958" s="130"/>
      <c r="E2958" s="20">
        <v>0</v>
      </c>
      <c r="F2958" s="20">
        <v>0</v>
      </c>
      <c r="G2958" s="20">
        <v>7</v>
      </c>
      <c r="H2958" s="8">
        <v>225</v>
      </c>
      <c r="I2958" s="8">
        <v>221</v>
      </c>
    </row>
    <row r="2959" spans="1:10" ht="17.25" customHeight="1" thickBot="1">
      <c r="A2959" s="184"/>
      <c r="B2959" s="31" t="s">
        <v>2729</v>
      </c>
      <c r="C2959" s="217"/>
      <c r="D2959" s="130"/>
      <c r="E2959" s="20"/>
      <c r="F2959" s="20">
        <v>1</v>
      </c>
      <c r="G2959" s="20"/>
      <c r="H2959" s="8">
        <v>225</v>
      </c>
      <c r="I2959" s="8">
        <v>221</v>
      </c>
    </row>
    <row r="2960" spans="1:10" ht="17.25" customHeight="1">
      <c r="A2960"/>
      <c r="B2960" s="15" t="s">
        <v>2730</v>
      </c>
      <c r="C2960" s="16"/>
      <c r="D2960" s="130">
        <v>630</v>
      </c>
      <c r="E2960" s="20"/>
      <c r="F2960" s="20"/>
      <c r="G2960" s="20"/>
      <c r="H2960" s="8"/>
      <c r="I2960" s="8"/>
      <c r="J2960" s="144">
        <f>100*(H2960*(E2960+F2960+G2960)+H2961*(E2961+F2961+G2961)+H2962*(E2962+F2962+G2962)+H2963*(G2963+F2963+E2963)+H2964*(G2964+F2964+E2964)+H2965*(G2965+F2965+E2965)+H2966*(G2966+F2966+E2966)+H2967*(G2967+F2967+E2967)+H2968*(G2968+F2968+E2968)+H2969*(G2969+F2969+E2969)+H2971*(G2971+F2971+E2971)+H2972*(G2972+F2972+E2972)+H2973*(G2973+F2973+E2973)+H2974*(G2974+F2974+E2974)+H2975*(G2975+F2975+E2975)+H2976*(G2976+F2976+E2976)+H2977*(G2977+F2977+E2977))/(D2960*1000)</f>
        <v>20.878095238095238</v>
      </c>
    </row>
    <row r="2961" spans="1:9" ht="15.75" customHeight="1">
      <c r="A2961" s="207" t="s">
        <v>978</v>
      </c>
      <c r="B2961" s="31" t="s">
        <v>440</v>
      </c>
      <c r="C2961" s="197" t="s">
        <v>2731</v>
      </c>
      <c r="D2961" s="130"/>
      <c r="E2961" s="20">
        <v>2</v>
      </c>
      <c r="F2961" s="20">
        <v>10</v>
      </c>
      <c r="G2961" s="20">
        <v>1</v>
      </c>
      <c r="H2961" s="8">
        <v>226</v>
      </c>
      <c r="I2961" s="8">
        <v>223</v>
      </c>
    </row>
    <row r="2962" spans="1:9">
      <c r="A2962" s="207"/>
      <c r="B2962" s="31" t="s">
        <v>2732</v>
      </c>
      <c r="C2962" s="197"/>
      <c r="D2962" s="130"/>
      <c r="E2962" s="20">
        <v>17</v>
      </c>
      <c r="F2962" s="20">
        <v>15</v>
      </c>
      <c r="G2962" s="20">
        <v>7</v>
      </c>
      <c r="H2962" s="8">
        <v>226</v>
      </c>
      <c r="I2962" s="8">
        <v>223</v>
      </c>
    </row>
    <row r="2963" spans="1:9">
      <c r="A2963" s="207"/>
      <c r="B2963" s="31" t="s">
        <v>2733</v>
      </c>
      <c r="C2963" s="197"/>
      <c r="D2963" s="130"/>
      <c r="E2963" s="20">
        <v>0</v>
      </c>
      <c r="F2963" s="20">
        <v>10</v>
      </c>
      <c r="G2963" s="20">
        <v>6</v>
      </c>
      <c r="H2963" s="8">
        <v>226</v>
      </c>
      <c r="I2963" s="8">
        <v>223</v>
      </c>
    </row>
    <row r="2964" spans="1:9">
      <c r="A2964" s="207"/>
      <c r="B2964" s="31" t="s">
        <v>2734</v>
      </c>
      <c r="C2964" s="197"/>
      <c r="D2964" s="130"/>
      <c r="E2964" s="20">
        <v>10</v>
      </c>
      <c r="F2964" s="20">
        <v>4</v>
      </c>
      <c r="G2964" s="20">
        <v>9</v>
      </c>
      <c r="H2964" s="8">
        <v>226</v>
      </c>
      <c r="I2964" s="8">
        <v>223</v>
      </c>
    </row>
    <row r="2965" spans="1:9">
      <c r="A2965" s="207"/>
      <c r="B2965" s="31" t="s">
        <v>437</v>
      </c>
      <c r="C2965" s="197"/>
      <c r="D2965" s="130"/>
      <c r="E2965" s="20">
        <v>2</v>
      </c>
      <c r="F2965" s="20">
        <v>1</v>
      </c>
      <c r="G2965" s="20">
        <v>0</v>
      </c>
      <c r="H2965" s="8">
        <v>226</v>
      </c>
      <c r="I2965" s="8">
        <v>223</v>
      </c>
    </row>
    <row r="2966" spans="1:9">
      <c r="A2966" s="207"/>
      <c r="B2966" s="31" t="s">
        <v>2735</v>
      </c>
      <c r="C2966" s="197"/>
      <c r="D2966" s="130"/>
      <c r="E2966" s="20">
        <v>40</v>
      </c>
      <c r="F2966" s="20">
        <v>24</v>
      </c>
      <c r="G2966" s="20">
        <v>37</v>
      </c>
      <c r="H2966" s="8">
        <v>226</v>
      </c>
      <c r="I2966" s="8">
        <v>223</v>
      </c>
    </row>
    <row r="2967" spans="1:9">
      <c r="A2967" s="207"/>
      <c r="B2967" s="31" t="s">
        <v>2736</v>
      </c>
      <c r="C2967" s="197"/>
      <c r="D2967" s="130"/>
      <c r="E2967" s="20"/>
      <c r="F2967" s="20"/>
      <c r="G2967" s="20"/>
      <c r="H2967" s="8">
        <v>226</v>
      </c>
      <c r="I2967" s="8">
        <v>223</v>
      </c>
    </row>
    <row r="2968" spans="1:9">
      <c r="A2968" s="207"/>
      <c r="B2968" s="31" t="s">
        <v>2737</v>
      </c>
      <c r="C2968" s="197"/>
      <c r="D2968" s="130"/>
      <c r="E2968" s="20">
        <v>18</v>
      </c>
      <c r="F2968" s="20">
        <v>14</v>
      </c>
      <c r="G2968" s="20">
        <v>17</v>
      </c>
      <c r="H2968" s="8">
        <v>226</v>
      </c>
      <c r="I2968" s="8">
        <v>223</v>
      </c>
    </row>
    <row r="2969" spans="1:9">
      <c r="A2969" s="207"/>
      <c r="B2969" s="31" t="s">
        <v>2738</v>
      </c>
      <c r="C2969" s="197"/>
      <c r="D2969" s="130"/>
      <c r="E2969" s="20"/>
      <c r="F2969" s="20"/>
      <c r="G2969" s="20"/>
      <c r="H2969" s="8">
        <v>226</v>
      </c>
      <c r="I2969" s="8">
        <v>223</v>
      </c>
    </row>
    <row r="2970" spans="1:9">
      <c r="A2970" s="207"/>
      <c r="B2970" s="31" t="s">
        <v>705</v>
      </c>
      <c r="C2970" s="197"/>
      <c r="D2970" s="130"/>
      <c r="E2970" s="20"/>
      <c r="F2970" s="20"/>
      <c r="G2970" s="20">
        <v>0</v>
      </c>
      <c r="H2970" s="8">
        <v>226</v>
      </c>
      <c r="I2970" s="8">
        <v>223</v>
      </c>
    </row>
    <row r="2971" spans="1:9">
      <c r="A2971" s="207"/>
      <c r="B2971" s="31" t="s">
        <v>2739</v>
      </c>
      <c r="C2971" s="197"/>
      <c r="D2971" s="130"/>
      <c r="E2971" s="20"/>
      <c r="F2971" s="20"/>
      <c r="G2971" s="20"/>
      <c r="H2971" s="8">
        <v>226</v>
      </c>
      <c r="I2971" s="8">
        <v>223</v>
      </c>
    </row>
    <row r="2972" spans="1:9">
      <c r="A2972" s="207"/>
      <c r="B2972" s="31" t="s">
        <v>2740</v>
      </c>
      <c r="C2972" s="16"/>
      <c r="D2972" s="130"/>
      <c r="E2972" s="20">
        <v>2</v>
      </c>
      <c r="F2972" s="20">
        <v>2</v>
      </c>
      <c r="G2972" s="20">
        <v>0</v>
      </c>
      <c r="H2972" s="8">
        <v>226</v>
      </c>
      <c r="I2972" s="8">
        <v>223</v>
      </c>
    </row>
    <row r="2973" spans="1:9">
      <c r="A2973" s="207"/>
      <c r="B2973" s="31" t="s">
        <v>2741</v>
      </c>
      <c r="C2973" s="16"/>
      <c r="D2973" s="130"/>
      <c r="E2973" s="20">
        <v>19</v>
      </c>
      <c r="F2973" s="20">
        <v>19</v>
      </c>
      <c r="G2973" s="20">
        <v>19</v>
      </c>
      <c r="H2973" s="8">
        <v>226</v>
      </c>
      <c r="I2973" s="8">
        <v>223</v>
      </c>
    </row>
    <row r="2974" spans="1:9">
      <c r="A2974" s="207"/>
      <c r="B2974" s="31" t="s">
        <v>2742</v>
      </c>
      <c r="C2974" s="16"/>
      <c r="D2974" s="130"/>
      <c r="E2974" s="20">
        <v>29</v>
      </c>
      <c r="F2974" s="20">
        <v>21</v>
      </c>
      <c r="G2974" s="20">
        <v>45</v>
      </c>
      <c r="H2974" s="8">
        <v>226</v>
      </c>
      <c r="I2974" s="8">
        <v>223</v>
      </c>
    </row>
    <row r="2975" spans="1:9">
      <c r="A2975" s="207"/>
      <c r="B2975" s="31" t="s">
        <v>275</v>
      </c>
      <c r="C2975" s="16"/>
      <c r="D2975" s="130"/>
      <c r="E2975" s="20">
        <v>24</v>
      </c>
      <c r="F2975" s="20">
        <v>43</v>
      </c>
      <c r="G2975" s="20">
        <v>25</v>
      </c>
      <c r="H2975" s="8">
        <v>226</v>
      </c>
      <c r="I2975" s="8">
        <v>223</v>
      </c>
    </row>
    <row r="2976" spans="1:9">
      <c r="A2976" s="207"/>
      <c r="B2976" s="26" t="s">
        <v>2743</v>
      </c>
      <c r="C2976" s="16"/>
      <c r="D2976" s="131"/>
      <c r="E2976" s="20">
        <v>27</v>
      </c>
      <c r="F2976" s="20">
        <v>35</v>
      </c>
      <c r="G2976" s="20">
        <v>26</v>
      </c>
      <c r="H2976" s="8">
        <v>226</v>
      </c>
      <c r="I2976" s="8">
        <v>223</v>
      </c>
    </row>
    <row r="2977" spans="1:10">
      <c r="A2977" s="207"/>
      <c r="B2977" s="31" t="s">
        <v>2744</v>
      </c>
      <c r="C2977" s="16"/>
      <c r="D2977" s="130"/>
      <c r="E2977" s="20">
        <v>0</v>
      </c>
      <c r="F2977" s="20">
        <v>1</v>
      </c>
      <c r="G2977" s="20">
        <v>1</v>
      </c>
      <c r="H2977" s="8">
        <v>226</v>
      </c>
      <c r="I2977" s="8">
        <v>223</v>
      </c>
    </row>
    <row r="2978" spans="1:10">
      <c r="A2978" s="207"/>
      <c r="B2978" s="15" t="s">
        <v>92</v>
      </c>
      <c r="C2978" s="16"/>
      <c r="D2978" s="130">
        <v>630</v>
      </c>
      <c r="E2978" s="20"/>
      <c r="F2978" s="20"/>
      <c r="G2978" s="20"/>
      <c r="H2978" s="8"/>
      <c r="I2978" s="8"/>
      <c r="J2978" s="144">
        <f>100*(H2978*(E2978+F2978+G2978)+H2979*(E2979+F2979+G2979)+H2980*(E2980+F2980+G2980)+H2981*(G2981+F2981+E2981)+H2982*(G2982+F2982+E2982)+H2983*(G2983+F2983+E2983)+H2984*(G2984+F2984+E2984)+H2985*(G2985+F2985+E2985)+H2986*(G2986+F2986+E2986))/(D2978*1000)</f>
        <v>25.075238095238095</v>
      </c>
    </row>
    <row r="2979" spans="1:10">
      <c r="A2979" s="207"/>
      <c r="B2979" s="31" t="s">
        <v>2745</v>
      </c>
      <c r="C2979" s="16"/>
      <c r="D2979" s="130"/>
      <c r="E2979" s="20">
        <v>38</v>
      </c>
      <c r="F2979" s="20">
        <v>31</v>
      </c>
      <c r="G2979" s="20">
        <v>32</v>
      </c>
      <c r="H2979" s="8">
        <v>233</v>
      </c>
      <c r="I2979" s="8">
        <v>225</v>
      </c>
    </row>
    <row r="2980" spans="1:10">
      <c r="A2980" s="207"/>
      <c r="B2980" s="31" t="s">
        <v>2746</v>
      </c>
      <c r="C2980" s="16"/>
      <c r="D2980" s="130"/>
      <c r="E2980" s="20">
        <v>40</v>
      </c>
      <c r="F2980" s="20">
        <v>41</v>
      </c>
      <c r="G2980" s="20">
        <v>33</v>
      </c>
      <c r="H2980" s="8">
        <v>233</v>
      </c>
      <c r="I2980" s="8">
        <v>225</v>
      </c>
    </row>
    <row r="2981" spans="1:10">
      <c r="A2981" s="207"/>
      <c r="B2981" s="31" t="s">
        <v>2747</v>
      </c>
      <c r="C2981" s="16"/>
      <c r="D2981" s="130"/>
      <c r="E2981" s="20">
        <v>44</v>
      </c>
      <c r="F2981" s="20">
        <v>43</v>
      </c>
      <c r="G2981" s="20">
        <v>38</v>
      </c>
      <c r="H2981" s="8">
        <v>233</v>
      </c>
      <c r="I2981" s="8">
        <v>225</v>
      </c>
    </row>
    <row r="2982" spans="1:10">
      <c r="A2982" s="207"/>
      <c r="B2982" s="31" t="s">
        <v>2748</v>
      </c>
      <c r="C2982" s="16"/>
      <c r="D2982" s="130"/>
      <c r="E2982" s="20">
        <v>8</v>
      </c>
      <c r="F2982" s="20">
        <v>6</v>
      </c>
      <c r="G2982" s="20">
        <v>2</v>
      </c>
      <c r="H2982" s="8">
        <v>233</v>
      </c>
      <c r="I2982" s="8">
        <v>225</v>
      </c>
    </row>
    <row r="2983" spans="1:10">
      <c r="A2983" s="207"/>
      <c r="B2983" s="31" t="s">
        <v>2749</v>
      </c>
      <c r="C2983" s="16"/>
      <c r="D2983" s="130"/>
      <c r="E2983" s="20">
        <v>27</v>
      </c>
      <c r="F2983" s="20">
        <v>48</v>
      </c>
      <c r="G2983" s="20">
        <v>25</v>
      </c>
      <c r="H2983" s="8">
        <v>233</v>
      </c>
      <c r="I2983" s="8">
        <v>225</v>
      </c>
    </row>
    <row r="2984" spans="1:10">
      <c r="A2984" s="207"/>
      <c r="B2984" s="31" t="s">
        <v>2750</v>
      </c>
      <c r="C2984" s="16"/>
      <c r="D2984" s="130"/>
      <c r="E2984" s="20">
        <v>36</v>
      </c>
      <c r="F2984" s="20">
        <v>45</v>
      </c>
      <c r="G2984" s="20">
        <v>66</v>
      </c>
      <c r="H2984" s="8">
        <v>233</v>
      </c>
      <c r="I2984" s="8">
        <v>225</v>
      </c>
    </row>
    <row r="2985" spans="1:10">
      <c r="A2985" s="207"/>
      <c r="B2985" s="31" t="s">
        <v>2751</v>
      </c>
      <c r="C2985" s="16"/>
      <c r="D2985" s="130"/>
      <c r="E2985" s="20">
        <v>18</v>
      </c>
      <c r="F2985" s="20">
        <v>20</v>
      </c>
      <c r="G2985" s="20">
        <v>23</v>
      </c>
      <c r="H2985" s="8">
        <v>233</v>
      </c>
      <c r="I2985" s="8">
        <v>225</v>
      </c>
    </row>
    <row r="2986" spans="1:10">
      <c r="A2986" s="207"/>
      <c r="B2986" s="31" t="s">
        <v>2752</v>
      </c>
      <c r="C2986" s="16"/>
      <c r="D2986" s="130"/>
      <c r="E2986" s="20">
        <v>5</v>
      </c>
      <c r="F2986" s="20">
        <v>6</v>
      </c>
      <c r="G2986" s="20">
        <v>3</v>
      </c>
      <c r="H2986" s="8">
        <v>233</v>
      </c>
      <c r="I2986" s="8">
        <v>225</v>
      </c>
    </row>
    <row r="2987" spans="1:10" ht="15.75" thickBot="1">
      <c r="A2987"/>
      <c r="B2987" s="15" t="s">
        <v>2753</v>
      </c>
      <c r="C2987" s="16"/>
      <c r="D2987" s="130">
        <v>400</v>
      </c>
      <c r="E2987" s="20"/>
      <c r="F2987" s="20"/>
      <c r="G2987" s="20"/>
      <c r="H2987" s="8"/>
      <c r="I2987" s="8"/>
      <c r="J2987" s="144">
        <f>100*(H2987*(E2987+F2987+G2987)+H2988*(E2988+F2988+G2988)+H2989*(E2989+F2989+G2989)+H2990*(G2990+F2990+E2990)+H2991*(G2991+F2991+E2991)+H2992*(G2992+F2992+E2992))/(D2987*1000)</f>
        <v>7.125</v>
      </c>
    </row>
    <row r="2988" spans="1:10" ht="15.75" customHeight="1" thickBot="1">
      <c r="A2988" s="184" t="s">
        <v>302</v>
      </c>
      <c r="B2988" s="31" t="s">
        <v>2754</v>
      </c>
      <c r="C2988" s="218" t="s">
        <v>2755</v>
      </c>
      <c r="D2988" s="130"/>
      <c r="E2988" s="20">
        <v>1</v>
      </c>
      <c r="F2988" s="20"/>
      <c r="G2988" s="20">
        <v>6</v>
      </c>
      <c r="H2988" s="8">
        <v>250</v>
      </c>
      <c r="I2988" s="8">
        <v>237</v>
      </c>
    </row>
    <row r="2989" spans="1:10" ht="15.75" thickBot="1">
      <c r="A2989" s="184"/>
      <c r="B2989" s="31" t="s">
        <v>236</v>
      </c>
      <c r="C2989" s="218"/>
      <c r="D2989" s="130"/>
      <c r="E2989" s="20">
        <v>23</v>
      </c>
      <c r="F2989" s="20">
        <v>24</v>
      </c>
      <c r="G2989" s="20">
        <v>11</v>
      </c>
      <c r="H2989" s="8">
        <v>250</v>
      </c>
      <c r="I2989" s="8">
        <v>237</v>
      </c>
    </row>
    <row r="2990" spans="1:10" ht="15.75" thickBot="1">
      <c r="A2990" s="184"/>
      <c r="B2990" s="31" t="s">
        <v>2756</v>
      </c>
      <c r="C2990" s="218"/>
      <c r="D2990" s="130"/>
      <c r="E2990" s="20"/>
      <c r="F2990" s="20"/>
      <c r="G2990" s="20"/>
      <c r="H2990" s="8">
        <v>250</v>
      </c>
      <c r="I2990" s="8">
        <v>237</v>
      </c>
    </row>
    <row r="2991" spans="1:10" ht="18.75" customHeight="1" thickBot="1">
      <c r="A2991" s="184"/>
      <c r="B2991" s="31" t="s">
        <v>2757</v>
      </c>
      <c r="C2991" s="218"/>
      <c r="D2991" s="130"/>
      <c r="E2991" s="20"/>
      <c r="F2991" s="20"/>
      <c r="G2991" s="20">
        <v>49</v>
      </c>
      <c r="H2991" s="8">
        <v>250</v>
      </c>
      <c r="I2991" s="8">
        <v>237</v>
      </c>
    </row>
    <row r="2992" spans="1:10">
      <c r="A2992"/>
      <c r="B2992" s="15" t="s">
        <v>2758</v>
      </c>
      <c r="C2992" s="16"/>
      <c r="D2992" s="130">
        <v>630</v>
      </c>
      <c r="E2992" s="20"/>
      <c r="F2992" s="20"/>
      <c r="G2992" s="20"/>
      <c r="H2992" s="8"/>
      <c r="I2992" s="8"/>
      <c r="J2992" s="144">
        <f>100*(H2992*(E2992+F2992+G2992)+H2993*(E2993+F2993+G2993)+H2994*(E2994+F2994+G2994)+H2995*(G2995+F2995+E2995)+H2996*(G2996+F2996+E2996)+H2997*(G2997+F2997+E2997)+H2998*(G2998+F2998+E2998)+H2999*(G2999+F2999+E2999)+H3000*(G3000+F3000+E3000))/(D2992*1000)</f>
        <v>10.642539682539683</v>
      </c>
    </row>
    <row r="2993" spans="1:10" ht="15.75" customHeight="1" thickBot="1">
      <c r="A2993" s="219" t="s">
        <v>978</v>
      </c>
      <c r="B2993" s="26" t="s">
        <v>63</v>
      </c>
      <c r="C2993" s="217" t="s">
        <v>2759</v>
      </c>
      <c r="D2993" s="130"/>
      <c r="E2993" s="20">
        <v>29</v>
      </c>
      <c r="F2993" s="20">
        <v>42</v>
      </c>
      <c r="G2993" s="20">
        <v>48</v>
      </c>
      <c r="H2993" s="8">
        <v>232</v>
      </c>
      <c r="I2993" s="8">
        <v>226</v>
      </c>
    </row>
    <row r="2994" spans="1:10" ht="15.75" thickBot="1">
      <c r="A2994" s="219"/>
      <c r="B2994" s="31" t="s">
        <v>2760</v>
      </c>
      <c r="C2994" s="217"/>
      <c r="D2994" s="130"/>
      <c r="E2994" s="20">
        <v>7</v>
      </c>
      <c r="F2994" s="20">
        <v>16</v>
      </c>
      <c r="G2994" s="20">
        <v>3</v>
      </c>
      <c r="H2994" s="8">
        <v>232</v>
      </c>
      <c r="I2994" s="8">
        <v>226</v>
      </c>
    </row>
    <row r="2995" spans="1:10" ht="15.75" thickBot="1">
      <c r="A2995" s="219"/>
      <c r="B2995" s="26" t="s">
        <v>2761</v>
      </c>
      <c r="C2995" s="217"/>
      <c r="D2995" s="130"/>
      <c r="E2995" s="20">
        <v>0</v>
      </c>
      <c r="F2995" s="20">
        <v>0</v>
      </c>
      <c r="G2995" s="20">
        <v>1</v>
      </c>
      <c r="H2995" s="8">
        <v>232</v>
      </c>
      <c r="I2995" s="8">
        <v>226</v>
      </c>
    </row>
    <row r="2996" spans="1:10" ht="15" customHeight="1" thickBot="1">
      <c r="A2996" s="219"/>
      <c r="B2996" s="26" t="s">
        <v>2762</v>
      </c>
      <c r="C2996" s="217"/>
      <c r="D2996" s="130"/>
      <c r="E2996" s="20">
        <v>0</v>
      </c>
      <c r="F2996" s="20">
        <v>0</v>
      </c>
      <c r="G2996" s="20">
        <v>0</v>
      </c>
      <c r="H2996" s="8">
        <v>232</v>
      </c>
      <c r="I2996" s="8">
        <v>226</v>
      </c>
    </row>
    <row r="2997" spans="1:10" ht="15.75" thickBot="1">
      <c r="A2997" s="219"/>
      <c r="B2997" s="31" t="s">
        <v>2763</v>
      </c>
      <c r="C2997" s="217"/>
      <c r="D2997" s="130"/>
      <c r="E2997" s="20">
        <v>26</v>
      </c>
      <c r="F2997" s="20">
        <v>26</v>
      </c>
      <c r="G2997" s="20">
        <v>25</v>
      </c>
      <c r="H2997" s="8">
        <v>232</v>
      </c>
      <c r="I2997" s="8">
        <v>226</v>
      </c>
    </row>
    <row r="2998" spans="1:10" ht="15.75" thickBot="1">
      <c r="A2998" s="219"/>
      <c r="B2998" s="31" t="s">
        <v>2764</v>
      </c>
      <c r="C2998" s="217"/>
      <c r="D2998" s="130"/>
      <c r="E2998" s="20">
        <v>1</v>
      </c>
      <c r="F2998" s="20">
        <v>4</v>
      </c>
      <c r="G2998" s="20">
        <v>1</v>
      </c>
      <c r="H2998" s="8">
        <v>232</v>
      </c>
      <c r="I2998" s="8">
        <v>226</v>
      </c>
    </row>
    <row r="2999" spans="1:10" ht="15.75" thickBot="1">
      <c r="A2999" s="219"/>
      <c r="B2999" s="31" t="s">
        <v>2765</v>
      </c>
      <c r="C2999" s="217"/>
      <c r="D2999" s="130"/>
      <c r="E2999" s="20">
        <v>3</v>
      </c>
      <c r="F2999" s="20">
        <v>5</v>
      </c>
      <c r="G2999" s="20">
        <v>3</v>
      </c>
      <c r="H2999" s="8">
        <v>232</v>
      </c>
      <c r="I2999" s="8">
        <v>226</v>
      </c>
    </row>
    <row r="3000" spans="1:10" ht="15.75" thickBot="1">
      <c r="A3000" s="219"/>
      <c r="B3000" s="31" t="s">
        <v>44</v>
      </c>
      <c r="C3000" s="217"/>
      <c r="D3000" s="130"/>
      <c r="E3000" s="20">
        <v>1</v>
      </c>
      <c r="F3000" s="20">
        <v>24</v>
      </c>
      <c r="G3000" s="20">
        <v>24</v>
      </c>
      <c r="H3000" s="8">
        <v>232</v>
      </c>
      <c r="I3000" s="8">
        <v>226</v>
      </c>
    </row>
    <row r="3001" spans="1:10">
      <c r="A3001" s="219"/>
      <c r="B3001" s="31" t="s">
        <v>325</v>
      </c>
      <c r="C3001" s="16"/>
      <c r="D3001" s="130"/>
      <c r="E3001" s="20"/>
      <c r="F3001" s="20"/>
      <c r="G3001" s="20">
        <v>2</v>
      </c>
      <c r="H3001" s="8">
        <v>232</v>
      </c>
      <c r="I3001" s="8">
        <v>226</v>
      </c>
    </row>
    <row r="3002" spans="1:10">
      <c r="A3002" s="219"/>
      <c r="B3002" s="15" t="s">
        <v>92</v>
      </c>
      <c r="C3002" s="16"/>
      <c r="D3002" s="130">
        <v>630</v>
      </c>
      <c r="E3002" s="20"/>
      <c r="F3002" s="20"/>
      <c r="G3002" s="20"/>
      <c r="H3002" s="8"/>
      <c r="I3002" s="8"/>
      <c r="J3002" s="144">
        <f>100*(H3002*(E3002+F3002+G3002)+H3003*(E3003+F3003+G3003)+H3004*(E3004+F3004+G3004)+H3005*(G3005+F3005+E3005)+H3006*(G3006+F3006+E3006)+H3007*(G3007+F3007+E3007))/(D3002*1000)</f>
        <v>15.111111111111111</v>
      </c>
    </row>
    <row r="3003" spans="1:10">
      <c r="A3003" s="219"/>
      <c r="B3003" s="31" t="s">
        <v>2766</v>
      </c>
      <c r="C3003" s="16"/>
      <c r="D3003" s="130"/>
      <c r="E3003" s="20">
        <v>2</v>
      </c>
      <c r="F3003" s="20">
        <v>7</v>
      </c>
      <c r="G3003" s="20">
        <v>1</v>
      </c>
      <c r="H3003" s="8">
        <v>238</v>
      </c>
      <c r="I3003" s="8">
        <v>233</v>
      </c>
    </row>
    <row r="3004" spans="1:10">
      <c r="A3004" s="219"/>
      <c r="B3004" s="31" t="s">
        <v>2767</v>
      </c>
      <c r="C3004" s="16"/>
      <c r="D3004" s="130"/>
      <c r="E3004" s="20"/>
      <c r="F3004" s="20"/>
      <c r="G3004" s="20"/>
      <c r="H3004" s="8">
        <v>238</v>
      </c>
      <c r="I3004" s="8">
        <v>233</v>
      </c>
    </row>
    <row r="3005" spans="1:10">
      <c r="A3005" s="219"/>
      <c r="B3005" s="31" t="s">
        <v>2768</v>
      </c>
      <c r="C3005" s="16"/>
      <c r="D3005" s="130"/>
      <c r="E3005" s="20">
        <v>50</v>
      </c>
      <c r="F3005" s="20">
        <v>47</v>
      </c>
      <c r="G3005" s="20">
        <v>33</v>
      </c>
      <c r="H3005" s="8">
        <v>238</v>
      </c>
      <c r="I3005" s="8">
        <v>233</v>
      </c>
    </row>
    <row r="3006" spans="1:10" ht="15" customHeight="1">
      <c r="A3006" s="219"/>
      <c r="B3006" s="31" t="s">
        <v>2769</v>
      </c>
      <c r="C3006" s="16"/>
      <c r="D3006" s="130"/>
      <c r="E3006" s="20">
        <v>36</v>
      </c>
      <c r="F3006" s="20">
        <v>66</v>
      </c>
      <c r="G3006" s="20">
        <v>56</v>
      </c>
      <c r="H3006" s="8">
        <v>238</v>
      </c>
      <c r="I3006" s="8">
        <v>233</v>
      </c>
    </row>
    <row r="3007" spans="1:10">
      <c r="A3007" s="219"/>
      <c r="B3007" s="31" t="s">
        <v>2770</v>
      </c>
      <c r="C3007" s="16"/>
      <c r="D3007" s="130"/>
      <c r="E3007" s="20">
        <v>33</v>
      </c>
      <c r="F3007" s="20">
        <v>34</v>
      </c>
      <c r="G3007" s="20">
        <v>35</v>
      </c>
      <c r="H3007" s="8">
        <v>238</v>
      </c>
      <c r="I3007" s="8">
        <v>233</v>
      </c>
    </row>
    <row r="3008" spans="1:10" ht="17.25" customHeight="1">
      <c r="A3008" s="219"/>
      <c r="B3008" s="15" t="s">
        <v>2771</v>
      </c>
      <c r="C3008" s="16"/>
      <c r="D3008" s="130">
        <v>400</v>
      </c>
      <c r="E3008" s="20"/>
      <c r="F3008" s="20"/>
      <c r="G3008" s="20"/>
      <c r="H3008" s="8"/>
      <c r="I3008" s="8"/>
      <c r="J3008" s="144">
        <f>100*(H3008*(E3008+F3008+G3008)+H3009*(E3009+F3009+G3009)+H3010*(E3010+F3010+G3010)+H3011*(G3011+F3011+E3011)+H3012*(G3012+F3012+E3012)+H3013*(G3013+F3013+E3013)+H3014*(G3014+F3014+E3014)+H3015*(G3015+F3015+E3015)+H3016*(G3016+F3016+E3016)+H3017*(G3017+F3017+E3017)+H3019*(G3019+F3019+E3019)+H3020*(G3020+F3020+E3020)+H3021*(G3021+F3021+E3021))/(D3008*1000)</f>
        <v>23.437249999999999</v>
      </c>
    </row>
    <row r="3009" spans="1:10" ht="15.75" customHeight="1" thickBot="1">
      <c r="A3009" s="219"/>
      <c r="B3009" s="31" t="s">
        <v>2772</v>
      </c>
      <c r="C3009" s="217" t="s">
        <v>2773</v>
      </c>
      <c r="D3009" s="130"/>
      <c r="E3009" s="20">
        <v>18</v>
      </c>
      <c r="F3009" s="20">
        <v>21</v>
      </c>
      <c r="G3009" s="20">
        <v>20</v>
      </c>
      <c r="H3009" s="8">
        <v>241</v>
      </c>
      <c r="I3009" s="8">
        <v>234</v>
      </c>
    </row>
    <row r="3010" spans="1:10" ht="15.75" thickBot="1">
      <c r="A3010" s="219"/>
      <c r="B3010" s="31" t="s">
        <v>2774</v>
      </c>
      <c r="C3010" s="217"/>
      <c r="D3010" s="130"/>
      <c r="E3010" s="20">
        <v>15</v>
      </c>
      <c r="F3010" s="20">
        <v>23</v>
      </c>
      <c r="G3010" s="20">
        <v>8</v>
      </c>
      <c r="H3010" s="8">
        <v>241</v>
      </c>
      <c r="I3010" s="8">
        <v>234</v>
      </c>
    </row>
    <row r="3011" spans="1:10" ht="15.75" thickBot="1">
      <c r="A3011" s="219"/>
      <c r="B3011" s="31" t="s">
        <v>2775</v>
      </c>
      <c r="C3011" s="217"/>
      <c r="D3011" s="130"/>
      <c r="E3011" s="20">
        <v>9</v>
      </c>
      <c r="F3011" s="20">
        <v>14</v>
      </c>
      <c r="G3011" s="20">
        <v>19</v>
      </c>
      <c r="H3011" s="8">
        <v>241</v>
      </c>
      <c r="I3011" s="8">
        <v>234</v>
      </c>
    </row>
    <row r="3012" spans="1:10" ht="17.25" customHeight="1" thickBot="1">
      <c r="A3012" s="219"/>
      <c r="B3012" s="26" t="s">
        <v>2776</v>
      </c>
      <c r="C3012" s="217"/>
      <c r="D3012" s="130"/>
      <c r="E3012" s="20">
        <v>6</v>
      </c>
      <c r="F3012" s="20">
        <v>4</v>
      </c>
      <c r="G3012" s="20">
        <v>10</v>
      </c>
      <c r="H3012" s="8">
        <v>241</v>
      </c>
      <c r="I3012" s="8">
        <v>234</v>
      </c>
    </row>
    <row r="3013" spans="1:10" ht="15" customHeight="1" thickBot="1">
      <c r="A3013" s="219"/>
      <c r="B3013" s="31" t="s">
        <v>2777</v>
      </c>
      <c r="C3013" s="217"/>
      <c r="D3013" s="130"/>
      <c r="E3013" s="20">
        <v>1</v>
      </c>
      <c r="F3013" s="20">
        <v>0</v>
      </c>
      <c r="G3013" s="20">
        <v>2</v>
      </c>
      <c r="H3013" s="8">
        <v>241</v>
      </c>
      <c r="I3013" s="8">
        <v>234</v>
      </c>
    </row>
    <row r="3014" spans="1:10" ht="17.25" customHeight="1" thickBot="1">
      <c r="A3014" s="219"/>
      <c r="B3014" s="15" t="s">
        <v>2680</v>
      </c>
      <c r="C3014" s="217"/>
      <c r="D3014" s="130"/>
      <c r="E3014" s="20"/>
      <c r="F3014" s="20"/>
      <c r="G3014" s="20"/>
      <c r="H3014" s="8"/>
      <c r="I3014" s="8"/>
    </row>
    <row r="3015" spans="1:10" ht="15.75" thickBot="1">
      <c r="A3015" s="219"/>
      <c r="B3015" s="31" t="s">
        <v>2778</v>
      </c>
      <c r="C3015" s="217"/>
      <c r="D3015" s="130"/>
      <c r="E3015" s="20"/>
      <c r="F3015" s="20"/>
      <c r="G3015" s="20"/>
      <c r="H3015" s="8">
        <v>241</v>
      </c>
      <c r="I3015" s="8">
        <v>234</v>
      </c>
    </row>
    <row r="3016" spans="1:10" ht="15" customHeight="1" thickBot="1">
      <c r="A3016" s="219"/>
      <c r="B3016" s="31" t="s">
        <v>2371</v>
      </c>
      <c r="C3016" s="217"/>
      <c r="D3016" s="130"/>
      <c r="E3016" s="20">
        <v>1</v>
      </c>
      <c r="F3016" s="20">
        <v>2</v>
      </c>
      <c r="G3016" s="20">
        <v>46</v>
      </c>
      <c r="H3016" s="8">
        <v>241</v>
      </c>
      <c r="I3016" s="8">
        <v>234</v>
      </c>
    </row>
    <row r="3017" spans="1:10" ht="15" customHeight="1">
      <c r="A3017" s="219"/>
      <c r="B3017" s="31" t="s">
        <v>2779</v>
      </c>
      <c r="C3017" s="16"/>
      <c r="D3017" s="130"/>
      <c r="E3017" s="20">
        <v>40</v>
      </c>
      <c r="F3017" s="20"/>
      <c r="G3017" s="20"/>
      <c r="H3017" s="8">
        <v>241</v>
      </c>
      <c r="I3017" s="8">
        <v>234</v>
      </c>
    </row>
    <row r="3018" spans="1:10">
      <c r="A3018" s="219"/>
      <c r="B3018" s="26" t="s">
        <v>2780</v>
      </c>
      <c r="C3018" s="16"/>
      <c r="D3018" s="130"/>
      <c r="E3018" s="20">
        <v>11</v>
      </c>
      <c r="F3018" s="20">
        <v>17</v>
      </c>
      <c r="G3018" s="20">
        <v>17</v>
      </c>
      <c r="H3018" s="8">
        <v>241</v>
      </c>
      <c r="I3018" s="8">
        <v>234</v>
      </c>
    </row>
    <row r="3019" spans="1:10">
      <c r="A3019" s="219"/>
      <c r="B3019" s="26" t="s">
        <v>2781</v>
      </c>
      <c r="C3019" s="16"/>
      <c r="D3019" s="130"/>
      <c r="E3019" s="20">
        <v>6</v>
      </c>
      <c r="F3019" s="20">
        <v>0</v>
      </c>
      <c r="G3019" s="20">
        <v>0</v>
      </c>
      <c r="H3019" s="8">
        <v>241</v>
      </c>
      <c r="I3019" s="8">
        <v>234</v>
      </c>
    </row>
    <row r="3020" spans="1:10">
      <c r="A3020" s="219"/>
      <c r="B3020" s="31" t="s">
        <v>2782</v>
      </c>
      <c r="C3020" s="16"/>
      <c r="D3020" s="130"/>
      <c r="E3020" s="20">
        <v>25</v>
      </c>
      <c r="F3020" s="20">
        <v>13</v>
      </c>
      <c r="G3020" s="20">
        <v>20</v>
      </c>
      <c r="H3020" s="8">
        <v>241</v>
      </c>
      <c r="I3020" s="8">
        <v>234</v>
      </c>
    </row>
    <row r="3021" spans="1:10" ht="17.25" customHeight="1">
      <c r="A3021" s="219"/>
      <c r="B3021" s="31" t="s">
        <v>2783</v>
      </c>
      <c r="C3021" s="16"/>
      <c r="D3021" s="130"/>
      <c r="E3021" s="20">
        <v>10</v>
      </c>
      <c r="F3021" s="20">
        <v>29</v>
      </c>
      <c r="G3021" s="20">
        <v>27</v>
      </c>
      <c r="H3021" s="8">
        <v>241</v>
      </c>
      <c r="I3021" s="8">
        <v>234</v>
      </c>
    </row>
    <row r="3022" spans="1:10" ht="17.25" customHeight="1">
      <c r="A3022" s="219"/>
      <c r="B3022" s="15" t="s">
        <v>2784</v>
      </c>
      <c r="C3022" s="16"/>
      <c r="D3022" s="130">
        <v>400</v>
      </c>
      <c r="E3022" s="20"/>
      <c r="F3022" s="20"/>
      <c r="G3022" s="20"/>
      <c r="H3022" s="8"/>
      <c r="I3022" s="8"/>
      <c r="J3022" s="144">
        <f>100*(H3022*(E3022+F3022+G3022)+H3023*(E3023+F3023+G3023)+H3024*(E3024+F3024+G3024)+H3025*(G3025+F3025+E3025)+H3026*(G3026+F3026+E3026)+H3027*(G3027+F3027+E3027)+H3028*(G3028+F3028+E3028)+H3029*(G3029+F3029+E3029)+H3030*(G3030+F3030+E3030))/(D3022*1000)</f>
        <v>15.744999999999999</v>
      </c>
    </row>
    <row r="3023" spans="1:10" ht="17.25" customHeight="1">
      <c r="A3023" s="219"/>
      <c r="B3023" s="31" t="s">
        <v>2785</v>
      </c>
      <c r="C3023" s="16"/>
      <c r="D3023" s="130"/>
      <c r="E3023" s="20">
        <v>0</v>
      </c>
      <c r="F3023" s="20">
        <v>1</v>
      </c>
      <c r="G3023" s="20">
        <v>0</v>
      </c>
      <c r="H3023" s="8">
        <v>235</v>
      </c>
      <c r="I3023" s="8">
        <v>228</v>
      </c>
    </row>
    <row r="3024" spans="1:10" ht="17.25" customHeight="1" thickBot="1">
      <c r="A3024" s="219"/>
      <c r="B3024" s="26" t="s">
        <v>2786</v>
      </c>
      <c r="C3024" s="217" t="s">
        <v>2787</v>
      </c>
      <c r="D3024" s="130"/>
      <c r="E3024" s="20">
        <v>3</v>
      </c>
      <c r="F3024" s="20">
        <v>0</v>
      </c>
      <c r="G3024" s="20">
        <v>0</v>
      </c>
      <c r="H3024" s="8">
        <v>235</v>
      </c>
      <c r="I3024" s="8">
        <v>228</v>
      </c>
    </row>
    <row r="3025" spans="1:10" ht="17.25" customHeight="1" thickBot="1">
      <c r="A3025" s="219"/>
      <c r="B3025" s="31" t="s">
        <v>2788</v>
      </c>
      <c r="C3025" s="217"/>
      <c r="D3025" s="130"/>
      <c r="E3025" s="20">
        <v>6</v>
      </c>
      <c r="F3025" s="20">
        <v>11</v>
      </c>
      <c r="G3025" s="20">
        <v>12</v>
      </c>
      <c r="H3025" s="8">
        <v>235</v>
      </c>
      <c r="I3025" s="8">
        <v>228</v>
      </c>
    </row>
    <row r="3026" spans="1:10" ht="17.25" customHeight="1" thickBot="1">
      <c r="A3026" s="219"/>
      <c r="B3026" s="26" t="s">
        <v>437</v>
      </c>
      <c r="C3026" s="217"/>
      <c r="D3026" s="130"/>
      <c r="E3026" s="20">
        <v>1</v>
      </c>
      <c r="F3026" s="20">
        <v>11</v>
      </c>
      <c r="G3026" s="20">
        <v>3</v>
      </c>
      <c r="H3026" s="8">
        <v>235</v>
      </c>
      <c r="I3026" s="8">
        <v>228</v>
      </c>
    </row>
    <row r="3027" spans="1:10" ht="17.25" customHeight="1" thickBot="1">
      <c r="A3027" s="219"/>
      <c r="B3027" s="26" t="s">
        <v>2789</v>
      </c>
      <c r="C3027" s="217"/>
      <c r="D3027" s="130"/>
      <c r="E3027" s="20">
        <v>27</v>
      </c>
      <c r="F3027" s="20">
        <v>20</v>
      </c>
      <c r="G3027" s="20">
        <v>22</v>
      </c>
      <c r="H3027" s="8">
        <v>235</v>
      </c>
      <c r="I3027" s="8">
        <v>228</v>
      </c>
    </row>
    <row r="3028" spans="1:10" ht="17.25" customHeight="1" thickBot="1">
      <c r="A3028" s="219"/>
      <c r="B3028" s="31" t="s">
        <v>2790</v>
      </c>
      <c r="C3028" s="217"/>
      <c r="D3028" s="130"/>
      <c r="E3028" s="20">
        <v>8</v>
      </c>
      <c r="F3028" s="20">
        <v>21</v>
      </c>
      <c r="G3028" s="20">
        <v>2</v>
      </c>
      <c r="H3028" s="8">
        <v>235</v>
      </c>
      <c r="I3028" s="8">
        <v>228</v>
      </c>
    </row>
    <row r="3029" spans="1:10" ht="17.25" customHeight="1">
      <c r="A3029" s="219"/>
      <c r="B3029" s="31" t="s">
        <v>2791</v>
      </c>
      <c r="C3029" s="16"/>
      <c r="D3029" s="130"/>
      <c r="E3029" s="20">
        <v>53</v>
      </c>
      <c r="F3029" s="20">
        <v>28</v>
      </c>
      <c r="G3029" s="20">
        <v>39</v>
      </c>
      <c r="H3029" s="8">
        <v>235</v>
      </c>
      <c r="I3029" s="8">
        <v>228</v>
      </c>
    </row>
    <row r="3030" spans="1:10" ht="17.25" customHeight="1">
      <c r="A3030" s="219"/>
      <c r="B3030" s="15" t="s">
        <v>92</v>
      </c>
      <c r="C3030" s="16"/>
      <c r="D3030" s="130">
        <v>250</v>
      </c>
      <c r="E3030" s="20"/>
      <c r="F3030" s="20"/>
      <c r="G3030" s="20"/>
      <c r="H3030" s="8"/>
      <c r="I3030" s="8"/>
      <c r="J3030" s="144">
        <f>100*(H3030*(E3030+F3030+G3030)+H3031*(E3031+F3031+G3031)+H3032*(E3032+F3032+G3032)+H3033*(G3033+F3033+E3033)+H3034*(G3034+F3034+E3034)+H3035*(G3035+F3035+E3035)+H3036*(G3036+F3036+E3036)+H3037*(G3037+F3037+E3037)+H3038*(G3038+F3038+E3038))/(D3030*1000)</f>
        <v>19.7944</v>
      </c>
    </row>
    <row r="3031" spans="1:10" ht="17.25" customHeight="1">
      <c r="A3031" s="219"/>
      <c r="B3031" s="31" t="s">
        <v>1324</v>
      </c>
      <c r="C3031" s="16"/>
      <c r="D3031" s="130"/>
      <c r="E3031" s="20">
        <v>17</v>
      </c>
      <c r="F3031" s="20">
        <v>26</v>
      </c>
      <c r="G3031" s="20">
        <v>13</v>
      </c>
      <c r="H3031" s="8">
        <v>227</v>
      </c>
      <c r="I3031" s="8">
        <v>223</v>
      </c>
    </row>
    <row r="3032" spans="1:10" ht="17.25" customHeight="1">
      <c r="A3032" s="219"/>
      <c r="B3032" s="31" t="s">
        <v>2792</v>
      </c>
      <c r="C3032" s="16"/>
      <c r="D3032" s="130"/>
      <c r="E3032" s="20">
        <v>1</v>
      </c>
      <c r="F3032" s="20">
        <v>0</v>
      </c>
      <c r="G3032" s="20">
        <v>0</v>
      </c>
      <c r="H3032" s="8">
        <v>227</v>
      </c>
      <c r="I3032" s="8">
        <v>223</v>
      </c>
    </row>
    <row r="3033" spans="1:10" ht="17.25" customHeight="1">
      <c r="A3033" s="219"/>
      <c r="B3033" s="31" t="s">
        <v>2793</v>
      </c>
      <c r="C3033" s="16"/>
      <c r="D3033" s="130"/>
      <c r="E3033" s="20">
        <v>0</v>
      </c>
      <c r="F3033" s="20">
        <v>0</v>
      </c>
      <c r="G3033" s="20">
        <v>0</v>
      </c>
      <c r="H3033" s="8">
        <v>227</v>
      </c>
      <c r="I3033" s="8">
        <v>223</v>
      </c>
    </row>
    <row r="3034" spans="1:10" ht="17.25" customHeight="1">
      <c r="A3034" s="219"/>
      <c r="B3034" s="31" t="s">
        <v>2794</v>
      </c>
      <c r="C3034" s="16"/>
      <c r="D3034" s="130"/>
      <c r="E3034" s="20">
        <v>1</v>
      </c>
      <c r="F3034" s="20">
        <v>0</v>
      </c>
      <c r="G3034" s="20">
        <v>0</v>
      </c>
      <c r="H3034" s="8">
        <v>227</v>
      </c>
      <c r="I3034" s="8">
        <v>223</v>
      </c>
    </row>
    <row r="3035" spans="1:10" ht="17.25" customHeight="1">
      <c r="A3035" s="219"/>
      <c r="B3035" s="31" t="s">
        <v>2795</v>
      </c>
      <c r="C3035" s="16"/>
      <c r="D3035" s="130"/>
      <c r="E3035" s="20">
        <v>2</v>
      </c>
      <c r="F3035" s="20">
        <v>2</v>
      </c>
      <c r="G3035" s="20">
        <v>0</v>
      </c>
      <c r="H3035" s="8">
        <v>227</v>
      </c>
      <c r="I3035" s="8">
        <v>223</v>
      </c>
    </row>
    <row r="3036" spans="1:10" ht="17.25" customHeight="1">
      <c r="A3036" s="219"/>
      <c r="B3036" s="31" t="s">
        <v>2796</v>
      </c>
      <c r="C3036" s="16"/>
      <c r="D3036" s="130"/>
      <c r="E3036" s="20"/>
      <c r="F3036" s="20"/>
      <c r="G3036" s="20"/>
      <c r="H3036" s="8">
        <v>227</v>
      </c>
      <c r="I3036" s="8">
        <v>223</v>
      </c>
    </row>
    <row r="3037" spans="1:10" ht="17.25" customHeight="1">
      <c r="A3037" s="219"/>
      <c r="B3037" s="31" t="s">
        <v>2797</v>
      </c>
      <c r="C3037" s="16"/>
      <c r="D3037" s="130"/>
      <c r="E3037" s="20">
        <v>42</v>
      </c>
      <c r="F3037" s="20">
        <v>40</v>
      </c>
      <c r="G3037" s="20">
        <v>40</v>
      </c>
      <c r="H3037" s="8">
        <v>227</v>
      </c>
      <c r="I3037" s="8">
        <v>223</v>
      </c>
    </row>
    <row r="3038" spans="1:10" ht="17.25" customHeight="1">
      <c r="A3038" s="219"/>
      <c r="B3038" s="31" t="s">
        <v>2798</v>
      </c>
      <c r="C3038" s="16"/>
      <c r="D3038" s="130"/>
      <c r="E3038" s="20">
        <v>9</v>
      </c>
      <c r="F3038" s="20">
        <v>23</v>
      </c>
      <c r="G3038" s="20">
        <v>2</v>
      </c>
      <c r="H3038" s="8">
        <v>227</v>
      </c>
      <c r="I3038" s="8">
        <v>223</v>
      </c>
    </row>
    <row r="3039" spans="1:10" ht="17.25" customHeight="1">
      <c r="A3039"/>
      <c r="B3039" s="15" t="s">
        <v>2799</v>
      </c>
      <c r="C3039" s="16"/>
      <c r="D3039" s="130">
        <v>630</v>
      </c>
      <c r="E3039" s="20"/>
      <c r="F3039" s="20"/>
      <c r="G3039" s="20"/>
      <c r="H3039" s="8"/>
      <c r="I3039" s="8"/>
      <c r="J3039" s="144">
        <f>100*(H3039*(E3039+F3039+G3039)+H3040*(E3040+F3040+G3040)+H3041*(E3041+F3041+G3041)+H3042*(G3042+F3042+E3042)+H3043*(G3043+F3043+E3043)+H3044*(G3044+F3044+E3044)+H3045*(G3045+F3045+E3045)+H3046*(G3046+F3046+E3046)+H3047*(G3047+F3047+E3047))/(D3039*1000)</f>
        <v>20.874285714285715</v>
      </c>
    </row>
    <row r="3040" spans="1:10" ht="17.25" customHeight="1">
      <c r="A3040" s="184" t="s">
        <v>302</v>
      </c>
      <c r="B3040" s="31" t="s">
        <v>253</v>
      </c>
      <c r="C3040" s="16"/>
      <c r="D3040" s="130"/>
      <c r="E3040" s="20">
        <v>26</v>
      </c>
      <c r="F3040" s="20">
        <v>25</v>
      </c>
      <c r="G3040" s="20">
        <v>15</v>
      </c>
      <c r="H3040" s="8">
        <v>234</v>
      </c>
      <c r="I3040" s="8">
        <v>230</v>
      </c>
    </row>
    <row r="3041" spans="1:10" ht="17.25" customHeight="1" thickBot="1">
      <c r="A3041" s="184"/>
      <c r="B3041" s="31" t="s">
        <v>2800</v>
      </c>
      <c r="C3041" s="103" t="s">
        <v>2801</v>
      </c>
      <c r="D3041" s="130"/>
      <c r="E3041" s="20">
        <v>128</v>
      </c>
      <c r="F3041" s="20">
        <v>124</v>
      </c>
      <c r="G3041" s="20">
        <v>141</v>
      </c>
      <c r="H3041" s="8">
        <v>234</v>
      </c>
      <c r="I3041" s="8">
        <v>230</v>
      </c>
    </row>
    <row r="3042" spans="1:10" ht="24.6" customHeight="1">
      <c r="A3042" s="184"/>
      <c r="B3042" s="53" t="s">
        <v>2802</v>
      </c>
      <c r="C3042" s="16"/>
      <c r="D3042" s="130"/>
      <c r="E3042" s="20">
        <v>7</v>
      </c>
      <c r="F3042" s="20">
        <v>5</v>
      </c>
      <c r="G3042" s="20">
        <v>6</v>
      </c>
      <c r="H3042" s="8">
        <v>234</v>
      </c>
      <c r="I3042" s="8">
        <v>230</v>
      </c>
    </row>
    <row r="3043" spans="1:10" ht="17.25" customHeight="1">
      <c r="A3043" s="184"/>
      <c r="B3043" s="31" t="s">
        <v>1735</v>
      </c>
      <c r="C3043" s="16"/>
      <c r="D3043" s="130"/>
      <c r="E3043" s="20">
        <v>4</v>
      </c>
      <c r="F3043" s="20">
        <v>0</v>
      </c>
      <c r="G3043" s="20">
        <v>0</v>
      </c>
      <c r="H3043" s="8">
        <v>234</v>
      </c>
      <c r="I3043" s="8">
        <v>230</v>
      </c>
    </row>
    <row r="3044" spans="1:10" ht="17.25" customHeight="1">
      <c r="A3044" s="184"/>
      <c r="B3044" s="31" t="s">
        <v>2803</v>
      </c>
      <c r="C3044" s="16"/>
      <c r="D3044" s="130"/>
      <c r="E3044" s="20">
        <v>24</v>
      </c>
      <c r="F3044" s="20">
        <v>15</v>
      </c>
      <c r="G3044" s="20">
        <v>22</v>
      </c>
      <c r="H3044" s="8">
        <v>234</v>
      </c>
      <c r="I3044" s="8">
        <v>230</v>
      </c>
    </row>
    <row r="3045" spans="1:10" ht="17.25" customHeight="1">
      <c r="A3045" s="184"/>
      <c r="B3045" s="31" t="s">
        <v>2321</v>
      </c>
      <c r="C3045" s="16"/>
      <c r="D3045" s="130"/>
      <c r="E3045" s="20">
        <v>10</v>
      </c>
      <c r="F3045" s="20">
        <v>2</v>
      </c>
      <c r="G3045" s="20">
        <v>8</v>
      </c>
      <c r="H3045" s="8">
        <v>234</v>
      </c>
      <c r="I3045" s="8">
        <v>230</v>
      </c>
    </row>
    <row r="3046" spans="1:10" ht="17.25" customHeight="1">
      <c r="A3046" s="184"/>
      <c r="B3046" s="15" t="s">
        <v>92</v>
      </c>
      <c r="C3046" s="16"/>
      <c r="D3046" s="130">
        <v>400</v>
      </c>
      <c r="E3046" s="20"/>
      <c r="F3046" s="20"/>
      <c r="G3046" s="20"/>
      <c r="H3046" s="8"/>
      <c r="I3046" s="8"/>
      <c r="J3046" s="144">
        <f>100*(H3046*(E3046+F3046+G3046)+H3047*(E3047+F3047+G3047)+H3048*(E3048+F3048+G3048))/(D3046*1000)</f>
        <v>2.1150000000000002</v>
      </c>
    </row>
    <row r="3047" spans="1:10" ht="17.25" customHeight="1">
      <c r="A3047" s="184"/>
      <c r="B3047" s="31" t="s">
        <v>2804</v>
      </c>
      <c r="C3047" s="16"/>
      <c r="D3047" s="130"/>
      <c r="E3047" s="20">
        <v>0</v>
      </c>
      <c r="F3047" s="20">
        <v>0</v>
      </c>
      <c r="G3047" s="20">
        <v>0</v>
      </c>
      <c r="H3047" s="8">
        <v>235</v>
      </c>
      <c r="I3047" s="8">
        <v>233</v>
      </c>
    </row>
    <row r="3048" spans="1:10" ht="27.6" customHeight="1">
      <c r="A3048" s="184"/>
      <c r="B3048" s="53" t="s">
        <v>2805</v>
      </c>
      <c r="C3048" s="16"/>
      <c r="D3048" s="130"/>
      <c r="E3048" s="107">
        <v>23</v>
      </c>
      <c r="F3048" s="107">
        <v>9</v>
      </c>
      <c r="G3048" s="107">
        <v>4</v>
      </c>
      <c r="H3048" s="8">
        <v>235</v>
      </c>
      <c r="I3048" s="8">
        <v>233</v>
      </c>
    </row>
    <row r="3049" spans="1:10" ht="17.25" customHeight="1">
      <c r="A3049"/>
      <c r="B3049" s="15" t="s">
        <v>2806</v>
      </c>
      <c r="C3049" s="16"/>
      <c r="D3049" s="130">
        <v>400</v>
      </c>
      <c r="E3049" s="20"/>
      <c r="F3049" s="20"/>
      <c r="G3049" s="20"/>
      <c r="H3049" s="8"/>
      <c r="I3049" s="8"/>
      <c r="J3049" s="144">
        <f>100*(H3049*(E3049+F3049+G3049)+H3050*(E3050+F3050+G3050)+H3051*(E3051+F3051+G3051)+H3052*(G3052+F3052+E3052)+H3053*(G3053+F3053+E3053)+H3054*(G3054+F3054+E3054)+H3055*(G3055+F3055+E3055)+H3056*(G3056+F3056+E3056)+H3057*(G3057+F3057+E3057))/(D3049*1000)</f>
        <v>20.678249999999998</v>
      </c>
    </row>
    <row r="3050" spans="1:10" ht="17.25" customHeight="1">
      <c r="A3050" s="207" t="s">
        <v>978</v>
      </c>
      <c r="B3050" s="31" t="s">
        <v>2807</v>
      </c>
      <c r="C3050" s="16"/>
      <c r="D3050" s="130"/>
      <c r="E3050" s="107">
        <v>22</v>
      </c>
      <c r="F3050" s="107">
        <v>15</v>
      </c>
      <c r="G3050" s="107">
        <v>31</v>
      </c>
      <c r="H3050" s="8">
        <v>237</v>
      </c>
      <c r="I3050" s="8">
        <v>232</v>
      </c>
    </row>
    <row r="3051" spans="1:10" ht="17.25" customHeight="1" thickBot="1">
      <c r="A3051" s="207"/>
      <c r="B3051" s="31" t="s">
        <v>2808</v>
      </c>
      <c r="C3051" s="217" t="s">
        <v>2809</v>
      </c>
      <c r="D3051" s="130"/>
      <c r="E3051" s="107">
        <v>48</v>
      </c>
      <c r="F3051" s="107">
        <v>39</v>
      </c>
      <c r="G3051" s="107">
        <v>62</v>
      </c>
      <c r="H3051" s="8">
        <v>237</v>
      </c>
      <c r="I3051" s="8">
        <v>232</v>
      </c>
    </row>
    <row r="3052" spans="1:10" ht="17.25" customHeight="1" thickBot="1">
      <c r="A3052" s="207"/>
      <c r="B3052" s="31" t="s">
        <v>2810</v>
      </c>
      <c r="C3052" s="217"/>
      <c r="D3052" s="130"/>
      <c r="E3052" s="107">
        <v>0</v>
      </c>
      <c r="F3052" s="107">
        <v>0</v>
      </c>
      <c r="G3052" s="107">
        <v>2</v>
      </c>
      <c r="H3052" s="8">
        <v>237</v>
      </c>
      <c r="I3052" s="8">
        <v>232</v>
      </c>
    </row>
    <row r="3053" spans="1:10" ht="17.25" customHeight="1" thickBot="1">
      <c r="A3053" s="207"/>
      <c r="B3053" s="31" t="s">
        <v>2811</v>
      </c>
      <c r="C3053" s="217"/>
      <c r="D3053" s="130"/>
      <c r="E3053" s="107">
        <v>13</v>
      </c>
      <c r="F3053" s="107">
        <v>30</v>
      </c>
      <c r="G3053" s="107">
        <v>13</v>
      </c>
      <c r="H3053" s="8">
        <v>237</v>
      </c>
      <c r="I3053" s="8">
        <v>232</v>
      </c>
    </row>
    <row r="3054" spans="1:10" ht="17.25" customHeight="1" thickBot="1">
      <c r="A3054" s="207"/>
      <c r="B3054" s="15" t="s">
        <v>2680</v>
      </c>
      <c r="C3054" s="217"/>
      <c r="D3054" s="130"/>
      <c r="E3054" s="107"/>
      <c r="F3054" s="107"/>
      <c r="G3054" s="107"/>
      <c r="H3054" s="8"/>
      <c r="I3054" s="8"/>
    </row>
    <row r="3055" spans="1:10" ht="17.25" customHeight="1">
      <c r="A3055" s="207"/>
      <c r="B3055" s="31" t="s">
        <v>2811</v>
      </c>
      <c r="C3055" s="16"/>
      <c r="D3055" s="130"/>
      <c r="E3055" s="107">
        <v>0</v>
      </c>
      <c r="F3055" s="107"/>
      <c r="G3055" s="107">
        <v>0</v>
      </c>
      <c r="H3055" s="8">
        <v>237</v>
      </c>
      <c r="I3055" s="8">
        <v>232</v>
      </c>
    </row>
    <row r="3056" spans="1:10" ht="17.25" customHeight="1">
      <c r="A3056" s="207"/>
      <c r="B3056" s="31" t="s">
        <v>2812</v>
      </c>
      <c r="C3056" s="16"/>
      <c r="D3056" s="130"/>
      <c r="E3056" s="107">
        <v>36</v>
      </c>
      <c r="F3056" s="107">
        <v>22</v>
      </c>
      <c r="G3056" s="107">
        <v>11</v>
      </c>
      <c r="H3056" s="8">
        <v>237</v>
      </c>
      <c r="I3056" s="8">
        <v>232</v>
      </c>
    </row>
    <row r="3057" spans="1:10" ht="17.25" customHeight="1">
      <c r="A3057" s="207"/>
      <c r="B3057" s="31" t="s">
        <v>2813</v>
      </c>
      <c r="C3057" s="16"/>
      <c r="D3057" s="130"/>
      <c r="E3057" s="107">
        <v>0</v>
      </c>
      <c r="F3057" s="107">
        <v>0</v>
      </c>
      <c r="G3057" s="107">
        <v>5</v>
      </c>
      <c r="H3057" s="8">
        <v>237</v>
      </c>
      <c r="I3057" s="8">
        <v>232</v>
      </c>
    </row>
    <row r="3058" spans="1:10" ht="17.25" customHeight="1">
      <c r="A3058" s="207"/>
      <c r="B3058" s="31" t="s">
        <v>63</v>
      </c>
      <c r="C3058" s="16"/>
      <c r="D3058" s="130"/>
      <c r="E3058" s="107">
        <v>0</v>
      </c>
      <c r="F3058" s="107">
        <v>0</v>
      </c>
      <c r="G3058" s="107">
        <v>0</v>
      </c>
      <c r="H3058" s="8">
        <v>237</v>
      </c>
      <c r="I3058" s="8">
        <v>232</v>
      </c>
    </row>
    <row r="3059" spans="1:10" ht="17.25" customHeight="1">
      <c r="A3059" s="207"/>
      <c r="B3059" s="15" t="s">
        <v>2814</v>
      </c>
      <c r="C3059" s="16"/>
      <c r="D3059" s="130">
        <v>400</v>
      </c>
      <c r="E3059" s="20"/>
      <c r="F3059" s="20"/>
      <c r="G3059" s="20"/>
      <c r="H3059" s="8"/>
      <c r="I3059" s="8"/>
      <c r="J3059" s="144">
        <f>100*(H3059*(E3059+F3059+G3059)+H3060*(E3060+F3060+G3060)+H3061*(E3061+F3061+G3061)+H3062*(G3062+F3062+E3062)+H3063*(G3063+F3063+E3063)+H3064*(G3064+F3064+E3064)+H3065*(G3065+F3065+E3065)+H3066*(G3066+F3066+E3066)+H3067*(G3067+F3067+E3067)+H3068*(G3068+F3068+E3068)+H3070*(G3070+F3070+E3070)+H3071*(G3071+F3071+E3071)+H3072*(G3072+F3072+E3072)+H3073*(G3073+F3073+E3073)+H3074*(G3074+F3074+E3074)+H3075*(G3075+F3075+E3075)+H3076*(G3076+F3076+E3076))/(D3059*1000)</f>
        <v>37.92</v>
      </c>
    </row>
    <row r="3060" spans="1:10" ht="17.25" customHeight="1" thickBot="1">
      <c r="A3060" s="207"/>
      <c r="B3060" s="26" t="s">
        <v>186</v>
      </c>
      <c r="C3060" s="103" t="s">
        <v>2815</v>
      </c>
      <c r="D3060" s="130"/>
      <c r="E3060" s="20">
        <v>0</v>
      </c>
      <c r="F3060" s="20">
        <v>0</v>
      </c>
      <c r="G3060" s="20">
        <v>0</v>
      </c>
      <c r="H3060" s="8">
        <v>240</v>
      </c>
      <c r="I3060" s="8">
        <v>231</v>
      </c>
    </row>
    <row r="3061" spans="1:10" ht="17.25" customHeight="1">
      <c r="A3061" s="207"/>
      <c r="B3061" s="26" t="s">
        <v>2816</v>
      </c>
      <c r="C3061" s="16"/>
      <c r="D3061" s="130"/>
      <c r="E3061" s="20">
        <v>8</v>
      </c>
      <c r="F3061" s="20"/>
      <c r="G3061" s="20"/>
      <c r="H3061" s="8">
        <v>240</v>
      </c>
      <c r="I3061" s="8">
        <v>231</v>
      </c>
    </row>
    <row r="3062" spans="1:10" ht="17.25" customHeight="1">
      <c r="A3062" s="207"/>
      <c r="B3062" s="26" t="s">
        <v>2817</v>
      </c>
      <c r="C3062" s="16"/>
      <c r="D3062" s="130"/>
      <c r="E3062" s="20">
        <v>8</v>
      </c>
      <c r="F3062" s="20">
        <v>1</v>
      </c>
      <c r="G3062" s="20">
        <v>2</v>
      </c>
      <c r="H3062" s="8">
        <v>240</v>
      </c>
      <c r="I3062" s="8">
        <v>231</v>
      </c>
    </row>
    <row r="3063" spans="1:10" ht="17.25" customHeight="1">
      <c r="A3063" s="207"/>
      <c r="B3063" s="26" t="s">
        <v>2818</v>
      </c>
      <c r="C3063" s="16"/>
      <c r="D3063" s="130"/>
      <c r="E3063" s="20">
        <v>0</v>
      </c>
      <c r="F3063" s="20">
        <v>0</v>
      </c>
      <c r="G3063" s="20">
        <v>0</v>
      </c>
      <c r="H3063" s="8">
        <v>240</v>
      </c>
      <c r="I3063" s="8">
        <v>231</v>
      </c>
    </row>
    <row r="3064" spans="1:10" ht="17.25" customHeight="1">
      <c r="A3064" s="207"/>
      <c r="B3064" s="26" t="s">
        <v>2819</v>
      </c>
      <c r="C3064" s="16"/>
      <c r="D3064" s="130"/>
      <c r="E3064" s="20">
        <v>0</v>
      </c>
      <c r="F3064" s="20">
        <v>0</v>
      </c>
      <c r="G3064" s="20">
        <v>0</v>
      </c>
      <c r="H3064" s="8">
        <v>240</v>
      </c>
      <c r="I3064" s="8">
        <v>231</v>
      </c>
    </row>
    <row r="3065" spans="1:10" ht="17.25" customHeight="1">
      <c r="A3065" s="207"/>
      <c r="B3065" s="26" t="s">
        <v>2820</v>
      </c>
      <c r="C3065" s="16"/>
      <c r="D3065" s="130"/>
      <c r="E3065" s="20">
        <v>0</v>
      </c>
      <c r="F3065" s="20">
        <v>0</v>
      </c>
      <c r="G3065" s="20">
        <v>0</v>
      </c>
      <c r="H3065" s="8">
        <v>240</v>
      </c>
      <c r="I3065" s="8">
        <v>231</v>
      </c>
    </row>
    <row r="3066" spans="1:10" ht="17.25" customHeight="1">
      <c r="A3066" s="207"/>
      <c r="B3066" s="26" t="s">
        <v>2821</v>
      </c>
      <c r="C3066" s="16"/>
      <c r="D3066" s="130"/>
      <c r="E3066" s="20">
        <v>9</v>
      </c>
      <c r="F3066" s="20">
        <v>3</v>
      </c>
      <c r="G3066" s="20">
        <v>4</v>
      </c>
      <c r="H3066" s="8">
        <v>240</v>
      </c>
      <c r="I3066" s="8">
        <v>231</v>
      </c>
    </row>
    <row r="3067" spans="1:10" ht="17.25" customHeight="1">
      <c r="A3067" s="207"/>
      <c r="B3067" s="26" t="s">
        <v>2822</v>
      </c>
      <c r="C3067" s="16"/>
      <c r="D3067" s="130"/>
      <c r="E3067" s="20">
        <v>61</v>
      </c>
      <c r="F3067" s="20">
        <v>104</v>
      </c>
      <c r="G3067" s="20">
        <v>100</v>
      </c>
      <c r="H3067" s="8">
        <v>240</v>
      </c>
      <c r="I3067" s="8">
        <v>231</v>
      </c>
    </row>
    <row r="3068" spans="1:10" ht="17.25" customHeight="1">
      <c r="A3068" s="207"/>
      <c r="B3068" s="15" t="s">
        <v>2680</v>
      </c>
      <c r="C3068" s="16"/>
      <c r="D3068" s="130"/>
      <c r="E3068" s="20"/>
      <c r="F3068" s="20"/>
      <c r="G3068" s="20"/>
      <c r="H3068" s="8"/>
      <c r="I3068" s="8"/>
    </row>
    <row r="3069" spans="1:10" ht="17.25" customHeight="1">
      <c r="A3069" s="207"/>
      <c r="B3069" s="22" t="s">
        <v>2823</v>
      </c>
      <c r="C3069" s="16"/>
      <c r="D3069" s="130"/>
      <c r="E3069" s="20">
        <v>35</v>
      </c>
      <c r="F3069" s="20">
        <v>17</v>
      </c>
      <c r="G3069" s="20">
        <v>50</v>
      </c>
      <c r="H3069" s="8">
        <v>240</v>
      </c>
      <c r="I3069" s="8">
        <v>231</v>
      </c>
    </row>
    <row r="3070" spans="1:10" ht="17.25" customHeight="1">
      <c r="A3070" s="207"/>
      <c r="B3070" s="22" t="s">
        <v>2824</v>
      </c>
      <c r="C3070" s="16"/>
      <c r="D3070" s="130"/>
      <c r="E3070" s="20">
        <v>2</v>
      </c>
      <c r="F3070" s="20">
        <v>30</v>
      </c>
      <c r="G3070" s="20">
        <v>9</v>
      </c>
      <c r="H3070" s="8">
        <v>240</v>
      </c>
      <c r="I3070" s="8">
        <v>231</v>
      </c>
    </row>
    <row r="3071" spans="1:10" ht="17.25" customHeight="1">
      <c r="A3071" s="207"/>
      <c r="B3071" s="19" t="s">
        <v>2825</v>
      </c>
      <c r="C3071" s="16"/>
      <c r="D3071" s="130"/>
      <c r="E3071" s="20">
        <v>26</v>
      </c>
      <c r="F3071" s="20">
        <v>23</v>
      </c>
      <c r="G3071" s="20">
        <v>14</v>
      </c>
      <c r="H3071" s="8">
        <v>240</v>
      </c>
      <c r="I3071" s="8">
        <v>231</v>
      </c>
    </row>
    <row r="3072" spans="1:10" ht="17.25" customHeight="1">
      <c r="A3072" s="207"/>
      <c r="B3072" s="19" t="s">
        <v>440</v>
      </c>
      <c r="C3072" s="16"/>
      <c r="D3072" s="130"/>
      <c r="E3072" s="20">
        <v>0</v>
      </c>
      <c r="F3072" s="20">
        <v>0</v>
      </c>
      <c r="G3072" s="20">
        <v>4</v>
      </c>
      <c r="H3072" s="8">
        <v>240</v>
      </c>
      <c r="I3072" s="8">
        <v>231</v>
      </c>
    </row>
    <row r="3073" spans="1:10" ht="17.25" customHeight="1">
      <c r="A3073" s="207"/>
      <c r="B3073" s="19" t="s">
        <v>2826</v>
      </c>
      <c r="C3073" s="16"/>
      <c r="D3073" s="130"/>
      <c r="E3073" s="20">
        <v>10</v>
      </c>
      <c r="F3073" s="20">
        <v>43</v>
      </c>
      <c r="G3073" s="20">
        <v>29</v>
      </c>
      <c r="H3073" s="8">
        <v>240</v>
      </c>
      <c r="I3073" s="8">
        <v>231</v>
      </c>
    </row>
    <row r="3074" spans="1:10" ht="17.25" customHeight="1">
      <c r="A3074" s="207"/>
      <c r="B3074" s="19" t="s">
        <v>2827</v>
      </c>
      <c r="C3074" s="16"/>
      <c r="D3074" s="130"/>
      <c r="E3074" s="20">
        <v>38</v>
      </c>
      <c r="F3074" s="20">
        <v>46</v>
      </c>
      <c r="G3074" s="20">
        <v>45</v>
      </c>
      <c r="H3074" s="8">
        <v>240</v>
      </c>
      <c r="I3074" s="8">
        <v>231</v>
      </c>
    </row>
    <row r="3075" spans="1:10" ht="17.25" customHeight="1">
      <c r="A3075" s="207"/>
      <c r="B3075" s="19" t="s">
        <v>186</v>
      </c>
      <c r="C3075" s="16"/>
      <c r="D3075" s="130"/>
      <c r="E3075" s="20">
        <v>5</v>
      </c>
      <c r="F3075" s="20">
        <v>6</v>
      </c>
      <c r="G3075" s="20">
        <v>2</v>
      </c>
      <c r="H3075" s="8">
        <v>240</v>
      </c>
      <c r="I3075" s="8">
        <v>231</v>
      </c>
    </row>
    <row r="3076" spans="1:10" ht="17.25" customHeight="1">
      <c r="A3076" s="207"/>
      <c r="B3076" s="15" t="s">
        <v>2828</v>
      </c>
      <c r="C3076" s="16"/>
      <c r="D3076" s="130">
        <v>630</v>
      </c>
      <c r="E3076" s="20"/>
      <c r="F3076" s="20"/>
      <c r="G3076" s="20"/>
      <c r="H3076" s="8"/>
      <c r="I3076" s="8"/>
      <c r="J3076" s="144">
        <f>100*(H3076*(E3076+F3076+G3076)+H3077*(E3077+F3077+G3077)+H3078*(E3078+F3078+G3078)+H3079*(G3079+F3079+E3079)+H3080*(G3080+F3080+E3080)+H3081*(G3081+F3081+E3081)+H3082*(G3082+F3082+E3082)+H3083*(G3083+F3083+E3083)+H3084*(G3084+F3084+E3084)+H3085*(G3085+F3085+E3085))/(D3076*1000)</f>
        <v>34.768730158730158</v>
      </c>
    </row>
    <row r="3077" spans="1:10" ht="17.25" customHeight="1" thickBot="1">
      <c r="A3077" s="207"/>
      <c r="B3077" s="26" t="s">
        <v>2829</v>
      </c>
      <c r="C3077" s="217" t="s">
        <v>2830</v>
      </c>
      <c r="D3077" s="130"/>
      <c r="E3077" s="20">
        <v>12</v>
      </c>
      <c r="F3077" s="20">
        <v>4</v>
      </c>
      <c r="G3077" s="20">
        <v>0</v>
      </c>
      <c r="H3077" s="21">
        <v>230</v>
      </c>
      <c r="I3077" s="21">
        <v>225</v>
      </c>
    </row>
    <row r="3078" spans="1:10" ht="17.25" customHeight="1" thickBot="1">
      <c r="A3078" s="207"/>
      <c r="B3078" s="22" t="s">
        <v>2831</v>
      </c>
      <c r="C3078" s="217"/>
      <c r="D3078" s="130"/>
      <c r="E3078" s="20">
        <v>59</v>
      </c>
      <c r="F3078" s="20">
        <v>33</v>
      </c>
      <c r="G3078" s="20">
        <v>15</v>
      </c>
      <c r="H3078" s="21">
        <v>231</v>
      </c>
      <c r="I3078" s="21">
        <v>226</v>
      </c>
    </row>
    <row r="3079" spans="1:10" ht="17.25" customHeight="1" thickBot="1">
      <c r="A3079" s="207"/>
      <c r="B3079" s="19" t="s">
        <v>2832</v>
      </c>
      <c r="C3079" s="217"/>
      <c r="D3079" s="130"/>
      <c r="E3079" s="20">
        <v>61</v>
      </c>
      <c r="F3079" s="20">
        <v>74</v>
      </c>
      <c r="G3079" s="20">
        <v>70</v>
      </c>
      <c r="H3079" s="21">
        <v>231</v>
      </c>
      <c r="I3079" s="21">
        <v>226</v>
      </c>
    </row>
    <row r="3080" spans="1:10" ht="17.25" customHeight="1">
      <c r="A3080" s="207"/>
      <c r="B3080" s="19" t="s">
        <v>2833</v>
      </c>
      <c r="C3080" s="16"/>
      <c r="D3080" s="130"/>
      <c r="E3080" s="20">
        <v>18</v>
      </c>
      <c r="F3080" s="20">
        <v>17</v>
      </c>
      <c r="G3080" s="20">
        <v>16</v>
      </c>
      <c r="H3080" s="21">
        <v>231</v>
      </c>
      <c r="I3080" s="21">
        <v>226</v>
      </c>
    </row>
    <row r="3081" spans="1:10" ht="17.25" customHeight="1">
      <c r="A3081" s="207"/>
      <c r="B3081" s="19" t="s">
        <v>2834</v>
      </c>
      <c r="C3081" s="16"/>
      <c r="D3081" s="130"/>
      <c r="E3081" s="20">
        <v>4</v>
      </c>
      <c r="F3081" s="20">
        <v>9</v>
      </c>
      <c r="G3081" s="20">
        <v>11</v>
      </c>
      <c r="H3081" s="21">
        <v>231</v>
      </c>
      <c r="I3081" s="21">
        <v>226</v>
      </c>
    </row>
    <row r="3082" spans="1:10" ht="17.25" customHeight="1">
      <c r="A3082" s="207"/>
      <c r="B3082" s="19" t="s">
        <v>2835</v>
      </c>
      <c r="C3082" s="16"/>
      <c r="D3082" s="130"/>
      <c r="E3082" s="20">
        <v>22</v>
      </c>
      <c r="F3082" s="20">
        <v>27</v>
      </c>
      <c r="G3082" s="20">
        <v>26</v>
      </c>
      <c r="H3082" s="21">
        <v>231</v>
      </c>
      <c r="I3082" s="21">
        <v>226</v>
      </c>
    </row>
    <row r="3083" spans="1:10" ht="17.25" customHeight="1">
      <c r="A3083" s="207"/>
      <c r="B3083" s="19" t="s">
        <v>2836</v>
      </c>
      <c r="C3083" s="16"/>
      <c r="D3083" s="130"/>
      <c r="E3083" s="20">
        <v>75</v>
      </c>
      <c r="F3083" s="20">
        <v>60</v>
      </c>
      <c r="G3083" s="20">
        <v>25</v>
      </c>
      <c r="H3083" s="21">
        <v>230</v>
      </c>
      <c r="I3083" s="21">
        <v>226</v>
      </c>
    </row>
    <row r="3084" spans="1:10" ht="17.25" customHeight="1">
      <c r="A3084" s="207"/>
      <c r="B3084" s="19" t="s">
        <v>2837</v>
      </c>
      <c r="C3084" s="16"/>
      <c r="D3084" s="130"/>
      <c r="E3084" s="20">
        <v>94</v>
      </c>
      <c r="F3084" s="20">
        <v>88</v>
      </c>
      <c r="G3084" s="20">
        <v>75</v>
      </c>
      <c r="H3084" s="21">
        <v>231</v>
      </c>
      <c r="I3084" s="21">
        <v>226</v>
      </c>
    </row>
    <row r="3085" spans="1:10" ht="17.25" customHeight="1">
      <c r="A3085" s="207"/>
      <c r="B3085" s="19" t="s">
        <v>2838</v>
      </c>
      <c r="C3085" s="16"/>
      <c r="D3085" s="130"/>
      <c r="E3085" s="20">
        <v>15</v>
      </c>
      <c r="F3085" s="20">
        <v>20</v>
      </c>
      <c r="G3085" s="20">
        <v>19</v>
      </c>
      <c r="H3085" s="21">
        <v>231</v>
      </c>
      <c r="I3085" s="21">
        <v>226</v>
      </c>
    </row>
    <row r="3086" spans="1:10" ht="17.25" customHeight="1">
      <c r="A3086" s="207"/>
      <c r="B3086" s="15" t="s">
        <v>92</v>
      </c>
      <c r="C3086" s="16"/>
      <c r="D3086" s="130">
        <v>400</v>
      </c>
      <c r="E3086" s="20"/>
      <c r="F3086" s="20"/>
      <c r="G3086" s="20"/>
      <c r="H3086" s="8"/>
      <c r="I3086" s="8"/>
      <c r="J3086" s="144">
        <f>100*(H3086*(E3086+F3086+G3086)+H3087*(E3087+F3087+G3087)+H3088*(E3088+F3088+G3088)+H3089*(G3089+F3089+E3089)+H3090*(G3090+F3090+E3090)+H3091*(G3091+F3091+E3091)+H3092*(G3092+F3092+E3092)+H3093*(G3093+F3093+E3093)+H3094*(G3094+F3094+E3094)+H3095*(G3095+F3095+E3095))/(D3086*1000)</f>
        <v>55.89</v>
      </c>
    </row>
    <row r="3087" spans="1:10" ht="17.25" customHeight="1">
      <c r="A3087" s="207"/>
      <c r="B3087" s="19" t="s">
        <v>135</v>
      </c>
      <c r="C3087" s="16"/>
      <c r="D3087" s="130"/>
      <c r="E3087" s="20">
        <v>44</v>
      </c>
      <c r="F3087" s="20">
        <v>14</v>
      </c>
      <c r="G3087" s="20">
        <v>36</v>
      </c>
      <c r="H3087" s="21">
        <v>230</v>
      </c>
      <c r="I3087" s="21">
        <v>226</v>
      </c>
    </row>
    <row r="3088" spans="1:10" ht="17.25" customHeight="1">
      <c r="A3088" s="207"/>
      <c r="B3088" s="19" t="s">
        <v>2839</v>
      </c>
      <c r="C3088" s="16"/>
      <c r="D3088" s="130"/>
      <c r="E3088" s="20">
        <v>95</v>
      </c>
      <c r="F3088" s="20">
        <v>120</v>
      </c>
      <c r="G3088" s="20">
        <v>110</v>
      </c>
      <c r="H3088" s="21">
        <v>230</v>
      </c>
      <c r="I3088" s="21">
        <v>226</v>
      </c>
    </row>
    <row r="3089" spans="1:10" ht="17.25" customHeight="1">
      <c r="A3089" s="207"/>
      <c r="B3089" s="19" t="s">
        <v>2840</v>
      </c>
      <c r="C3089" s="16"/>
      <c r="D3089" s="130"/>
      <c r="E3089" s="20">
        <v>68</v>
      </c>
      <c r="F3089" s="20">
        <v>47</v>
      </c>
      <c r="G3089" s="20">
        <v>40</v>
      </c>
      <c r="H3089" s="21">
        <v>230</v>
      </c>
      <c r="I3089" s="21">
        <v>226</v>
      </c>
    </row>
    <row r="3090" spans="1:10" ht="17.25" customHeight="1">
      <c r="A3090" s="207"/>
      <c r="B3090" s="19" t="s">
        <v>2836</v>
      </c>
      <c r="C3090" s="16"/>
      <c r="D3090" s="130"/>
      <c r="E3090" s="20">
        <v>6</v>
      </c>
      <c r="F3090" s="20">
        <v>18</v>
      </c>
      <c r="G3090" s="20">
        <v>0</v>
      </c>
      <c r="H3090" s="21">
        <v>230</v>
      </c>
      <c r="I3090" s="21">
        <v>226</v>
      </c>
    </row>
    <row r="3091" spans="1:10" ht="17.25" customHeight="1">
      <c r="A3091" s="207"/>
      <c r="B3091" s="19" t="s">
        <v>2841</v>
      </c>
      <c r="C3091" s="16"/>
      <c r="D3091" s="130"/>
      <c r="E3091" s="20">
        <v>23</v>
      </c>
      <c r="F3091" s="20">
        <v>30</v>
      </c>
      <c r="G3091" s="20">
        <v>44</v>
      </c>
      <c r="H3091" s="21">
        <v>230</v>
      </c>
      <c r="I3091" s="21">
        <v>226</v>
      </c>
    </row>
    <row r="3092" spans="1:10" ht="17.25" customHeight="1">
      <c r="A3092" s="207"/>
      <c r="B3092" s="19" t="s">
        <v>2837</v>
      </c>
      <c r="C3092" s="16"/>
      <c r="D3092" s="130"/>
      <c r="E3092" s="20">
        <v>0</v>
      </c>
      <c r="F3092" s="20">
        <v>0</v>
      </c>
      <c r="G3092" s="20">
        <v>0</v>
      </c>
      <c r="H3092" s="21">
        <v>230</v>
      </c>
      <c r="I3092" s="21">
        <v>226</v>
      </c>
    </row>
    <row r="3093" spans="1:10" ht="17.25" customHeight="1">
      <c r="A3093" s="207"/>
      <c r="B3093" s="19" t="s">
        <v>2842</v>
      </c>
      <c r="C3093" s="16"/>
      <c r="D3093" s="130"/>
      <c r="E3093" s="20">
        <v>31</v>
      </c>
      <c r="F3093" s="20">
        <v>20</v>
      </c>
      <c r="G3093" s="20">
        <v>30</v>
      </c>
      <c r="H3093" s="21">
        <v>230</v>
      </c>
      <c r="I3093" s="21">
        <v>226</v>
      </c>
    </row>
    <row r="3094" spans="1:10" ht="17.25" customHeight="1">
      <c r="A3094" s="207"/>
      <c r="B3094" s="19" t="s">
        <v>2833</v>
      </c>
      <c r="C3094" s="16"/>
      <c r="D3094" s="130"/>
      <c r="E3094" s="20">
        <v>44</v>
      </c>
      <c r="F3094" s="20">
        <v>70</v>
      </c>
      <c r="G3094" s="20">
        <v>82</v>
      </c>
      <c r="H3094" s="21">
        <v>230</v>
      </c>
      <c r="I3094" s="21">
        <v>226</v>
      </c>
    </row>
    <row r="3095" spans="1:10" ht="17.25" customHeight="1">
      <c r="A3095"/>
      <c r="B3095" s="15" t="s">
        <v>2843</v>
      </c>
      <c r="C3095" s="16"/>
      <c r="D3095" s="130">
        <v>400</v>
      </c>
      <c r="E3095" s="20"/>
      <c r="F3095" s="20"/>
      <c r="G3095" s="20"/>
      <c r="H3095" s="8"/>
      <c r="I3095" s="8"/>
      <c r="J3095" s="144">
        <f>100*(H3095*(E3095+F3095+G3095)+H3096*(E3096+F3096+G3096)+H3097*(E3097+F3097+G3097)+H3098*(G3098+F3098+E3098)+H3099*(G3099+F3099+E3099)+H3100*(G3100+F3100+E3100)+H3101*(G3101+F3101+E3101)+H3102*(G3102+F3102+E3102)+H3103*(G3103+F3103+E3103)+H3104*(G3104+F3104+E3104)+H3105*(G3105+F3105+E3105))/(D3095*1000)</f>
        <v>30.565999999999999</v>
      </c>
    </row>
    <row r="3096" spans="1:10" ht="17.25" customHeight="1">
      <c r="A3096" s="184" t="s">
        <v>302</v>
      </c>
      <c r="B3096" s="26" t="s">
        <v>2844</v>
      </c>
      <c r="C3096" s="16"/>
      <c r="D3096" s="130"/>
      <c r="E3096" s="20">
        <v>30</v>
      </c>
      <c r="F3096" s="20">
        <v>27</v>
      </c>
      <c r="G3096" s="20">
        <v>30</v>
      </c>
      <c r="H3096" s="21">
        <v>232</v>
      </c>
      <c r="I3096" s="21">
        <v>227</v>
      </c>
    </row>
    <row r="3097" spans="1:10" ht="17.25" customHeight="1" thickBot="1">
      <c r="A3097" s="184"/>
      <c r="B3097" s="19" t="s">
        <v>2845</v>
      </c>
      <c r="C3097" s="217" t="s">
        <v>2846</v>
      </c>
      <c r="D3097" s="130"/>
      <c r="E3097" s="20">
        <v>4</v>
      </c>
      <c r="F3097" s="20">
        <v>6</v>
      </c>
      <c r="G3097" s="20">
        <v>21</v>
      </c>
      <c r="H3097" s="21">
        <v>232</v>
      </c>
      <c r="I3097" s="21">
        <v>227</v>
      </c>
    </row>
    <row r="3098" spans="1:10" ht="17.25" customHeight="1" thickBot="1">
      <c r="A3098" s="184"/>
      <c r="B3098" s="19" t="s">
        <v>2847</v>
      </c>
      <c r="C3098" s="217"/>
      <c r="D3098" s="130"/>
      <c r="E3098" s="20">
        <v>49</v>
      </c>
      <c r="F3098" s="20">
        <v>45</v>
      </c>
      <c r="G3098" s="20">
        <v>36</v>
      </c>
      <c r="H3098" s="21">
        <v>232</v>
      </c>
      <c r="I3098" s="21">
        <v>227</v>
      </c>
    </row>
    <row r="3099" spans="1:10" ht="17.25" customHeight="1" thickBot="1">
      <c r="A3099" s="184"/>
      <c r="B3099" s="19" t="s">
        <v>2848</v>
      </c>
      <c r="C3099" s="217"/>
      <c r="D3099" s="130"/>
      <c r="E3099" s="20">
        <v>10</v>
      </c>
      <c r="F3099" s="20">
        <v>11</v>
      </c>
      <c r="G3099" s="20">
        <v>25</v>
      </c>
      <c r="H3099" s="21">
        <v>232</v>
      </c>
      <c r="I3099" s="21">
        <v>227</v>
      </c>
    </row>
    <row r="3100" spans="1:10" ht="17.25" customHeight="1" thickBot="1">
      <c r="A3100" s="184"/>
      <c r="B3100" s="19" t="s">
        <v>2849</v>
      </c>
      <c r="C3100" s="217"/>
      <c r="D3100" s="130"/>
      <c r="E3100" s="20">
        <v>11</v>
      </c>
      <c r="F3100" s="20">
        <v>10</v>
      </c>
      <c r="G3100" s="20">
        <v>17</v>
      </c>
      <c r="H3100" s="21">
        <v>232</v>
      </c>
      <c r="I3100" s="21">
        <v>227</v>
      </c>
    </row>
    <row r="3101" spans="1:10" ht="17.25" customHeight="1">
      <c r="A3101" s="184"/>
      <c r="B3101" s="19" t="s">
        <v>2850</v>
      </c>
      <c r="C3101" s="16"/>
      <c r="D3101" s="130"/>
      <c r="E3101" s="20">
        <v>19</v>
      </c>
      <c r="F3101" s="20">
        <v>9</v>
      </c>
      <c r="G3101" s="20">
        <v>9</v>
      </c>
      <c r="H3101" s="21">
        <v>232</v>
      </c>
      <c r="I3101" s="21">
        <v>227</v>
      </c>
    </row>
    <row r="3102" spans="1:10" ht="17.25" customHeight="1">
      <c r="A3102" s="184"/>
      <c r="B3102" s="19" t="s">
        <v>2851</v>
      </c>
      <c r="C3102" s="16"/>
      <c r="D3102" s="130"/>
      <c r="E3102" s="20">
        <v>13</v>
      </c>
      <c r="F3102" s="20">
        <v>4</v>
      </c>
      <c r="G3102" s="20">
        <v>12</v>
      </c>
      <c r="H3102" s="21">
        <v>232</v>
      </c>
      <c r="I3102" s="21">
        <v>227</v>
      </c>
    </row>
    <row r="3103" spans="1:10" ht="17.25" customHeight="1">
      <c r="A3103" s="184"/>
      <c r="B3103" s="19" t="s">
        <v>2852</v>
      </c>
      <c r="C3103" s="16"/>
      <c r="D3103" s="130"/>
      <c r="E3103" s="20">
        <v>9</v>
      </c>
      <c r="F3103" s="20">
        <v>2</v>
      </c>
      <c r="G3103" s="20">
        <v>4</v>
      </c>
      <c r="H3103" s="21">
        <v>232</v>
      </c>
      <c r="I3103" s="21">
        <v>227</v>
      </c>
    </row>
    <row r="3104" spans="1:10" ht="17.25" customHeight="1">
      <c r="A3104" s="184"/>
      <c r="B3104" s="19" t="s">
        <v>2853</v>
      </c>
      <c r="C3104" s="16"/>
      <c r="D3104" s="130"/>
      <c r="E3104" s="20">
        <v>16</v>
      </c>
      <c r="F3104" s="20">
        <v>7</v>
      </c>
      <c r="G3104" s="20">
        <v>17</v>
      </c>
      <c r="H3104" s="21">
        <v>232</v>
      </c>
      <c r="I3104" s="21">
        <v>227</v>
      </c>
    </row>
    <row r="3105" spans="1:10" ht="17.25" customHeight="1">
      <c r="A3105" s="184"/>
      <c r="B3105" s="19" t="s">
        <v>2854</v>
      </c>
      <c r="C3105" s="16"/>
      <c r="D3105" s="130"/>
      <c r="E3105" s="20">
        <v>22</v>
      </c>
      <c r="F3105" s="20">
        <v>20</v>
      </c>
      <c r="G3105" s="20">
        <v>32</v>
      </c>
      <c r="H3105" s="21">
        <v>232</v>
      </c>
      <c r="I3105" s="21">
        <v>227</v>
      </c>
    </row>
    <row r="3106" spans="1:10" ht="17.25" customHeight="1">
      <c r="A3106" s="184"/>
      <c r="B3106" s="15" t="s">
        <v>92</v>
      </c>
      <c r="C3106" s="16"/>
      <c r="D3106" s="130">
        <v>400</v>
      </c>
      <c r="E3106" s="20"/>
      <c r="F3106" s="20"/>
      <c r="G3106" s="20"/>
      <c r="H3106" s="8"/>
      <c r="I3106" s="8"/>
      <c r="J3106" s="144">
        <f>100*(H3106*(E3106+F3106+G3106)+H3107*(E3107+F3107+G3107)+H3108*(E3108+F3108+G3108)+H3109*(G3109+F3109+E3109)+H3110*(G3110+F3110+E3110)+H3111*(G3111+F3111+E3111)+H3112*(G3112+F3112+E3112))/(D3106*1000)</f>
        <v>7.4024999999999999</v>
      </c>
    </row>
    <row r="3107" spans="1:10" ht="17.25" customHeight="1">
      <c r="A3107" s="184"/>
      <c r="B3107" s="26" t="s">
        <v>2748</v>
      </c>
      <c r="C3107" s="16"/>
      <c r="D3107" s="130"/>
      <c r="E3107" s="20">
        <v>7</v>
      </c>
      <c r="F3107" s="20">
        <v>8</v>
      </c>
      <c r="G3107" s="20">
        <v>6</v>
      </c>
      <c r="H3107" s="21">
        <v>235</v>
      </c>
      <c r="I3107" s="21">
        <v>232</v>
      </c>
    </row>
    <row r="3108" spans="1:10" ht="17.25" customHeight="1">
      <c r="A3108" s="184"/>
      <c r="B3108" s="19" t="s">
        <v>2855</v>
      </c>
      <c r="C3108" s="16"/>
      <c r="D3108" s="130"/>
      <c r="E3108" s="20">
        <v>8</v>
      </c>
      <c r="F3108" s="20">
        <v>15</v>
      </c>
      <c r="G3108" s="20">
        <v>2</v>
      </c>
      <c r="H3108" s="21">
        <v>235</v>
      </c>
      <c r="I3108" s="21">
        <v>232</v>
      </c>
    </row>
    <row r="3109" spans="1:10" ht="17.25" customHeight="1">
      <c r="A3109" s="184"/>
      <c r="B3109" s="19" t="s">
        <v>2856</v>
      </c>
      <c r="C3109" s="16"/>
      <c r="D3109" s="130"/>
      <c r="E3109" s="20">
        <v>6</v>
      </c>
      <c r="F3109" s="20"/>
      <c r="G3109" s="20"/>
      <c r="H3109" s="21">
        <v>235</v>
      </c>
      <c r="I3109" s="21">
        <v>232</v>
      </c>
    </row>
    <row r="3110" spans="1:10" ht="17.25" customHeight="1">
      <c r="A3110" s="184"/>
      <c r="B3110" s="19" t="s">
        <v>2857</v>
      </c>
      <c r="C3110" s="16"/>
      <c r="D3110" s="130"/>
      <c r="E3110" s="20">
        <v>7</v>
      </c>
      <c r="F3110" s="20">
        <v>7</v>
      </c>
      <c r="G3110" s="20"/>
      <c r="H3110" s="21">
        <v>235</v>
      </c>
      <c r="I3110" s="21">
        <v>232</v>
      </c>
    </row>
    <row r="3111" spans="1:10" ht="17.25" customHeight="1">
      <c r="A3111" s="184"/>
      <c r="B3111" s="19" t="s">
        <v>2858</v>
      </c>
      <c r="C3111" s="16"/>
      <c r="D3111" s="130"/>
      <c r="E3111" s="20">
        <v>24</v>
      </c>
      <c r="F3111" s="20">
        <v>10</v>
      </c>
      <c r="G3111" s="20">
        <v>23</v>
      </c>
      <c r="H3111" s="21">
        <v>235</v>
      </c>
      <c r="I3111" s="21">
        <v>232</v>
      </c>
    </row>
    <row r="3112" spans="1:10" ht="17.25" customHeight="1">
      <c r="A3112" s="184"/>
      <c r="B3112" s="26" t="s">
        <v>2786</v>
      </c>
      <c r="C3112" s="16"/>
      <c r="D3112" s="130"/>
      <c r="E3112" s="20"/>
      <c r="F3112" s="20"/>
      <c r="G3112" s="20">
        <v>3</v>
      </c>
      <c r="H3112" s="21">
        <v>235</v>
      </c>
      <c r="I3112" s="21">
        <v>232</v>
      </c>
    </row>
    <row r="3113" spans="1:10" ht="17.25" customHeight="1">
      <c r="A3113" s="184"/>
      <c r="B3113" s="15" t="s">
        <v>2859</v>
      </c>
      <c r="C3113" s="16"/>
      <c r="D3113" s="130">
        <v>400</v>
      </c>
      <c r="E3113" s="20"/>
      <c r="F3113" s="20"/>
      <c r="G3113" s="20"/>
      <c r="H3113" s="8"/>
      <c r="I3113" s="8"/>
      <c r="J3113" s="144">
        <f>100*(H3113*(E3113+F3113+G3113)+H3114*(E3114+F3114+G3114)+H3115*(E3115+F3115+G3115)+H3116*(G3116+F3116+E3116)+H3117*(G3117+F3117+E3117))/(D3113*1000)</f>
        <v>4.2839999999999998</v>
      </c>
    </row>
    <row r="3114" spans="1:10" ht="17.25" customHeight="1" thickBot="1">
      <c r="A3114" s="184"/>
      <c r="B3114" s="19" t="s">
        <v>2860</v>
      </c>
      <c r="C3114" s="217" t="s">
        <v>2861</v>
      </c>
      <c r="D3114" s="130"/>
      <c r="E3114" s="20">
        <v>3</v>
      </c>
      <c r="F3114" s="20">
        <v>2</v>
      </c>
      <c r="G3114" s="20">
        <v>5</v>
      </c>
      <c r="H3114" s="8">
        <v>238</v>
      </c>
      <c r="I3114" s="8">
        <v>237</v>
      </c>
    </row>
    <row r="3115" spans="1:10" ht="17.25" customHeight="1" thickBot="1">
      <c r="A3115" s="184"/>
      <c r="B3115" s="19" t="s">
        <v>2862</v>
      </c>
      <c r="C3115" s="217"/>
      <c r="D3115" s="130"/>
      <c r="E3115" s="20">
        <v>9</v>
      </c>
      <c r="F3115" s="20">
        <v>13</v>
      </c>
      <c r="G3115" s="20">
        <v>12</v>
      </c>
      <c r="H3115" s="8">
        <v>238</v>
      </c>
      <c r="I3115" s="8">
        <v>237</v>
      </c>
    </row>
    <row r="3116" spans="1:10" ht="17.25" customHeight="1" thickBot="1">
      <c r="A3116" s="184"/>
      <c r="B3116" s="19" t="s">
        <v>2863</v>
      </c>
      <c r="C3116" s="217"/>
      <c r="D3116" s="130"/>
      <c r="E3116" s="20">
        <v>7</v>
      </c>
      <c r="F3116" s="20">
        <v>2</v>
      </c>
      <c r="G3116" s="20">
        <v>19</v>
      </c>
      <c r="H3116" s="8">
        <v>238</v>
      </c>
      <c r="I3116" s="8">
        <v>237</v>
      </c>
    </row>
    <row r="3117" spans="1:10" ht="17.25" customHeight="1" thickBot="1">
      <c r="A3117" s="184"/>
      <c r="B3117" s="15" t="s">
        <v>92</v>
      </c>
      <c r="C3117" s="217"/>
      <c r="D3117" s="130">
        <v>400</v>
      </c>
      <c r="E3117" s="20"/>
      <c r="F3117" s="20"/>
      <c r="G3117" s="20"/>
      <c r="H3117" s="8"/>
      <c r="I3117" s="8"/>
      <c r="J3117" s="144">
        <f>100*(H3117*(E3117+F3117+G3117)+H3118*(E3118+F3118+G3118)+H3119*(E3119+F3119+G3119)+H3120*(G3120+F3120+E3120)+H3121*(G3121+F3121+E3121)+H3122*(G3122+F3122+E3122)+H3123*(G3123+F3123+E3123)+H3124*(G3124+F3124+E3124)+H3125*(G3125+F3125+E3125)+H3126*(G3126+F3126+E3126)+H3127*(G3127+F3127+E3127))/(D3117*1000)</f>
        <v>31.623999999999999</v>
      </c>
    </row>
    <row r="3118" spans="1:10" ht="17.25" customHeight="1" thickBot="1">
      <c r="A3118" s="184"/>
      <c r="B3118" s="26" t="s">
        <v>2864</v>
      </c>
      <c r="C3118" s="217"/>
      <c r="D3118" s="130"/>
      <c r="E3118" s="20">
        <v>4</v>
      </c>
      <c r="F3118" s="20">
        <v>2</v>
      </c>
      <c r="G3118" s="20">
        <v>0</v>
      </c>
      <c r="H3118" s="8">
        <v>236</v>
      </c>
      <c r="I3118" s="8">
        <v>232</v>
      </c>
    </row>
    <row r="3119" spans="1:10" ht="17.25" customHeight="1">
      <c r="A3119" s="184"/>
      <c r="B3119" s="19" t="s">
        <v>2865</v>
      </c>
      <c r="C3119" s="16"/>
      <c r="D3119" s="130"/>
      <c r="E3119" s="20">
        <v>73</v>
      </c>
      <c r="F3119" s="20">
        <v>30</v>
      </c>
      <c r="G3119" s="20">
        <v>48</v>
      </c>
      <c r="H3119" s="8">
        <v>236</v>
      </c>
      <c r="I3119" s="8">
        <v>232</v>
      </c>
    </row>
    <row r="3120" spans="1:10" ht="17.25" customHeight="1">
      <c r="A3120" s="184"/>
      <c r="B3120" s="19" t="s">
        <v>41</v>
      </c>
      <c r="C3120" s="16"/>
      <c r="D3120" s="130"/>
      <c r="E3120" s="20"/>
      <c r="F3120" s="20"/>
      <c r="G3120" s="20">
        <v>17</v>
      </c>
      <c r="H3120" s="8">
        <v>236</v>
      </c>
      <c r="I3120" s="8">
        <v>232</v>
      </c>
    </row>
    <row r="3121" spans="1:10" ht="17.25" customHeight="1">
      <c r="A3121" s="184"/>
      <c r="B3121" s="26" t="s">
        <v>63</v>
      </c>
      <c r="C3121" s="16"/>
      <c r="D3121" s="130"/>
      <c r="E3121" s="20">
        <v>12</v>
      </c>
      <c r="F3121" s="20">
        <v>8</v>
      </c>
      <c r="G3121" s="20">
        <v>7</v>
      </c>
      <c r="H3121" s="8">
        <v>236</v>
      </c>
      <c r="I3121" s="8">
        <v>232</v>
      </c>
    </row>
    <row r="3122" spans="1:10" ht="17.25" customHeight="1">
      <c r="A3122" s="184"/>
      <c r="B3122" s="19" t="s">
        <v>2866</v>
      </c>
      <c r="C3122" s="16"/>
      <c r="D3122" s="130"/>
      <c r="E3122" s="20">
        <v>26</v>
      </c>
      <c r="F3122" s="20">
        <v>44</v>
      </c>
      <c r="G3122" s="20">
        <v>21</v>
      </c>
      <c r="H3122" s="8">
        <v>236</v>
      </c>
      <c r="I3122" s="8">
        <v>232</v>
      </c>
    </row>
    <row r="3123" spans="1:10" ht="17.25" customHeight="1">
      <c r="A3123" s="184"/>
      <c r="B3123" s="19" t="s">
        <v>2867</v>
      </c>
      <c r="C3123" s="16"/>
      <c r="D3123" s="130"/>
      <c r="E3123" s="20">
        <v>43</v>
      </c>
      <c r="F3123" s="20">
        <v>15</v>
      </c>
      <c r="G3123" s="20">
        <v>22</v>
      </c>
      <c r="H3123" s="8">
        <v>236</v>
      </c>
      <c r="I3123" s="8">
        <v>232</v>
      </c>
    </row>
    <row r="3124" spans="1:10" ht="17.25" customHeight="1">
      <c r="A3124" s="184"/>
      <c r="B3124" s="19" t="s">
        <v>2868</v>
      </c>
      <c r="C3124" s="16"/>
      <c r="D3124" s="130"/>
      <c r="E3124" s="20">
        <v>63</v>
      </c>
      <c r="F3124" s="20">
        <v>62</v>
      </c>
      <c r="G3124" s="20">
        <v>9</v>
      </c>
      <c r="H3124" s="8">
        <v>236</v>
      </c>
      <c r="I3124" s="8">
        <v>232</v>
      </c>
    </row>
    <row r="3125" spans="1:10" ht="17.25" customHeight="1">
      <c r="A3125" s="184"/>
      <c r="B3125" s="19" t="s">
        <v>275</v>
      </c>
      <c r="C3125" s="16"/>
      <c r="D3125" s="130"/>
      <c r="E3125" s="20">
        <v>5</v>
      </c>
      <c r="F3125" s="20">
        <v>8</v>
      </c>
      <c r="G3125" s="20">
        <v>0</v>
      </c>
      <c r="H3125" s="8">
        <v>236</v>
      </c>
      <c r="I3125" s="8">
        <v>232</v>
      </c>
    </row>
    <row r="3126" spans="1:10" ht="17.25" customHeight="1">
      <c r="A3126" s="184"/>
      <c r="B3126" s="19" t="s">
        <v>275</v>
      </c>
      <c r="C3126" s="16"/>
      <c r="D3126" s="130"/>
      <c r="E3126" s="20">
        <v>0</v>
      </c>
      <c r="F3126" s="20">
        <v>0</v>
      </c>
      <c r="G3126" s="20">
        <v>0</v>
      </c>
      <c r="H3126" s="8">
        <v>236</v>
      </c>
      <c r="I3126" s="8">
        <v>232</v>
      </c>
    </row>
    <row r="3127" spans="1:10" ht="17.25" customHeight="1">
      <c r="A3127" s="184"/>
      <c r="B3127" s="19" t="s">
        <v>275</v>
      </c>
      <c r="C3127" s="16"/>
      <c r="D3127" s="130"/>
      <c r="E3127" s="20">
        <v>4</v>
      </c>
      <c r="F3127" s="20">
        <v>6</v>
      </c>
      <c r="G3127" s="20">
        <v>7</v>
      </c>
      <c r="H3127" s="8">
        <v>236</v>
      </c>
      <c r="I3127" s="8">
        <v>232</v>
      </c>
    </row>
    <row r="3128" spans="1:10" ht="17.25" customHeight="1">
      <c r="A3128" s="184"/>
      <c r="B3128" s="15" t="s">
        <v>2869</v>
      </c>
      <c r="C3128" s="16"/>
      <c r="D3128" s="130">
        <v>630</v>
      </c>
      <c r="E3128" s="20"/>
      <c r="F3128" s="20"/>
      <c r="G3128" s="20"/>
      <c r="H3128" s="21"/>
      <c r="I3128" s="21"/>
      <c r="J3128" s="144">
        <f>100*(H3128*(E3128+F3128+G3128)+H3129*(E3129+F3129+G3129)+H3130*(E3130+F3130+G3130)+H3131*(G3131+F3131+E3131)+H3132*(G3132+F3132+E3132)+H3133*(G3133+F3133+E3133)+H3134*(G3134+F3134+E3134)+H3135*(G3135+F3135+E3135)+H3136*(G3136+F3136+E3136)+H3137*(G3137+F3137+E3137)+H3138*(G3138+F3138+E3138))/(D3128*1000)</f>
        <v>12.071428571428571</v>
      </c>
    </row>
    <row r="3129" spans="1:10" ht="17.25" customHeight="1" thickBot="1">
      <c r="A3129" s="184"/>
      <c r="B3129" s="19" t="s">
        <v>2870</v>
      </c>
      <c r="C3129" s="16"/>
      <c r="D3129" s="130"/>
      <c r="E3129" s="20">
        <v>31</v>
      </c>
      <c r="F3129" s="20">
        <v>21</v>
      </c>
      <c r="G3129" s="20">
        <v>43</v>
      </c>
      <c r="H3129" s="21">
        <v>225</v>
      </c>
      <c r="I3129" s="21">
        <v>223</v>
      </c>
    </row>
    <row r="3130" spans="1:10" ht="17.25" customHeight="1" thickBot="1">
      <c r="A3130" s="184"/>
      <c r="B3130" s="19" t="s">
        <v>2871</v>
      </c>
      <c r="C3130" s="218" t="s">
        <v>2872</v>
      </c>
      <c r="D3130" s="130"/>
      <c r="E3130" s="20">
        <v>0</v>
      </c>
      <c r="F3130" s="20">
        <v>1</v>
      </c>
      <c r="G3130" s="20">
        <v>4</v>
      </c>
      <c r="H3130" s="21">
        <v>225</v>
      </c>
      <c r="I3130" s="21">
        <v>223</v>
      </c>
    </row>
    <row r="3131" spans="1:10" ht="17.25" customHeight="1" thickBot="1">
      <c r="A3131" s="184"/>
      <c r="B3131" s="19" t="s">
        <v>2873</v>
      </c>
      <c r="C3131" s="218"/>
      <c r="D3131" s="130"/>
      <c r="E3131" s="20">
        <v>8</v>
      </c>
      <c r="F3131" s="20">
        <v>3</v>
      </c>
      <c r="G3131" s="20">
        <v>3</v>
      </c>
      <c r="H3131" s="21">
        <v>225</v>
      </c>
      <c r="I3131" s="21">
        <v>223</v>
      </c>
    </row>
    <row r="3132" spans="1:10" ht="17.25" customHeight="1" thickBot="1">
      <c r="A3132" s="184"/>
      <c r="B3132" s="19" t="s">
        <v>2874</v>
      </c>
      <c r="C3132" s="218"/>
      <c r="D3132" s="130"/>
      <c r="E3132" s="20">
        <v>34</v>
      </c>
      <c r="F3132" s="20">
        <v>14</v>
      </c>
      <c r="G3132" s="20">
        <v>8</v>
      </c>
      <c r="H3132" s="21">
        <v>225</v>
      </c>
      <c r="I3132" s="21">
        <v>223</v>
      </c>
    </row>
    <row r="3133" spans="1:10" ht="17.25" customHeight="1" thickBot="1">
      <c r="A3133" s="184"/>
      <c r="B3133" s="19" t="s">
        <v>2875</v>
      </c>
      <c r="C3133" s="218"/>
      <c r="D3133" s="130"/>
      <c r="E3133" s="20">
        <v>7</v>
      </c>
      <c r="F3133" s="20">
        <v>0</v>
      </c>
      <c r="G3133" s="20">
        <v>0</v>
      </c>
      <c r="H3133" s="21">
        <v>225</v>
      </c>
      <c r="I3133" s="21">
        <v>223</v>
      </c>
    </row>
    <row r="3134" spans="1:10" ht="17.25" customHeight="1">
      <c r="A3134" s="184"/>
      <c r="B3134" s="19" t="s">
        <v>2876</v>
      </c>
      <c r="C3134" s="16"/>
      <c r="D3134" s="130"/>
      <c r="E3134" s="20">
        <v>9</v>
      </c>
      <c r="F3134" s="20">
        <v>9</v>
      </c>
      <c r="G3134" s="20">
        <v>1</v>
      </c>
      <c r="H3134" s="21">
        <v>225</v>
      </c>
      <c r="I3134" s="21">
        <v>223</v>
      </c>
    </row>
    <row r="3135" spans="1:10" ht="17.25" customHeight="1">
      <c r="A3135" s="184"/>
      <c r="B3135" s="19" t="s">
        <v>2877</v>
      </c>
      <c r="C3135" s="16"/>
      <c r="D3135" s="130"/>
      <c r="E3135" s="20"/>
      <c r="F3135" s="20">
        <v>3</v>
      </c>
      <c r="G3135" s="20">
        <v>9</v>
      </c>
      <c r="H3135" s="21">
        <v>225</v>
      </c>
      <c r="I3135" s="21">
        <v>223</v>
      </c>
    </row>
    <row r="3136" spans="1:10" ht="17.25" customHeight="1">
      <c r="A3136" s="184"/>
      <c r="B3136" s="19" t="s">
        <v>2878</v>
      </c>
      <c r="C3136" s="16"/>
      <c r="D3136" s="130"/>
      <c r="E3136" s="20"/>
      <c r="F3136" s="20"/>
      <c r="G3136" s="20"/>
      <c r="H3136" s="21">
        <v>225</v>
      </c>
      <c r="I3136" s="21">
        <v>223</v>
      </c>
    </row>
    <row r="3137" spans="1:10" ht="17.25" customHeight="1">
      <c r="A3137" s="184"/>
      <c r="B3137" s="31" t="s">
        <v>2879</v>
      </c>
      <c r="C3137" s="16"/>
      <c r="D3137" s="130"/>
      <c r="E3137" s="20">
        <v>1</v>
      </c>
      <c r="F3137" s="20">
        <v>0</v>
      </c>
      <c r="G3137" s="20">
        <v>0</v>
      </c>
      <c r="H3137" s="21">
        <v>225</v>
      </c>
      <c r="I3137" s="21">
        <v>223</v>
      </c>
    </row>
    <row r="3138" spans="1:10" ht="17.25" customHeight="1">
      <c r="A3138" s="184"/>
      <c r="B3138" s="31" t="s">
        <v>2880</v>
      </c>
      <c r="C3138" s="16"/>
      <c r="D3138" s="130"/>
      <c r="E3138" s="20">
        <v>45</v>
      </c>
      <c r="F3138" s="20">
        <v>25</v>
      </c>
      <c r="G3138" s="20">
        <v>59</v>
      </c>
      <c r="H3138" s="21">
        <v>225</v>
      </c>
      <c r="I3138" s="21">
        <v>223</v>
      </c>
    </row>
    <row r="3139" spans="1:10" ht="17.25" customHeight="1">
      <c r="A3139" s="184"/>
      <c r="B3139" s="31" t="s">
        <v>2881</v>
      </c>
      <c r="C3139" s="16"/>
      <c r="D3139" s="130"/>
      <c r="E3139" s="20">
        <v>0</v>
      </c>
      <c r="F3139" s="20">
        <v>0</v>
      </c>
      <c r="G3139" s="20">
        <v>0</v>
      </c>
      <c r="H3139" s="21">
        <v>225</v>
      </c>
      <c r="I3139" s="21">
        <v>223</v>
      </c>
    </row>
    <row r="3140" spans="1:10" ht="17.25" customHeight="1">
      <c r="A3140" s="184"/>
      <c r="B3140" s="15" t="s">
        <v>92</v>
      </c>
      <c r="C3140" s="16"/>
      <c r="D3140" s="130">
        <v>400</v>
      </c>
      <c r="E3140" s="20"/>
      <c r="F3140" s="20"/>
      <c r="G3140" s="20"/>
      <c r="H3140" s="8"/>
      <c r="I3140" s="8"/>
      <c r="J3140" s="144">
        <f>100*(H3140*(E3140+F3140+G3140)+H3141*(E3141+F3141+G3141)+H3142*(E3142+F3142+G3142)+H3143*(G3143+F3143+E3143)+H3144*(G3144+F3144+E3144)+H3145*(G3145+F3145+E3145)+H3146*(G3146+F3146+E3146)+H3147*(G3147+F3147+E3147)+H3148*(G3148+F3148+E3148))/(D3140*1000)</f>
        <v>6.8737500000000002</v>
      </c>
    </row>
    <row r="3141" spans="1:10" ht="17.25" customHeight="1">
      <c r="A3141" s="184"/>
      <c r="B3141" s="31" t="s">
        <v>2882</v>
      </c>
      <c r="C3141" s="16"/>
      <c r="D3141" s="130"/>
      <c r="E3141" s="20">
        <v>0</v>
      </c>
      <c r="F3141" s="20">
        <v>1</v>
      </c>
      <c r="G3141" s="20">
        <v>7</v>
      </c>
      <c r="H3141" s="21">
        <v>235</v>
      </c>
      <c r="I3141" s="21">
        <v>233</v>
      </c>
    </row>
    <row r="3142" spans="1:10" ht="17.25" customHeight="1">
      <c r="A3142" s="184"/>
      <c r="B3142" s="19" t="s">
        <v>2883</v>
      </c>
      <c r="C3142" s="16"/>
      <c r="D3142" s="130"/>
      <c r="E3142" s="20">
        <v>0</v>
      </c>
      <c r="F3142" s="20">
        <v>0</v>
      </c>
      <c r="G3142" s="20">
        <v>0</v>
      </c>
      <c r="H3142" s="21">
        <v>235</v>
      </c>
      <c r="I3142" s="21">
        <v>233</v>
      </c>
    </row>
    <row r="3143" spans="1:10" ht="17.25" customHeight="1">
      <c r="A3143" s="184"/>
      <c r="B3143" s="31" t="s">
        <v>2884</v>
      </c>
      <c r="C3143" s="16"/>
      <c r="D3143" s="130"/>
      <c r="E3143" s="20">
        <v>0</v>
      </c>
      <c r="F3143" s="20">
        <v>0</v>
      </c>
      <c r="G3143" s="20">
        <v>0</v>
      </c>
      <c r="H3143" s="21">
        <v>235</v>
      </c>
      <c r="I3143" s="21">
        <v>233</v>
      </c>
    </row>
    <row r="3144" spans="1:10" ht="17.25" customHeight="1">
      <c r="A3144" s="184"/>
      <c r="B3144" s="31" t="s">
        <v>2885</v>
      </c>
      <c r="C3144" s="16"/>
      <c r="D3144" s="130"/>
      <c r="E3144" s="20">
        <v>4</v>
      </c>
      <c r="F3144" s="20">
        <v>8</v>
      </c>
      <c r="G3144" s="20">
        <v>1</v>
      </c>
      <c r="H3144" s="21">
        <v>235</v>
      </c>
      <c r="I3144" s="21">
        <v>233</v>
      </c>
    </row>
    <row r="3145" spans="1:10" ht="26.25" customHeight="1">
      <c r="A3145" s="184"/>
      <c r="B3145" s="53" t="s">
        <v>2886</v>
      </c>
      <c r="C3145" s="16"/>
      <c r="D3145" s="130"/>
      <c r="E3145" s="20">
        <v>31</v>
      </c>
      <c r="F3145" s="20">
        <v>12</v>
      </c>
      <c r="G3145" s="20">
        <v>25</v>
      </c>
      <c r="H3145" s="21">
        <v>235</v>
      </c>
      <c r="I3145" s="21">
        <v>233</v>
      </c>
    </row>
    <row r="3146" spans="1:10" ht="17.25" customHeight="1">
      <c r="A3146" s="184"/>
      <c r="B3146" s="31" t="s">
        <v>2887</v>
      </c>
      <c r="C3146" s="16"/>
      <c r="D3146" s="130"/>
      <c r="E3146" s="20">
        <v>1</v>
      </c>
      <c r="F3146" s="20">
        <v>2</v>
      </c>
      <c r="G3146" s="20">
        <v>2</v>
      </c>
      <c r="H3146" s="21">
        <v>235</v>
      </c>
      <c r="I3146" s="21">
        <v>233</v>
      </c>
    </row>
    <row r="3147" spans="1:10" ht="17.25" customHeight="1">
      <c r="A3147" s="184"/>
      <c r="B3147" s="31" t="s">
        <v>2888</v>
      </c>
      <c r="C3147" s="16"/>
      <c r="D3147" s="130"/>
      <c r="E3147" s="20">
        <v>5</v>
      </c>
      <c r="F3147" s="20">
        <v>7</v>
      </c>
      <c r="G3147" s="20">
        <v>11</v>
      </c>
      <c r="H3147" s="21">
        <v>235</v>
      </c>
      <c r="I3147" s="21">
        <v>233</v>
      </c>
    </row>
    <row r="3148" spans="1:10" ht="17.25" customHeight="1">
      <c r="A3148" s="184"/>
      <c r="B3148" s="31" t="s">
        <v>2889</v>
      </c>
      <c r="C3148" s="16"/>
      <c r="D3148" s="130"/>
      <c r="E3148" s="20">
        <v>0</v>
      </c>
      <c r="F3148" s="20">
        <v>0</v>
      </c>
      <c r="G3148" s="20">
        <v>0</v>
      </c>
      <c r="H3148" s="21">
        <v>235</v>
      </c>
      <c r="I3148" s="21">
        <v>233</v>
      </c>
    </row>
    <row r="3149" spans="1:10" ht="17.25" customHeight="1">
      <c r="A3149"/>
      <c r="B3149" s="15" t="s">
        <v>2890</v>
      </c>
      <c r="C3149" s="16"/>
      <c r="D3149" s="130">
        <v>630</v>
      </c>
      <c r="E3149" s="20"/>
      <c r="F3149" s="20"/>
      <c r="G3149" s="20"/>
      <c r="H3149" s="8"/>
      <c r="I3149" s="8"/>
      <c r="J3149" s="144">
        <f>100*(H3149*(E3149+F3149+G3149)+H3150*(E3150+F3150+G3150)+H3151*(E3151+F3151+G3151)+H3152*(G3152+F3152+E3152)+H3153*(G3153+F3153+E3153)+H3154*(G3154+F3154+E3154)+H3155*(G3155+F3155+E3155)+H3156*(G3156+F3156+E3156)+H3157*(G3157+F3157+E3157))/(D3149*1000)</f>
        <v>22.932380952380953</v>
      </c>
    </row>
    <row r="3150" spans="1:10" ht="17.25" customHeight="1" thickBot="1">
      <c r="A3150" s="184" t="s">
        <v>978</v>
      </c>
      <c r="B3150" s="22" t="s">
        <v>2891</v>
      </c>
      <c r="C3150" s="217" t="s">
        <v>2892</v>
      </c>
      <c r="D3150" s="130"/>
      <c r="E3150" s="20">
        <v>3</v>
      </c>
      <c r="F3150" s="20">
        <v>2</v>
      </c>
      <c r="G3150" s="20">
        <v>3</v>
      </c>
      <c r="H3150" s="21">
        <v>242</v>
      </c>
      <c r="I3150" s="21">
        <v>238</v>
      </c>
    </row>
    <row r="3151" spans="1:10" ht="17.25" customHeight="1" thickBot="1">
      <c r="A3151" s="184"/>
      <c r="B3151" s="19" t="s">
        <v>2893</v>
      </c>
      <c r="C3151" s="217"/>
      <c r="D3151" s="130"/>
      <c r="E3151" s="20">
        <v>51</v>
      </c>
      <c r="F3151" s="20">
        <v>77</v>
      </c>
      <c r="G3151" s="20">
        <v>58</v>
      </c>
      <c r="H3151" s="21">
        <v>242</v>
      </c>
      <c r="I3151" s="21">
        <v>238</v>
      </c>
    </row>
    <row r="3152" spans="1:10" ht="17.25" customHeight="1" thickBot="1">
      <c r="A3152" s="184"/>
      <c r="B3152" s="22" t="s">
        <v>1406</v>
      </c>
      <c r="C3152" s="217"/>
      <c r="D3152" s="130"/>
      <c r="E3152" s="20">
        <v>0</v>
      </c>
      <c r="F3152" s="20">
        <v>0</v>
      </c>
      <c r="G3152" s="20">
        <v>0</v>
      </c>
      <c r="H3152" s="21">
        <v>242</v>
      </c>
      <c r="I3152" s="21">
        <v>238</v>
      </c>
    </row>
    <row r="3153" spans="1:10" ht="17.25" customHeight="1">
      <c r="A3153" s="184"/>
      <c r="B3153" s="19" t="s">
        <v>2894</v>
      </c>
      <c r="C3153" s="16"/>
      <c r="D3153" s="130"/>
      <c r="E3153" s="20">
        <v>85</v>
      </c>
      <c r="F3153" s="20">
        <v>117</v>
      </c>
      <c r="G3153" s="20">
        <v>107</v>
      </c>
      <c r="H3153" s="21">
        <v>242</v>
      </c>
      <c r="I3153" s="21">
        <v>238</v>
      </c>
    </row>
    <row r="3154" spans="1:10" ht="17.25" customHeight="1">
      <c r="A3154" s="184"/>
      <c r="B3154" s="19" t="s">
        <v>2895</v>
      </c>
      <c r="C3154" s="16"/>
      <c r="D3154" s="130"/>
      <c r="E3154" s="20">
        <v>7</v>
      </c>
      <c r="F3154" s="20">
        <v>8</v>
      </c>
      <c r="G3154" s="20">
        <v>4</v>
      </c>
      <c r="H3154" s="21">
        <v>242</v>
      </c>
      <c r="I3154" s="21">
        <v>238</v>
      </c>
    </row>
    <row r="3155" spans="1:10" ht="17.25" customHeight="1">
      <c r="A3155" s="184"/>
      <c r="B3155" s="19" t="s">
        <v>1412</v>
      </c>
      <c r="C3155" s="16"/>
      <c r="D3155" s="130"/>
      <c r="E3155" s="20">
        <v>0</v>
      </c>
      <c r="F3155" s="20">
        <v>0</v>
      </c>
      <c r="G3155" s="20">
        <v>0</v>
      </c>
      <c r="H3155" s="21">
        <v>242</v>
      </c>
      <c r="I3155" s="21">
        <v>238</v>
      </c>
    </row>
    <row r="3156" spans="1:10" ht="17.25" customHeight="1">
      <c r="A3156" s="184"/>
      <c r="B3156" s="19" t="s">
        <v>2896</v>
      </c>
      <c r="C3156" s="16"/>
      <c r="D3156" s="130"/>
      <c r="E3156" s="20">
        <v>27</v>
      </c>
      <c r="F3156" s="20">
        <v>25</v>
      </c>
      <c r="G3156" s="20">
        <v>23</v>
      </c>
      <c r="H3156" s="21">
        <v>242</v>
      </c>
      <c r="I3156" s="21">
        <v>238</v>
      </c>
    </row>
    <row r="3157" spans="1:10" ht="17.25" customHeight="1">
      <c r="A3157" s="184"/>
      <c r="B3157" s="15" t="s">
        <v>92</v>
      </c>
      <c r="C3157" s="16"/>
      <c r="D3157" s="130">
        <v>400</v>
      </c>
      <c r="E3157" s="20"/>
      <c r="F3157" s="20"/>
      <c r="G3157" s="20"/>
      <c r="H3157" s="21"/>
      <c r="I3157" s="21"/>
      <c r="J3157" s="144">
        <f>100*(H3157*(E3157+F3157+G3157)+H3158*(E3158+F3158+G3158)+H3159*(E3159+F3159+G3159)+H3160*(G3160+F3160+E3160)+H3161*(G3161+F3161+E3161))/(D3157*1000)</f>
        <v>7.3505000000000003</v>
      </c>
    </row>
    <row r="3158" spans="1:10" ht="17.25" customHeight="1">
      <c r="A3158" s="184"/>
      <c r="B3158" s="31" t="s">
        <v>271</v>
      </c>
      <c r="C3158" s="16"/>
      <c r="D3158" s="130"/>
      <c r="E3158" s="20">
        <v>23</v>
      </c>
      <c r="F3158" s="20">
        <v>24</v>
      </c>
      <c r="G3158" s="20">
        <v>16</v>
      </c>
      <c r="H3158" s="21">
        <v>241</v>
      </c>
      <c r="I3158" s="21">
        <v>238</v>
      </c>
    </row>
    <row r="3159" spans="1:10" ht="17.25" customHeight="1">
      <c r="A3159" s="184"/>
      <c r="B3159" s="31" t="s">
        <v>2897</v>
      </c>
      <c r="C3159" s="16"/>
      <c r="D3159" s="130"/>
      <c r="E3159" s="20">
        <v>14</v>
      </c>
      <c r="F3159" s="20">
        <v>28</v>
      </c>
      <c r="G3159" s="20">
        <v>17</v>
      </c>
      <c r="H3159" s="21">
        <v>241</v>
      </c>
      <c r="I3159" s="21">
        <v>238</v>
      </c>
    </row>
    <row r="3160" spans="1:10" ht="17.25" customHeight="1">
      <c r="A3160" s="184"/>
      <c r="B3160" s="19" t="s">
        <v>2898</v>
      </c>
      <c r="C3160" s="16"/>
      <c r="D3160" s="130"/>
      <c r="E3160" s="20">
        <v>0</v>
      </c>
      <c r="F3160" s="20">
        <v>0</v>
      </c>
      <c r="G3160" s="20">
        <v>0</v>
      </c>
      <c r="H3160" s="21">
        <v>241</v>
      </c>
      <c r="I3160" s="21">
        <v>238</v>
      </c>
    </row>
    <row r="3161" spans="1:10" ht="17.25" customHeight="1">
      <c r="A3161"/>
      <c r="B3161" s="15" t="s">
        <v>2899</v>
      </c>
      <c r="C3161" s="16"/>
      <c r="D3161" s="130">
        <v>400</v>
      </c>
      <c r="E3161" s="20"/>
      <c r="F3161" s="20"/>
      <c r="G3161" s="20"/>
      <c r="H3161" s="8"/>
      <c r="I3161" s="8"/>
      <c r="J3161" s="144">
        <f>100*(H3161*(E3161+F3161+G3161)+H3162*(E3162+F3162+G3162)+H3163*(E3163+F3163+G3163)+H3164*(G3164+F3164+E3164)+H3165*(G3165+F3165+E3165)+H3166*(G3166+F3166+E3166)+H3167*(G3167+F3167+E3167)+H3168*(G3168+F3168+E3168))/(D3161*1000)</f>
        <v>25.134</v>
      </c>
    </row>
    <row r="3162" spans="1:10" ht="17.25" customHeight="1" thickBot="1">
      <c r="A3162" s="207" t="s">
        <v>302</v>
      </c>
      <c r="B3162" s="64" t="s">
        <v>2900</v>
      </c>
      <c r="C3162" s="217" t="s">
        <v>2901</v>
      </c>
      <c r="D3162" s="130"/>
      <c r="E3162" s="20">
        <v>4</v>
      </c>
      <c r="F3162" s="20">
        <v>0</v>
      </c>
      <c r="G3162" s="20">
        <v>2</v>
      </c>
      <c r="H3162" s="21">
        <v>236</v>
      </c>
      <c r="I3162" s="21">
        <v>230</v>
      </c>
    </row>
    <row r="3163" spans="1:10" ht="17.25" customHeight="1" thickBot="1">
      <c r="A3163" s="207"/>
      <c r="B3163" s="64" t="s">
        <v>2902</v>
      </c>
      <c r="C3163" s="217"/>
      <c r="D3163" s="130"/>
      <c r="E3163" s="20">
        <v>29</v>
      </c>
      <c r="F3163" s="20">
        <v>22</v>
      </c>
      <c r="G3163" s="20">
        <v>19</v>
      </c>
      <c r="H3163" s="21">
        <v>236</v>
      </c>
      <c r="I3163" s="21">
        <v>230</v>
      </c>
    </row>
    <row r="3164" spans="1:10" ht="17.25" customHeight="1" thickBot="1">
      <c r="A3164" s="207"/>
      <c r="B3164" s="64" t="s">
        <v>2903</v>
      </c>
      <c r="C3164" s="217"/>
      <c r="D3164" s="130"/>
      <c r="E3164" s="20">
        <v>57</v>
      </c>
      <c r="F3164" s="20">
        <v>54</v>
      </c>
      <c r="G3164" s="20">
        <v>29</v>
      </c>
      <c r="H3164" s="21">
        <v>236</v>
      </c>
      <c r="I3164" s="21">
        <v>230</v>
      </c>
    </row>
    <row r="3165" spans="1:10" ht="17.25" customHeight="1">
      <c r="A3165" s="207"/>
      <c r="B3165" s="64" t="s">
        <v>2904</v>
      </c>
      <c r="C3165" s="16"/>
      <c r="D3165" s="130"/>
      <c r="E3165" s="20">
        <v>26</v>
      </c>
      <c r="F3165" s="20">
        <v>23</v>
      </c>
      <c r="G3165" s="20">
        <v>23</v>
      </c>
      <c r="H3165" s="21">
        <v>236</v>
      </c>
      <c r="I3165" s="21">
        <v>230</v>
      </c>
    </row>
    <row r="3166" spans="1:10" ht="17.25" customHeight="1">
      <c r="A3166" s="207"/>
      <c r="B3166" s="64" t="s">
        <v>2905</v>
      </c>
      <c r="C3166" s="16"/>
      <c r="D3166" s="130"/>
      <c r="E3166" s="20">
        <v>15</v>
      </c>
      <c r="F3166" s="20">
        <v>10</v>
      </c>
      <c r="G3166" s="20">
        <v>6</v>
      </c>
      <c r="H3166" s="21">
        <v>236</v>
      </c>
      <c r="I3166" s="21">
        <v>230</v>
      </c>
    </row>
    <row r="3167" spans="1:10" ht="17.25" customHeight="1">
      <c r="A3167" s="207"/>
      <c r="B3167" s="64" t="s">
        <v>2906</v>
      </c>
      <c r="C3167" s="16"/>
      <c r="D3167" s="130"/>
      <c r="E3167" s="20">
        <v>37</v>
      </c>
      <c r="F3167" s="20">
        <v>38</v>
      </c>
      <c r="G3167" s="20">
        <v>32</v>
      </c>
      <c r="H3167" s="21">
        <v>236</v>
      </c>
      <c r="I3167" s="21">
        <v>230</v>
      </c>
    </row>
    <row r="3168" spans="1:10" ht="17.25" customHeight="1">
      <c r="A3168" s="207"/>
      <c r="B3168" s="15" t="s">
        <v>92</v>
      </c>
      <c r="C3168" s="16"/>
      <c r="D3168" s="130">
        <v>630</v>
      </c>
      <c r="E3168" s="20"/>
      <c r="F3168" s="20"/>
      <c r="G3168" s="20"/>
      <c r="H3168" s="21"/>
      <c r="I3168" s="21"/>
      <c r="J3168" s="144">
        <f>100*(H3168*(E3168+F3168+G3168)+H3169*(E3169+F3169+G3169)+H3170*(E3170+F3170+G3170)+H3171*(G3171+F3171+E3171)+H3172*(G3172+F3172+E3172))/(D3168*1000)</f>
        <v>1.7085714285714286</v>
      </c>
    </row>
    <row r="3169" spans="1:10" ht="17.25" customHeight="1">
      <c r="A3169" s="207"/>
      <c r="B3169" s="64" t="s">
        <v>2907</v>
      </c>
      <c r="C3169" s="16"/>
      <c r="D3169" s="130"/>
      <c r="E3169" s="20">
        <v>18</v>
      </c>
      <c r="F3169" s="20">
        <v>12</v>
      </c>
      <c r="G3169" s="20">
        <v>10</v>
      </c>
      <c r="H3169" s="21">
        <v>234</v>
      </c>
      <c r="I3169" s="21">
        <v>230</v>
      </c>
    </row>
    <row r="3170" spans="1:10" ht="17.25" customHeight="1">
      <c r="A3170" s="207"/>
      <c r="B3170" s="64" t="s">
        <v>715</v>
      </c>
      <c r="C3170" s="16"/>
      <c r="D3170" s="130"/>
      <c r="E3170" s="20">
        <v>0</v>
      </c>
      <c r="F3170" s="20">
        <v>2</v>
      </c>
      <c r="G3170" s="20">
        <v>4</v>
      </c>
      <c r="H3170" s="21">
        <v>234</v>
      </c>
      <c r="I3170" s="21">
        <v>230</v>
      </c>
    </row>
    <row r="3171" spans="1:10" ht="17.25" customHeight="1">
      <c r="A3171" s="207"/>
      <c r="B3171" s="64" t="s">
        <v>2908</v>
      </c>
      <c r="C3171" s="16"/>
      <c r="D3171" s="130"/>
      <c r="E3171" s="20">
        <v>0</v>
      </c>
      <c r="F3171" s="20">
        <v>0</v>
      </c>
      <c r="G3171" s="20">
        <v>0</v>
      </c>
      <c r="H3171" s="21">
        <v>234</v>
      </c>
      <c r="I3171" s="21">
        <v>230</v>
      </c>
    </row>
    <row r="3172" spans="1:10" ht="17.25" customHeight="1">
      <c r="A3172" s="207"/>
      <c r="B3172" s="15" t="s">
        <v>2909</v>
      </c>
      <c r="C3172" s="16"/>
      <c r="D3172" s="130">
        <v>630</v>
      </c>
      <c r="E3172" s="20"/>
      <c r="F3172" s="20"/>
      <c r="G3172" s="20"/>
      <c r="H3172" s="8"/>
      <c r="I3172" s="8"/>
      <c r="J3172" s="144">
        <f>100*(H3172*(E3172+F3172+G3172)+H3173*(E3173+F3173+G3173)+H3174*(E3174+F3174+G3174)+H3175*(G3175+F3175+E3175)+H3176*(G3176+F3176+E3176))/(D3172*1000)</f>
        <v>8.723809523809523</v>
      </c>
    </row>
    <row r="3173" spans="1:10" ht="17.25" customHeight="1">
      <c r="A3173" s="207"/>
      <c r="B3173" s="64" t="s">
        <v>2908</v>
      </c>
      <c r="C3173" s="16"/>
      <c r="D3173" s="130"/>
      <c r="E3173" s="20">
        <v>0</v>
      </c>
      <c r="F3173" s="20">
        <v>0</v>
      </c>
      <c r="G3173" s="20">
        <v>0</v>
      </c>
      <c r="H3173" s="21">
        <v>240</v>
      </c>
      <c r="I3173" s="21">
        <v>239</v>
      </c>
    </row>
    <row r="3174" spans="1:10" ht="17.25" customHeight="1" thickBot="1">
      <c r="A3174" s="207"/>
      <c r="B3174" s="19" t="s">
        <v>2910</v>
      </c>
      <c r="C3174" s="103" t="s">
        <v>2911</v>
      </c>
      <c r="D3174" s="130"/>
      <c r="E3174" s="20">
        <v>33</v>
      </c>
      <c r="F3174" s="20">
        <v>20</v>
      </c>
      <c r="G3174" s="20">
        <v>18</v>
      </c>
      <c r="H3174" s="21">
        <v>240</v>
      </c>
      <c r="I3174" s="21">
        <v>239</v>
      </c>
    </row>
    <row r="3175" spans="1:10" ht="17.25" customHeight="1">
      <c r="A3175" s="207"/>
      <c r="B3175" s="22" t="s">
        <v>2912</v>
      </c>
      <c r="C3175" s="16"/>
      <c r="D3175" s="130"/>
      <c r="E3175" s="20">
        <v>21</v>
      </c>
      <c r="F3175" s="20">
        <v>12</v>
      </c>
      <c r="G3175" s="20">
        <v>23</v>
      </c>
      <c r="H3175" s="21">
        <v>240</v>
      </c>
      <c r="I3175" s="21">
        <v>239</v>
      </c>
    </row>
    <row r="3176" spans="1:10" ht="17.25" customHeight="1">
      <c r="A3176" s="207"/>
      <c r="B3176" s="19" t="s">
        <v>2913</v>
      </c>
      <c r="C3176" s="16"/>
      <c r="D3176" s="130"/>
      <c r="E3176" s="20">
        <v>52</v>
      </c>
      <c r="F3176" s="20">
        <v>22</v>
      </c>
      <c r="G3176" s="20">
        <v>28</v>
      </c>
      <c r="H3176" s="21">
        <v>240</v>
      </c>
      <c r="I3176" s="21">
        <v>239</v>
      </c>
    </row>
    <row r="3177" spans="1:10" ht="17.25" customHeight="1">
      <c r="A3177" s="207"/>
      <c r="B3177" s="15" t="s">
        <v>92</v>
      </c>
      <c r="C3177" s="16"/>
      <c r="D3177" s="130">
        <v>630</v>
      </c>
      <c r="E3177" s="20"/>
      <c r="F3177" s="20"/>
      <c r="G3177" s="20"/>
      <c r="H3177" s="21"/>
      <c r="I3177" s="21"/>
      <c r="J3177" s="144">
        <f>100*(H3177*(E3177+F3177+G3177)+H3178*(E3178+F3178+G3178)+H3179*(E3179+F3179+G3179)+H3180*(G3180+F3180+E3180)+H3181*(G3181+F3181+E3181))/(D3177*1000)</f>
        <v>11.657142857142857</v>
      </c>
    </row>
    <row r="3178" spans="1:10" ht="17.25" customHeight="1">
      <c r="A3178" s="207"/>
      <c r="B3178" s="22" t="s">
        <v>2914</v>
      </c>
      <c r="C3178" s="16"/>
      <c r="D3178" s="130"/>
      <c r="E3178" s="20">
        <v>42</v>
      </c>
      <c r="F3178" s="20">
        <v>37</v>
      </c>
      <c r="G3178" s="20">
        <v>18</v>
      </c>
      <c r="H3178" s="21">
        <v>240</v>
      </c>
      <c r="I3178" s="21">
        <v>239</v>
      </c>
    </row>
    <row r="3179" spans="1:10" ht="17.25" customHeight="1">
      <c r="A3179" s="207"/>
      <c r="B3179" s="19" t="s">
        <v>2915</v>
      </c>
      <c r="C3179" s="16"/>
      <c r="D3179" s="130"/>
      <c r="E3179" s="20">
        <v>14</v>
      </c>
      <c r="F3179" s="20">
        <v>7</v>
      </c>
      <c r="G3179" s="20">
        <v>18</v>
      </c>
      <c r="H3179" s="21">
        <v>240</v>
      </c>
      <c r="I3179" s="21">
        <v>239</v>
      </c>
    </row>
    <row r="3180" spans="1:10" ht="17.25" customHeight="1">
      <c r="A3180" s="207"/>
      <c r="B3180" s="19" t="s">
        <v>2916</v>
      </c>
      <c r="C3180" s="16"/>
      <c r="D3180" s="130"/>
      <c r="E3180" s="20">
        <v>7</v>
      </c>
      <c r="F3180" s="20">
        <v>3</v>
      </c>
      <c r="G3180" s="20">
        <v>1</v>
      </c>
      <c r="H3180" s="21">
        <v>240</v>
      </c>
      <c r="I3180" s="21">
        <v>239</v>
      </c>
    </row>
    <row r="3181" spans="1:10" ht="17.25" customHeight="1">
      <c r="A3181" s="207"/>
      <c r="B3181" s="19" t="s">
        <v>2917</v>
      </c>
      <c r="C3181" s="16"/>
      <c r="D3181" s="130"/>
      <c r="E3181" s="20">
        <v>43</v>
      </c>
      <c r="F3181" s="20">
        <v>58</v>
      </c>
      <c r="G3181" s="20">
        <v>58</v>
      </c>
      <c r="H3181" s="21">
        <v>240</v>
      </c>
      <c r="I3181" s="21">
        <v>239</v>
      </c>
    </row>
    <row r="3182" spans="1:10" ht="17.25" customHeight="1">
      <c r="A3182" s="207"/>
      <c r="B3182" s="15" t="s">
        <v>2918</v>
      </c>
      <c r="C3182" s="16"/>
      <c r="D3182" s="130">
        <v>630</v>
      </c>
      <c r="E3182" s="20"/>
      <c r="F3182" s="20"/>
      <c r="G3182" s="20"/>
      <c r="H3182" s="8"/>
      <c r="I3182" s="8"/>
      <c r="J3182" s="144">
        <f>100*(H3182*(E3182+F3182+G3182)+H3183*(E3183+F3183+G3183)+H3184*(E3184+F3184+G3184)+H3185*(G3185+F3185+E3185)+H3186*(G3186+F3186+E3186)+H3187*(G3187+F3187+E3187)+H3188*(G3188+F3188+E3188)+H3189*(G3189+F3189+E3189)+H3190*(G3190+F3190+E3190))/(D3182*1000)</f>
        <v>12.635873015873015</v>
      </c>
    </row>
    <row r="3183" spans="1:10" ht="17.25" customHeight="1">
      <c r="A3183" s="207"/>
      <c r="B3183" s="19" t="s">
        <v>2919</v>
      </c>
      <c r="C3183" s="16"/>
      <c r="D3183" s="130"/>
      <c r="E3183" s="20">
        <v>0</v>
      </c>
      <c r="F3183" s="20">
        <v>0</v>
      </c>
      <c r="G3183" s="20">
        <v>0</v>
      </c>
      <c r="H3183" s="21">
        <v>236</v>
      </c>
      <c r="I3183" s="21">
        <v>234</v>
      </c>
    </row>
    <row r="3184" spans="1:10" ht="17.25" customHeight="1" thickBot="1">
      <c r="A3184" s="207"/>
      <c r="B3184" s="19" t="s">
        <v>2920</v>
      </c>
      <c r="C3184" s="217" t="s">
        <v>2921</v>
      </c>
      <c r="D3184" s="130"/>
      <c r="E3184" s="20">
        <v>0</v>
      </c>
      <c r="F3184" s="20">
        <v>0</v>
      </c>
      <c r="G3184" s="20">
        <v>0</v>
      </c>
      <c r="H3184" s="21">
        <v>236</v>
      </c>
      <c r="I3184" s="21">
        <v>234</v>
      </c>
    </row>
    <row r="3185" spans="1:10" ht="17.25" customHeight="1" thickBot="1">
      <c r="A3185" s="207"/>
      <c r="B3185" s="26" t="s">
        <v>2922</v>
      </c>
      <c r="C3185" s="217"/>
      <c r="D3185" s="130"/>
      <c r="E3185" s="20">
        <v>0</v>
      </c>
      <c r="F3185" s="20">
        <v>0</v>
      </c>
      <c r="G3185" s="20">
        <v>0</v>
      </c>
      <c r="H3185" s="21">
        <v>236</v>
      </c>
      <c r="I3185" s="21">
        <v>234</v>
      </c>
    </row>
    <row r="3186" spans="1:10" ht="17.25" customHeight="1" thickBot="1">
      <c r="A3186" s="207"/>
      <c r="B3186" s="19" t="s">
        <v>2923</v>
      </c>
      <c r="C3186" s="217"/>
      <c r="D3186" s="130"/>
      <c r="E3186" s="20">
        <v>0</v>
      </c>
      <c r="F3186" s="20">
        <v>0</v>
      </c>
      <c r="G3186" s="20">
        <v>0</v>
      </c>
      <c r="H3186" s="21">
        <v>236</v>
      </c>
      <c r="I3186" s="21">
        <v>234</v>
      </c>
    </row>
    <row r="3187" spans="1:10" ht="17.25" customHeight="1">
      <c r="A3187" s="207"/>
      <c r="B3187" s="26" t="s">
        <v>2924</v>
      </c>
      <c r="C3187" s="16"/>
      <c r="D3187" s="130"/>
      <c r="E3187" s="20">
        <v>1</v>
      </c>
      <c r="F3187" s="20">
        <v>1</v>
      </c>
      <c r="G3187" s="20">
        <v>1</v>
      </c>
      <c r="H3187" s="21">
        <v>236</v>
      </c>
      <c r="I3187" s="21">
        <v>234</v>
      </c>
    </row>
    <row r="3188" spans="1:10" ht="17.25" customHeight="1">
      <c r="A3188" s="207"/>
      <c r="B3188" s="19" t="s">
        <v>2925</v>
      </c>
      <c r="C3188" s="16"/>
      <c r="D3188" s="130"/>
      <c r="E3188" s="20">
        <v>68</v>
      </c>
      <c r="F3188" s="20">
        <v>80</v>
      </c>
      <c r="G3188" s="20">
        <v>32</v>
      </c>
      <c r="H3188" s="21">
        <v>236</v>
      </c>
      <c r="I3188" s="21">
        <v>234</v>
      </c>
    </row>
    <row r="3189" spans="1:10" ht="17.25" customHeight="1">
      <c r="A3189" s="207"/>
      <c r="B3189" s="19" t="s">
        <v>2926</v>
      </c>
      <c r="C3189" s="16"/>
      <c r="D3189" s="130"/>
      <c r="E3189" s="20">
        <v>11</v>
      </c>
      <c r="F3189" s="20">
        <v>7</v>
      </c>
      <c r="G3189" s="20">
        <v>17</v>
      </c>
      <c r="H3189" s="21">
        <v>236</v>
      </c>
      <c r="I3189" s="21">
        <v>234</v>
      </c>
    </row>
    <row r="3190" spans="1:10" ht="17.25" customHeight="1">
      <c r="A3190" s="207"/>
      <c r="B3190" s="19" t="s">
        <v>2927</v>
      </c>
      <c r="C3190" s="16"/>
      <c r="D3190" s="130"/>
      <c r="E3190" s="20">
        <v>37</v>
      </c>
      <c r="F3190" s="20">
        <v>27</v>
      </c>
      <c r="G3190" s="20">
        <v>50</v>
      </c>
      <c r="H3190" s="21">
        <v>247</v>
      </c>
      <c r="I3190" s="21">
        <v>246</v>
      </c>
    </row>
    <row r="3191" spans="1:10" ht="17.25" customHeight="1">
      <c r="A3191" s="207"/>
      <c r="B3191" s="15" t="s">
        <v>2928</v>
      </c>
      <c r="C3191" s="16"/>
      <c r="D3191" s="130"/>
      <c r="E3191" s="20"/>
      <c r="F3191" s="20"/>
      <c r="G3191" s="20"/>
      <c r="H3191" s="8"/>
      <c r="I3191" s="8"/>
    </row>
    <row r="3192" spans="1:10" ht="17.25" customHeight="1">
      <c r="A3192" s="207"/>
      <c r="B3192" s="15" t="s">
        <v>2929</v>
      </c>
      <c r="C3192" s="16"/>
      <c r="D3192" s="130">
        <v>400</v>
      </c>
      <c r="E3192" s="20"/>
      <c r="F3192" s="20"/>
      <c r="G3192" s="20"/>
      <c r="H3192" s="8"/>
      <c r="I3192" s="8"/>
      <c r="J3192" s="144">
        <f>100*(H3192*(E3192+F3192+G3192)+H3193*(E3193+F3193+G3193)+H3194*(E3194+F3194+G3194)+H3195*(G3195+F3195+E3195)+H3196*(G3196+F3196+E3196)+H3197*(G3197+F3197+E3197)+H3198*(G3198+F3198+E3198)+H3199*(G3199+F3199+E3199)+H3200*(G3200+F3200+E3200)+H3201*(G3201+F3201+E3201)+H3202*(G3202+F3202+E3202))/(D3192*1000)</f>
        <v>27.280249999999999</v>
      </c>
    </row>
    <row r="3193" spans="1:10" ht="17.25" customHeight="1">
      <c r="A3193" s="207"/>
      <c r="B3193" s="19" t="s">
        <v>2930</v>
      </c>
      <c r="C3193" s="16"/>
      <c r="D3193" s="130"/>
      <c r="E3193" s="20">
        <v>9</v>
      </c>
      <c r="F3193" s="20">
        <v>5</v>
      </c>
      <c r="G3193" s="20">
        <v>4</v>
      </c>
      <c r="H3193" s="21">
        <v>247</v>
      </c>
      <c r="I3193" s="21">
        <v>246</v>
      </c>
    </row>
    <row r="3194" spans="1:10" ht="17.25" customHeight="1" thickBot="1">
      <c r="A3194" s="207"/>
      <c r="B3194" s="19" t="s">
        <v>2931</v>
      </c>
      <c r="C3194" s="217" t="s">
        <v>2932</v>
      </c>
      <c r="D3194" s="130"/>
      <c r="E3194" s="20">
        <v>0</v>
      </c>
      <c r="F3194" s="20">
        <v>3</v>
      </c>
      <c r="G3194" s="20">
        <v>2</v>
      </c>
      <c r="H3194" s="21">
        <v>248</v>
      </c>
      <c r="I3194" s="21">
        <v>247</v>
      </c>
    </row>
    <row r="3195" spans="1:10" ht="17.25" customHeight="1" thickBot="1">
      <c r="A3195" s="207"/>
      <c r="B3195" s="19" t="s">
        <v>2933</v>
      </c>
      <c r="C3195" s="217"/>
      <c r="D3195" s="130"/>
      <c r="E3195" s="20">
        <v>5</v>
      </c>
      <c r="F3195" s="20">
        <v>38</v>
      </c>
      <c r="G3195" s="20">
        <v>5</v>
      </c>
      <c r="H3195" s="21">
        <v>249</v>
      </c>
      <c r="I3195" s="21">
        <v>248</v>
      </c>
    </row>
    <row r="3196" spans="1:10" ht="17.25" customHeight="1" thickBot="1">
      <c r="A3196" s="207"/>
      <c r="B3196" s="19" t="s">
        <v>2934</v>
      </c>
      <c r="C3196" s="217"/>
      <c r="D3196" s="130"/>
      <c r="E3196" s="20">
        <v>56</v>
      </c>
      <c r="F3196" s="20">
        <v>33</v>
      </c>
      <c r="G3196" s="20">
        <v>46</v>
      </c>
      <c r="H3196" s="21">
        <v>250</v>
      </c>
      <c r="I3196" s="21">
        <v>249</v>
      </c>
    </row>
    <row r="3197" spans="1:10" ht="17.25" customHeight="1" thickBot="1">
      <c r="A3197" s="207"/>
      <c r="B3197" s="19" t="s">
        <v>63</v>
      </c>
      <c r="C3197" s="217"/>
      <c r="D3197" s="130"/>
      <c r="E3197" s="20">
        <v>0</v>
      </c>
      <c r="F3197" s="20">
        <v>0</v>
      </c>
      <c r="G3197" s="20">
        <v>0</v>
      </c>
      <c r="H3197" s="21">
        <v>251</v>
      </c>
      <c r="I3197" s="21">
        <v>250</v>
      </c>
    </row>
    <row r="3198" spans="1:10" ht="17.25" customHeight="1" thickBot="1">
      <c r="A3198" s="207"/>
      <c r="B3198" s="19" t="s">
        <v>2935</v>
      </c>
      <c r="C3198" s="217"/>
      <c r="D3198" s="130"/>
      <c r="E3198" s="20"/>
      <c r="F3198" s="20">
        <v>0</v>
      </c>
      <c r="G3198" s="20"/>
      <c r="H3198" s="21">
        <v>252</v>
      </c>
      <c r="I3198" s="21">
        <v>251</v>
      </c>
    </row>
    <row r="3199" spans="1:10" ht="17.25" customHeight="1">
      <c r="A3199" s="207"/>
      <c r="B3199" s="19" t="s">
        <v>2936</v>
      </c>
      <c r="C3199" s="16"/>
      <c r="D3199" s="130"/>
      <c r="E3199" s="20">
        <v>13</v>
      </c>
      <c r="F3199" s="20">
        <v>20</v>
      </c>
      <c r="G3199" s="20">
        <v>12</v>
      </c>
      <c r="H3199" s="21">
        <v>253</v>
      </c>
      <c r="I3199" s="21">
        <v>252</v>
      </c>
    </row>
    <row r="3200" spans="1:10" ht="17.25" customHeight="1">
      <c r="A3200" s="207"/>
      <c r="B3200" s="19" t="s">
        <v>2937</v>
      </c>
      <c r="C3200" s="16"/>
      <c r="D3200" s="130"/>
      <c r="E3200" s="20">
        <v>12</v>
      </c>
      <c r="F3200" s="20">
        <v>12</v>
      </c>
      <c r="G3200" s="20">
        <v>38</v>
      </c>
      <c r="H3200" s="21">
        <v>254</v>
      </c>
      <c r="I3200" s="21">
        <v>253</v>
      </c>
    </row>
    <row r="3201" spans="1:10" ht="17.25" customHeight="1">
      <c r="A3201" s="207"/>
      <c r="B3201" s="19" t="s">
        <v>2938</v>
      </c>
      <c r="C3201" s="16"/>
      <c r="D3201" s="130"/>
      <c r="E3201" s="20">
        <v>49</v>
      </c>
      <c r="F3201" s="20">
        <v>40</v>
      </c>
      <c r="G3201" s="20">
        <v>31</v>
      </c>
      <c r="H3201" s="21">
        <v>255</v>
      </c>
      <c r="I3201" s="21">
        <v>254</v>
      </c>
    </row>
    <row r="3202" spans="1:10" ht="17.25" customHeight="1">
      <c r="A3202" s="207"/>
      <c r="B3202" s="19" t="s">
        <v>2939</v>
      </c>
      <c r="C3202" s="16"/>
      <c r="D3202" s="130"/>
      <c r="E3202" s="20">
        <v>0</v>
      </c>
      <c r="F3202" s="20">
        <v>0</v>
      </c>
      <c r="G3202" s="20">
        <v>0</v>
      </c>
      <c r="H3202" s="21">
        <v>256</v>
      </c>
      <c r="I3202" s="21">
        <v>255</v>
      </c>
    </row>
    <row r="3203" spans="1:10" ht="17.25" customHeight="1">
      <c r="A3203" s="207"/>
      <c r="B3203" s="19" t="s">
        <v>2940</v>
      </c>
      <c r="C3203" s="16"/>
      <c r="D3203" s="130"/>
      <c r="E3203" s="20"/>
      <c r="F3203" s="20"/>
      <c r="G3203" s="20"/>
      <c r="H3203" s="21">
        <v>257</v>
      </c>
      <c r="I3203" s="21">
        <v>256</v>
      </c>
    </row>
    <row r="3204" spans="1:10" ht="17.25" customHeight="1">
      <c r="A3204" s="207"/>
      <c r="B3204" s="15" t="s">
        <v>92</v>
      </c>
      <c r="C3204" s="16"/>
      <c r="D3204" s="130">
        <v>400</v>
      </c>
      <c r="E3204" s="20"/>
      <c r="F3204" s="20"/>
      <c r="G3204" s="20"/>
      <c r="H3204" s="21"/>
      <c r="I3204" s="21"/>
      <c r="J3204" s="144">
        <f>100*(H3204*(E3204+F3204+G3204)+H3205*(E3205+F3205+G3205)+H3206*(E3206+F3206+G3206)+H3207*(G3207+F3207+E3207)+H3208*(G3208+F3208+E3208)+H3209*(G3209+F3209+E3209)+H3210*(G3210+F3210+E3210)+H3211*(G3211+F3211+E3211)+H3212*(G3212+F3212+E3212))/(D3204*1000)</f>
        <v>35.21875</v>
      </c>
    </row>
    <row r="3205" spans="1:10" ht="17.25" customHeight="1">
      <c r="A3205" s="207"/>
      <c r="B3205" s="19" t="s">
        <v>2941</v>
      </c>
      <c r="C3205" s="16"/>
      <c r="D3205" s="130"/>
      <c r="E3205" s="20">
        <v>12</v>
      </c>
      <c r="F3205" s="20">
        <v>13</v>
      </c>
      <c r="G3205" s="20">
        <v>10</v>
      </c>
      <c r="H3205" s="21">
        <v>259</v>
      </c>
      <c r="I3205" s="21">
        <v>258</v>
      </c>
    </row>
    <row r="3206" spans="1:10" ht="17.25" customHeight="1">
      <c r="A3206" s="207"/>
      <c r="B3206" s="19" t="s">
        <v>2942</v>
      </c>
      <c r="C3206" s="16"/>
      <c r="D3206" s="130"/>
      <c r="E3206" s="20">
        <v>63</v>
      </c>
      <c r="F3206" s="20">
        <v>74</v>
      </c>
      <c r="G3206" s="20">
        <v>31</v>
      </c>
      <c r="H3206" s="21">
        <v>260</v>
      </c>
      <c r="I3206" s="21">
        <v>259</v>
      </c>
    </row>
    <row r="3207" spans="1:10" ht="17.25" customHeight="1">
      <c r="A3207" s="207"/>
      <c r="B3207" s="19" t="s">
        <v>2943</v>
      </c>
      <c r="C3207" s="16"/>
      <c r="D3207" s="130"/>
      <c r="E3207" s="20">
        <v>31</v>
      </c>
      <c r="F3207" s="20">
        <v>34</v>
      </c>
      <c r="G3207" s="20">
        <v>30</v>
      </c>
      <c r="H3207" s="21">
        <v>261</v>
      </c>
      <c r="I3207" s="21">
        <v>260</v>
      </c>
    </row>
    <row r="3208" spans="1:10" ht="17.25" customHeight="1">
      <c r="A3208" s="207"/>
      <c r="B3208" s="19" t="s">
        <v>2944</v>
      </c>
      <c r="C3208" s="16"/>
      <c r="D3208" s="130"/>
      <c r="E3208" s="20">
        <v>16</v>
      </c>
      <c r="F3208" s="20">
        <v>6</v>
      </c>
      <c r="G3208" s="20">
        <v>12</v>
      </c>
      <c r="H3208" s="21">
        <v>262</v>
      </c>
      <c r="I3208" s="21">
        <v>261</v>
      </c>
    </row>
    <row r="3209" spans="1:10" ht="17.25" customHeight="1">
      <c r="A3209" s="207"/>
      <c r="B3209" s="19" t="s">
        <v>2945</v>
      </c>
      <c r="C3209" s="16"/>
      <c r="D3209" s="130"/>
      <c r="E3209" s="20">
        <v>14</v>
      </c>
      <c r="F3209" s="20">
        <v>38</v>
      </c>
      <c r="G3209" s="20">
        <v>37</v>
      </c>
      <c r="H3209" s="21">
        <v>263</v>
      </c>
      <c r="I3209" s="21">
        <v>262</v>
      </c>
    </row>
    <row r="3210" spans="1:10" ht="17.25" customHeight="1">
      <c r="A3210" s="207"/>
      <c r="B3210" s="19" t="s">
        <v>2946</v>
      </c>
      <c r="C3210" s="16"/>
      <c r="D3210" s="130"/>
      <c r="E3210" s="20">
        <v>15</v>
      </c>
      <c r="F3210" s="20">
        <v>12</v>
      </c>
      <c r="G3210" s="20">
        <v>8</v>
      </c>
      <c r="H3210" s="21">
        <v>264</v>
      </c>
      <c r="I3210" s="21">
        <v>263</v>
      </c>
    </row>
    <row r="3211" spans="1:10" ht="17.25" customHeight="1">
      <c r="A3211" s="207"/>
      <c r="B3211" s="19" t="s">
        <v>2947</v>
      </c>
      <c r="C3211" s="16"/>
      <c r="D3211" s="130"/>
      <c r="E3211" s="20">
        <v>7</v>
      </c>
      <c r="F3211" s="20">
        <v>13</v>
      </c>
      <c r="G3211" s="20">
        <v>12</v>
      </c>
      <c r="H3211" s="21">
        <v>265</v>
      </c>
      <c r="I3211" s="21">
        <v>264</v>
      </c>
    </row>
    <row r="3212" spans="1:10" ht="17.25" customHeight="1">
      <c r="A3212" s="207"/>
      <c r="B3212" s="19" t="s">
        <v>2948</v>
      </c>
      <c r="C3212" s="16"/>
      <c r="D3212" s="130"/>
      <c r="E3212" s="20">
        <v>6</v>
      </c>
      <c r="F3212" s="20">
        <v>17</v>
      </c>
      <c r="G3212" s="20">
        <v>27</v>
      </c>
      <c r="H3212" s="21">
        <v>266</v>
      </c>
      <c r="I3212" s="21">
        <v>265</v>
      </c>
    </row>
    <row r="3213" spans="1:10" ht="17.25" customHeight="1">
      <c r="A3213" s="207"/>
      <c r="B3213" s="15" t="s">
        <v>2949</v>
      </c>
      <c r="C3213" s="16"/>
      <c r="D3213" s="130">
        <v>400</v>
      </c>
      <c r="E3213" s="20"/>
      <c r="F3213" s="20"/>
      <c r="G3213" s="20"/>
      <c r="H3213" s="8"/>
      <c r="I3213" s="8"/>
      <c r="J3213" s="144">
        <f>100*(H3213*(E3213+F3213+G3213)+H3214*(E3214+F3214+G3214)+H3215*(E3215+F3215+G3215)+H3216*(G3216+F3216+E3216)+H3217*(G3217+F3217+E3217)+H3218*(G3218+F3218+E3218)+H3219*(G3219+F3219+E3219)+H3220*(G3220+F3220+E3220)+H3221*(G3221+F3221+E3221))/(D3213*1000)</f>
        <v>30.475000000000001</v>
      </c>
    </row>
    <row r="3214" spans="1:10" ht="17.25" customHeight="1">
      <c r="A3214" s="207"/>
      <c r="B3214" s="64" t="s">
        <v>2950</v>
      </c>
      <c r="C3214" s="16"/>
      <c r="D3214" s="130"/>
      <c r="E3214" s="20">
        <v>35</v>
      </c>
      <c r="F3214" s="20">
        <v>12</v>
      </c>
      <c r="G3214" s="20">
        <v>14</v>
      </c>
      <c r="H3214" s="21">
        <v>230</v>
      </c>
      <c r="I3214" s="21">
        <v>224</v>
      </c>
    </row>
    <row r="3215" spans="1:10" ht="17.25" customHeight="1" thickBot="1">
      <c r="A3215" s="207"/>
      <c r="B3215" s="64" t="s">
        <v>2951</v>
      </c>
      <c r="C3215" s="217" t="s">
        <v>2952</v>
      </c>
      <c r="D3215" s="130"/>
      <c r="E3215" s="20">
        <v>21</v>
      </c>
      <c r="F3215" s="20">
        <v>12</v>
      </c>
      <c r="G3215" s="20">
        <v>13</v>
      </c>
      <c r="H3215" s="21">
        <v>230</v>
      </c>
      <c r="I3215" s="21">
        <v>224</v>
      </c>
    </row>
    <row r="3216" spans="1:10" ht="17.25" customHeight="1" thickBot="1">
      <c r="A3216" s="207"/>
      <c r="B3216" s="64" t="s">
        <v>2953</v>
      </c>
      <c r="C3216" s="217"/>
      <c r="D3216" s="130"/>
      <c r="E3216" s="20">
        <v>24</v>
      </c>
      <c r="F3216" s="20">
        <v>35</v>
      </c>
      <c r="G3216" s="20">
        <v>29</v>
      </c>
      <c r="H3216" s="21">
        <v>230</v>
      </c>
      <c r="I3216" s="21">
        <v>224</v>
      </c>
    </row>
    <row r="3217" spans="1:10" ht="17.25" customHeight="1" thickBot="1">
      <c r="A3217" s="207"/>
      <c r="B3217" s="64" t="s">
        <v>2954</v>
      </c>
      <c r="C3217" s="217"/>
      <c r="D3217" s="130"/>
      <c r="E3217" s="20">
        <v>39</v>
      </c>
      <c r="F3217" s="20">
        <v>18</v>
      </c>
      <c r="G3217" s="20">
        <v>63</v>
      </c>
      <c r="H3217" s="21">
        <v>230</v>
      </c>
      <c r="I3217" s="21">
        <v>224</v>
      </c>
    </row>
    <row r="3218" spans="1:10" ht="17.25" customHeight="1">
      <c r="A3218" s="207"/>
      <c r="B3218" s="64" t="s">
        <v>2955</v>
      </c>
      <c r="C3218" s="16"/>
      <c r="D3218" s="130"/>
      <c r="E3218" s="20">
        <v>28</v>
      </c>
      <c r="F3218" s="20">
        <v>35</v>
      </c>
      <c r="G3218" s="20">
        <v>19</v>
      </c>
      <c r="H3218" s="21">
        <v>230</v>
      </c>
      <c r="I3218" s="21">
        <v>224</v>
      </c>
    </row>
    <row r="3219" spans="1:10" ht="17.25" customHeight="1">
      <c r="A3219" s="207"/>
      <c r="B3219" s="64" t="s">
        <v>2956</v>
      </c>
      <c r="C3219" s="16"/>
      <c r="D3219" s="130"/>
      <c r="E3219" s="20">
        <v>29</v>
      </c>
      <c r="F3219" s="20">
        <v>31</v>
      </c>
      <c r="G3219" s="20">
        <v>33</v>
      </c>
      <c r="H3219" s="21">
        <v>230</v>
      </c>
      <c r="I3219" s="21">
        <v>224</v>
      </c>
    </row>
    <row r="3220" spans="1:10" ht="17.25" customHeight="1">
      <c r="A3220" s="207"/>
      <c r="B3220" s="64" t="s">
        <v>2957</v>
      </c>
      <c r="C3220" s="16"/>
      <c r="D3220" s="130"/>
      <c r="E3220" s="20">
        <v>21</v>
      </c>
      <c r="F3220" s="20">
        <v>15</v>
      </c>
      <c r="G3220" s="20">
        <v>4</v>
      </c>
      <c r="H3220" s="21">
        <v>230</v>
      </c>
      <c r="I3220" s="21">
        <v>224</v>
      </c>
    </row>
    <row r="3221" spans="1:10" ht="17.25" customHeight="1">
      <c r="A3221" s="207"/>
      <c r="B3221" s="15" t="s">
        <v>92</v>
      </c>
      <c r="C3221" s="16"/>
      <c r="D3221" s="130">
        <v>400</v>
      </c>
      <c r="E3221" s="20"/>
      <c r="F3221" s="20"/>
      <c r="G3221" s="20"/>
      <c r="H3221" s="21"/>
      <c r="I3221" s="21"/>
      <c r="J3221" s="144">
        <f>100*(H3221*(E3221+F3221+G3221)+H3222*(E3222+F3222+G3222)+H3223*(E3223+F3223+G3223)+H3224*(G3224+F3224+E3224)+H3225*(G3225+F3225+E3225)+H3226*(G3226+F3226+E3226))/(D3221*1000)</f>
        <v>22.425000000000001</v>
      </c>
    </row>
    <row r="3222" spans="1:10" ht="17.25" customHeight="1">
      <c r="A3222" s="207"/>
      <c r="B3222" s="64" t="s">
        <v>2958</v>
      </c>
      <c r="C3222" s="16"/>
      <c r="D3222" s="130"/>
      <c r="E3222" s="20">
        <v>40</v>
      </c>
      <c r="F3222" s="20">
        <v>27</v>
      </c>
      <c r="G3222" s="20">
        <v>23</v>
      </c>
      <c r="H3222" s="21">
        <v>230</v>
      </c>
      <c r="I3222" s="21">
        <v>224</v>
      </c>
    </row>
    <row r="3223" spans="1:10" ht="17.25" customHeight="1">
      <c r="A3223" s="207"/>
      <c r="B3223" s="64" t="s">
        <v>2748</v>
      </c>
      <c r="C3223" s="16"/>
      <c r="D3223" s="130"/>
      <c r="E3223" s="20">
        <v>1</v>
      </c>
      <c r="F3223" s="20">
        <v>0</v>
      </c>
      <c r="G3223" s="20">
        <v>0</v>
      </c>
      <c r="H3223" s="21">
        <v>230</v>
      </c>
      <c r="I3223" s="21">
        <v>224</v>
      </c>
    </row>
    <row r="3224" spans="1:10" ht="17.25" customHeight="1">
      <c r="A3224" s="207"/>
      <c r="B3224" s="64" t="s">
        <v>2959</v>
      </c>
      <c r="C3224" s="16"/>
      <c r="D3224" s="130"/>
      <c r="E3224" s="20">
        <v>24</v>
      </c>
      <c r="F3224" s="20">
        <v>29</v>
      </c>
      <c r="G3224" s="20">
        <v>11</v>
      </c>
      <c r="H3224" s="21">
        <v>230</v>
      </c>
      <c r="I3224" s="21">
        <v>224</v>
      </c>
    </row>
    <row r="3225" spans="1:10" ht="17.25" customHeight="1">
      <c r="A3225" s="207"/>
      <c r="B3225" s="64" t="s">
        <v>2960</v>
      </c>
      <c r="C3225" s="16"/>
      <c r="D3225" s="130"/>
      <c r="E3225" s="20">
        <v>56</v>
      </c>
      <c r="F3225" s="20">
        <v>61</v>
      </c>
      <c r="G3225" s="20">
        <v>33</v>
      </c>
      <c r="H3225" s="21">
        <v>230</v>
      </c>
      <c r="I3225" s="21">
        <v>224</v>
      </c>
    </row>
    <row r="3226" spans="1:10" ht="17.25" customHeight="1">
      <c r="A3226" s="207"/>
      <c r="B3226" s="64" t="s">
        <v>2961</v>
      </c>
      <c r="C3226" s="16"/>
      <c r="D3226" s="130"/>
      <c r="E3226" s="20">
        <v>39</v>
      </c>
      <c r="F3226" s="20">
        <v>32</v>
      </c>
      <c r="G3226" s="20">
        <v>14</v>
      </c>
      <c r="H3226" s="21">
        <v>230</v>
      </c>
      <c r="I3226" s="21">
        <v>224</v>
      </c>
    </row>
    <row r="3227" spans="1:10" ht="17.25" customHeight="1">
      <c r="A3227" s="207"/>
      <c r="B3227" s="15" t="s">
        <v>2962</v>
      </c>
      <c r="C3227" s="16"/>
      <c r="D3227" s="130">
        <v>400</v>
      </c>
      <c r="E3227" s="20"/>
      <c r="F3227" s="20"/>
      <c r="G3227" s="20"/>
      <c r="H3227" s="8"/>
      <c r="I3227" s="8"/>
      <c r="J3227" s="144">
        <f>100*(H3227*(E3227+F3227+G3227)+H3228*(E3228+F3228+G3228)+H3229*(E3229+F3229+G3229)+H3230*(G3230+F3230+E3230)+H3231*(G3231+F3231+E3231)+H3232*(G3232+F3232+E3232))/(D3227*1000)</f>
        <v>32.996000000000002</v>
      </c>
    </row>
    <row r="3228" spans="1:10" ht="17.25" customHeight="1" thickBot="1">
      <c r="A3228" s="207"/>
      <c r="B3228" s="19" t="s">
        <v>2963</v>
      </c>
      <c r="C3228" s="217" t="s">
        <v>2964</v>
      </c>
      <c r="D3228" s="130"/>
      <c r="E3228" s="20">
        <v>4</v>
      </c>
      <c r="F3228" s="20">
        <v>24</v>
      </c>
      <c r="G3228" s="20">
        <v>13</v>
      </c>
      <c r="H3228" s="21">
        <v>226</v>
      </c>
      <c r="I3228" s="21">
        <v>220</v>
      </c>
    </row>
    <row r="3229" spans="1:10" ht="17.25" customHeight="1" thickBot="1">
      <c r="A3229" s="207"/>
      <c r="B3229" s="19" t="s">
        <v>2965</v>
      </c>
      <c r="C3229" s="217"/>
      <c r="D3229" s="130"/>
      <c r="E3229" s="20">
        <v>38</v>
      </c>
      <c r="F3229" s="20">
        <v>75</v>
      </c>
      <c r="G3229" s="20">
        <v>71</v>
      </c>
      <c r="H3229" s="21">
        <v>226</v>
      </c>
      <c r="I3229" s="21">
        <v>220</v>
      </c>
    </row>
    <row r="3230" spans="1:10" ht="17.25" customHeight="1" thickBot="1">
      <c r="A3230" s="207"/>
      <c r="B3230" s="19" t="s">
        <v>2966</v>
      </c>
      <c r="C3230" s="217"/>
      <c r="D3230" s="130"/>
      <c r="E3230" s="20">
        <v>1</v>
      </c>
      <c r="F3230" s="20">
        <v>0</v>
      </c>
      <c r="G3230" s="20">
        <v>0</v>
      </c>
      <c r="H3230" s="21">
        <v>226</v>
      </c>
      <c r="I3230" s="21">
        <v>220</v>
      </c>
    </row>
    <row r="3231" spans="1:10" ht="17.25" customHeight="1" thickBot="1">
      <c r="A3231" s="207"/>
      <c r="B3231" s="19" t="s">
        <v>2967</v>
      </c>
      <c r="C3231" s="217"/>
      <c r="D3231" s="130"/>
      <c r="E3231" s="20">
        <v>129</v>
      </c>
      <c r="F3231" s="20">
        <v>102</v>
      </c>
      <c r="G3231" s="20">
        <v>68</v>
      </c>
      <c r="H3231" s="21">
        <v>226</v>
      </c>
      <c r="I3231" s="21">
        <v>220</v>
      </c>
    </row>
    <row r="3232" spans="1:10" ht="17.25" customHeight="1">
      <c r="A3232" s="207"/>
      <c r="B3232" s="19" t="s">
        <v>2968</v>
      </c>
      <c r="C3232" s="16"/>
      <c r="D3232" s="130"/>
      <c r="E3232" s="20">
        <v>21</v>
      </c>
      <c r="F3232" s="20">
        <v>23</v>
      </c>
      <c r="G3232" s="20">
        <v>15</v>
      </c>
      <c r="H3232" s="21">
        <v>226</v>
      </c>
      <c r="I3232" s="21">
        <v>220</v>
      </c>
    </row>
    <row r="3233" spans="1:10" ht="17.25" customHeight="1">
      <c r="A3233" s="207"/>
      <c r="B3233" s="19" t="s">
        <v>2969</v>
      </c>
      <c r="C3233" s="16"/>
      <c r="D3233" s="130"/>
      <c r="E3233" s="20">
        <v>0</v>
      </c>
      <c r="F3233" s="20">
        <v>0</v>
      </c>
      <c r="G3233" s="20">
        <v>0</v>
      </c>
      <c r="H3233" s="21">
        <v>226</v>
      </c>
      <c r="I3233" s="21">
        <v>220</v>
      </c>
    </row>
    <row r="3234" spans="1:10" ht="17.25" customHeight="1">
      <c r="A3234" s="207"/>
      <c r="B3234" s="15" t="s">
        <v>92</v>
      </c>
      <c r="C3234" s="16"/>
      <c r="D3234" s="130">
        <v>400</v>
      </c>
      <c r="E3234" s="20"/>
      <c r="F3234" s="20"/>
      <c r="G3234" s="20"/>
      <c r="H3234" s="21"/>
      <c r="I3234" s="21"/>
      <c r="J3234" s="144">
        <f>100*(H3234*(E3234+F3234+G3234)+H3235*(E3235+F3235+G3235)+H3236*(E3236+F3236+G3236)+H3237*(G3237+F3237+E3237)+H3238*(G3238+F3238+E3238)+H3239*(G3239+F3239+E3239)+H3240*(G3240+F3240+E3240))/(D3234*1000)</f>
        <v>22.857500000000002</v>
      </c>
    </row>
    <row r="3235" spans="1:10" ht="17.25" customHeight="1">
      <c r="A3235" s="207"/>
      <c r="B3235" s="19" t="s">
        <v>2970</v>
      </c>
      <c r="C3235" s="16"/>
      <c r="D3235" s="130"/>
      <c r="E3235" s="20">
        <v>0</v>
      </c>
      <c r="F3235" s="20">
        <v>0</v>
      </c>
      <c r="G3235" s="20">
        <v>0</v>
      </c>
      <c r="H3235" s="21">
        <v>223</v>
      </c>
      <c r="I3235" s="21">
        <v>220</v>
      </c>
    </row>
    <row r="3236" spans="1:10" ht="17.25" customHeight="1">
      <c r="A3236" s="207"/>
      <c r="B3236" s="19" t="s">
        <v>2908</v>
      </c>
      <c r="C3236" s="16"/>
      <c r="D3236" s="130"/>
      <c r="E3236" s="20">
        <v>38</v>
      </c>
      <c r="F3236" s="20">
        <v>29</v>
      </c>
      <c r="G3236" s="20">
        <v>23</v>
      </c>
      <c r="H3236" s="21">
        <v>223</v>
      </c>
      <c r="I3236" s="21">
        <v>220</v>
      </c>
    </row>
    <row r="3237" spans="1:10" ht="17.25" customHeight="1">
      <c r="A3237" s="207"/>
      <c r="B3237" s="19" t="s">
        <v>2971</v>
      </c>
      <c r="C3237" s="16"/>
      <c r="D3237" s="130"/>
      <c r="E3237" s="20">
        <v>22</v>
      </c>
      <c r="F3237" s="20">
        <v>20</v>
      </c>
      <c r="G3237" s="20">
        <v>30</v>
      </c>
      <c r="H3237" s="21">
        <v>223</v>
      </c>
      <c r="I3237" s="21">
        <v>220</v>
      </c>
    </row>
    <row r="3238" spans="1:10" ht="17.25" customHeight="1">
      <c r="A3238" s="207"/>
      <c r="B3238" s="19" t="s">
        <v>2972</v>
      </c>
      <c r="C3238" s="16"/>
      <c r="D3238" s="130"/>
      <c r="E3238" s="20">
        <v>30</v>
      </c>
      <c r="F3238" s="20">
        <v>41</v>
      </c>
      <c r="G3238" s="20">
        <v>7</v>
      </c>
      <c r="H3238" s="21">
        <v>223</v>
      </c>
      <c r="I3238" s="21">
        <v>220</v>
      </c>
    </row>
    <row r="3239" spans="1:10" ht="17.25" customHeight="1">
      <c r="A3239" s="207"/>
      <c r="B3239" s="19" t="s">
        <v>2973</v>
      </c>
      <c r="C3239" s="16"/>
      <c r="D3239" s="130"/>
      <c r="E3239" s="20">
        <v>12</v>
      </c>
      <c r="F3239" s="20">
        <v>18</v>
      </c>
      <c r="G3239" s="20">
        <v>28</v>
      </c>
      <c r="H3239" s="21">
        <v>223</v>
      </c>
      <c r="I3239" s="21">
        <v>220</v>
      </c>
    </row>
    <row r="3240" spans="1:10" ht="17.25" customHeight="1">
      <c r="A3240" s="207"/>
      <c r="B3240" s="19" t="s">
        <v>2974</v>
      </c>
      <c r="C3240" s="16"/>
      <c r="D3240" s="130"/>
      <c r="E3240" s="20">
        <v>26</v>
      </c>
      <c r="F3240" s="20">
        <v>32</v>
      </c>
      <c r="G3240" s="20">
        <v>54</v>
      </c>
      <c r="H3240" s="21">
        <v>223</v>
      </c>
      <c r="I3240" s="21">
        <v>220</v>
      </c>
    </row>
    <row r="3241" spans="1:10">
      <c r="A3241"/>
      <c r="B3241" s="15" t="s">
        <v>2975</v>
      </c>
      <c r="C3241" s="16"/>
      <c r="D3241" s="131">
        <v>630</v>
      </c>
      <c r="E3241" s="20"/>
      <c r="F3241" s="20"/>
      <c r="G3241" s="20"/>
      <c r="H3241" s="8"/>
      <c r="I3241" s="8"/>
      <c r="J3241" s="144">
        <f>100*(H3241*(E3241+F3241+G3241)+H3242*(E3242+F3242+G3242)+H3243*(E3243+F3243+G3243)+H3244*(G3244+F3244+E3244)+H3245*(G3245+F3245+E3245)+H3246*(G3246+F3246+E3246)+H3247*(G3247+F3247+E3247)+H3248*(G3248+F3248+E3248)+H3249*(G3249+F3249+E3249))/(D3241*1000)</f>
        <v>22.755555555555556</v>
      </c>
    </row>
    <row r="3242" spans="1:10" ht="15.75" customHeight="1">
      <c r="A3242" s="184" t="s">
        <v>302</v>
      </c>
      <c r="B3242" s="31" t="s">
        <v>2976</v>
      </c>
      <c r="C3242" s="16"/>
      <c r="D3242" s="130"/>
      <c r="E3242" s="20">
        <v>23</v>
      </c>
      <c r="F3242" s="20">
        <v>8</v>
      </c>
      <c r="G3242" s="20">
        <v>17</v>
      </c>
      <c r="H3242" s="8">
        <v>224</v>
      </c>
      <c r="I3242" s="8">
        <v>215</v>
      </c>
    </row>
    <row r="3243" spans="1:10" ht="15.75" customHeight="1" thickBot="1">
      <c r="A3243" s="184"/>
      <c r="B3243" s="31" t="s">
        <v>2977</v>
      </c>
      <c r="C3243" s="217" t="s">
        <v>2978</v>
      </c>
      <c r="D3243" s="130"/>
      <c r="E3243" s="20">
        <v>72</v>
      </c>
      <c r="F3243" s="20">
        <v>58</v>
      </c>
      <c r="G3243" s="20">
        <v>62</v>
      </c>
      <c r="H3243" s="8">
        <v>224</v>
      </c>
      <c r="I3243" s="8">
        <v>215</v>
      </c>
    </row>
    <row r="3244" spans="1:10" ht="15.75" thickBot="1">
      <c r="A3244" s="184"/>
      <c r="B3244" s="31" t="s">
        <v>2979</v>
      </c>
      <c r="C3244" s="217"/>
      <c r="D3244" s="130"/>
      <c r="E3244" s="96">
        <v>16</v>
      </c>
      <c r="F3244" s="96">
        <v>13</v>
      </c>
      <c r="G3244" s="96">
        <v>28</v>
      </c>
      <c r="H3244" s="8">
        <v>224</v>
      </c>
      <c r="I3244" s="8">
        <v>215</v>
      </c>
    </row>
    <row r="3245" spans="1:10" ht="15.75" thickBot="1">
      <c r="A3245" s="184"/>
      <c r="B3245" s="31" t="s">
        <v>2980</v>
      </c>
      <c r="C3245" s="217"/>
      <c r="D3245" s="130"/>
      <c r="E3245" s="96">
        <v>23</v>
      </c>
      <c r="F3245" s="96">
        <v>28</v>
      </c>
      <c r="G3245" s="96">
        <v>25</v>
      </c>
      <c r="H3245" s="8">
        <v>224</v>
      </c>
      <c r="I3245" s="8">
        <v>215</v>
      </c>
    </row>
    <row r="3246" spans="1:10" ht="15.75" thickBot="1">
      <c r="A3246" s="184"/>
      <c r="B3246" s="31" t="s">
        <v>2981</v>
      </c>
      <c r="C3246" s="217"/>
      <c r="D3246" s="130"/>
      <c r="E3246" s="20">
        <v>2</v>
      </c>
      <c r="F3246" s="20">
        <v>0</v>
      </c>
      <c r="G3246" s="20">
        <v>0</v>
      </c>
      <c r="H3246" s="8">
        <v>224</v>
      </c>
      <c r="I3246" s="8">
        <v>215</v>
      </c>
    </row>
    <row r="3247" spans="1:10">
      <c r="A3247" s="184"/>
      <c r="B3247" s="31" t="s">
        <v>2982</v>
      </c>
      <c r="C3247" s="16"/>
      <c r="D3247" s="130"/>
      <c r="E3247" s="20">
        <v>23</v>
      </c>
      <c r="F3247" s="20">
        <v>31</v>
      </c>
      <c r="G3247" s="20">
        <v>36</v>
      </c>
      <c r="H3247" s="8">
        <v>224</v>
      </c>
      <c r="I3247" s="8">
        <v>215</v>
      </c>
    </row>
    <row r="3248" spans="1:10">
      <c r="A3248" s="184"/>
      <c r="B3248" s="31" t="s">
        <v>2983</v>
      </c>
      <c r="C3248" s="16"/>
      <c r="D3248" s="130"/>
      <c r="E3248" s="20">
        <v>55</v>
      </c>
      <c r="F3248" s="20">
        <v>43</v>
      </c>
      <c r="G3248" s="20">
        <v>41</v>
      </c>
      <c r="H3248" s="8">
        <v>224</v>
      </c>
      <c r="I3248" s="8">
        <v>215</v>
      </c>
    </row>
    <row r="3249" spans="1:10">
      <c r="A3249" s="184"/>
      <c r="B3249" s="31" t="s">
        <v>2984</v>
      </c>
      <c r="C3249" s="16"/>
      <c r="D3249" s="130"/>
      <c r="E3249" s="96">
        <v>8</v>
      </c>
      <c r="F3249" s="96">
        <v>16</v>
      </c>
      <c r="G3249" s="96">
        <v>12</v>
      </c>
      <c r="H3249" s="8">
        <v>224</v>
      </c>
      <c r="I3249" s="8">
        <v>215</v>
      </c>
    </row>
    <row r="3250" spans="1:10">
      <c r="A3250" s="184"/>
      <c r="B3250" s="15" t="s">
        <v>92</v>
      </c>
      <c r="C3250" s="16"/>
      <c r="D3250" s="130">
        <v>630</v>
      </c>
      <c r="E3250" s="20"/>
      <c r="F3250" s="20"/>
      <c r="G3250" s="20"/>
      <c r="H3250" s="21"/>
      <c r="I3250" s="21"/>
      <c r="J3250" s="144">
        <f>100*(H3250*(E3250+F3250+G3250)+H3251*(E3251+F3251+G3251)+H3252*(E3252+F3252+G3252)+H3253*(G3253+F3253+E3253)+H3254*(G3254+F3254+E3254))/(D3250*1000)</f>
        <v>10.007619047619048</v>
      </c>
    </row>
    <row r="3251" spans="1:10">
      <c r="A3251" s="184"/>
      <c r="B3251" s="31" t="s">
        <v>2985</v>
      </c>
      <c r="C3251" s="16"/>
      <c r="D3251" s="130"/>
      <c r="E3251" s="20">
        <v>23</v>
      </c>
      <c r="F3251" s="20">
        <v>38</v>
      </c>
      <c r="G3251" s="20">
        <v>15</v>
      </c>
      <c r="H3251" s="8">
        <v>222</v>
      </c>
      <c r="I3251" s="8">
        <v>218</v>
      </c>
    </row>
    <row r="3252" spans="1:10">
      <c r="A3252" s="184"/>
      <c r="B3252" s="31" t="s">
        <v>2986</v>
      </c>
      <c r="C3252" s="16"/>
      <c r="D3252" s="130"/>
      <c r="E3252" s="96">
        <v>44</v>
      </c>
      <c r="F3252" s="96">
        <v>47</v>
      </c>
      <c r="G3252" s="96">
        <v>54</v>
      </c>
      <c r="H3252" s="8">
        <v>222</v>
      </c>
      <c r="I3252" s="8">
        <v>218</v>
      </c>
    </row>
    <row r="3253" spans="1:10">
      <c r="A3253" s="184"/>
      <c r="B3253" s="31" t="s">
        <v>2987</v>
      </c>
      <c r="C3253" s="16"/>
      <c r="D3253" s="130"/>
      <c r="E3253" s="96">
        <v>23</v>
      </c>
      <c r="F3253" s="96">
        <v>27</v>
      </c>
      <c r="G3253" s="96">
        <v>13</v>
      </c>
      <c r="H3253" s="8">
        <v>222</v>
      </c>
      <c r="I3253" s="8">
        <v>218</v>
      </c>
    </row>
    <row r="3254" spans="1:10" ht="17.25" customHeight="1">
      <c r="A3254" s="14"/>
      <c r="B3254" s="15" t="s">
        <v>2988</v>
      </c>
      <c r="C3254" s="16"/>
      <c r="D3254" s="130">
        <v>250</v>
      </c>
      <c r="E3254" s="20"/>
      <c r="F3254" s="20"/>
      <c r="G3254" s="20"/>
      <c r="H3254" s="8"/>
      <c r="I3254" s="8"/>
      <c r="J3254" s="144">
        <f>100*(H3254*(E3254+F3254+G3254)+H3255*(E3255+F3255+G3255)+H3256*(E3256+F3256+G3256)+H3257*(G3257+F3257+E3257)+H3258*(G3258+F3258+E3258))/(D3254*1000)</f>
        <v>4.9367999999999999</v>
      </c>
    </row>
    <row r="3255" spans="1:10" ht="15.75" customHeight="1" thickBot="1">
      <c r="A3255" s="191" t="s">
        <v>797</v>
      </c>
      <c r="B3255" s="26" t="s">
        <v>2989</v>
      </c>
      <c r="C3255" s="217" t="s">
        <v>2990</v>
      </c>
      <c r="D3255" s="130"/>
      <c r="E3255" s="20">
        <v>4</v>
      </c>
      <c r="F3255" s="20">
        <v>17</v>
      </c>
      <c r="G3255" s="20">
        <v>7</v>
      </c>
      <c r="H3255" s="8">
        <v>242</v>
      </c>
      <c r="I3255" s="8">
        <v>240</v>
      </c>
    </row>
    <row r="3256" spans="1:10" ht="15.75" thickBot="1">
      <c r="A3256" s="191"/>
      <c r="B3256" s="31" t="s">
        <v>2991</v>
      </c>
      <c r="C3256" s="217"/>
      <c r="D3256" s="130"/>
      <c r="E3256" s="20">
        <v>7</v>
      </c>
      <c r="F3256" s="20">
        <v>4</v>
      </c>
      <c r="G3256" s="20">
        <v>9</v>
      </c>
      <c r="H3256" s="8">
        <v>242</v>
      </c>
      <c r="I3256" s="8">
        <v>240</v>
      </c>
    </row>
    <row r="3257" spans="1:10" ht="15.75" thickBot="1">
      <c r="A3257" s="191"/>
      <c r="B3257" s="31" t="s">
        <v>2992</v>
      </c>
      <c r="C3257" s="217"/>
      <c r="D3257" s="130"/>
      <c r="E3257" s="20">
        <v>1</v>
      </c>
      <c r="F3257" s="20">
        <v>2</v>
      </c>
      <c r="G3257" s="20">
        <v>0</v>
      </c>
      <c r="H3257" s="8">
        <v>242</v>
      </c>
      <c r="I3257" s="8">
        <v>240</v>
      </c>
    </row>
    <row r="3258" spans="1:10" ht="17.25" customHeight="1">
      <c r="A3258" s="191"/>
      <c r="B3258" s="15" t="s">
        <v>92</v>
      </c>
      <c r="C3258" s="16"/>
      <c r="D3258" s="130">
        <v>250</v>
      </c>
      <c r="E3258" s="20"/>
      <c r="F3258" s="20"/>
      <c r="G3258" s="20"/>
      <c r="H3258" s="8"/>
      <c r="I3258" s="8"/>
      <c r="J3258" s="144">
        <f>100*(H3258*(E3258+F3258+G3258)+H3259*(E3259+F3259+G3259)+H3260*(E3260+F3260+G3260)+H3261*(G3261+F3261+E3261)+H3262*(G3262+F3262+E3262))/(D3258*1000)</f>
        <v>0</v>
      </c>
    </row>
    <row r="3259" spans="1:10" ht="15.75" customHeight="1">
      <c r="A3259" s="191"/>
      <c r="B3259" s="31" t="s">
        <v>2992</v>
      </c>
      <c r="C3259" s="16"/>
      <c r="D3259" s="130"/>
      <c r="E3259" s="20">
        <v>0</v>
      </c>
      <c r="F3259" s="20">
        <v>0</v>
      </c>
      <c r="G3259" s="20">
        <v>0</v>
      </c>
      <c r="H3259" s="8">
        <v>230</v>
      </c>
      <c r="I3259" s="8">
        <v>228</v>
      </c>
    </row>
    <row r="3260" spans="1:10" ht="15.75" customHeight="1">
      <c r="A3260" s="191"/>
      <c r="B3260" s="31" t="s">
        <v>2993</v>
      </c>
      <c r="C3260" s="16"/>
      <c r="D3260" s="130"/>
      <c r="E3260" s="20">
        <v>0</v>
      </c>
      <c r="F3260" s="20">
        <v>0</v>
      </c>
      <c r="G3260" s="20">
        <v>0</v>
      </c>
      <c r="H3260" s="8">
        <v>230</v>
      </c>
      <c r="I3260" s="8">
        <v>228</v>
      </c>
    </row>
    <row r="3261" spans="1:10" ht="15.75" customHeight="1">
      <c r="A3261" s="191"/>
      <c r="B3261" s="31" t="s">
        <v>918</v>
      </c>
      <c r="C3261" s="16"/>
      <c r="D3261" s="130"/>
      <c r="E3261" s="20"/>
      <c r="F3261" s="20"/>
      <c r="G3261" s="20"/>
      <c r="H3261" s="8">
        <v>230</v>
      </c>
      <c r="I3261" s="8">
        <v>228</v>
      </c>
    </row>
    <row r="3262" spans="1:10" ht="15.75" customHeight="1">
      <c r="A3262" s="191"/>
      <c r="B3262" s="31" t="s">
        <v>63</v>
      </c>
      <c r="C3262" s="16"/>
      <c r="D3262" s="130"/>
      <c r="E3262" s="20">
        <v>0</v>
      </c>
      <c r="F3262" s="20">
        <v>0</v>
      </c>
      <c r="G3262" s="20">
        <v>0</v>
      </c>
      <c r="H3262" s="8">
        <v>230</v>
      </c>
      <c r="I3262" s="8">
        <v>228</v>
      </c>
    </row>
    <row r="3263" spans="1:10" ht="17.25" customHeight="1">
      <c r="A3263"/>
      <c r="B3263" s="15" t="s">
        <v>2994</v>
      </c>
      <c r="C3263" s="16"/>
      <c r="D3263" s="130">
        <v>400</v>
      </c>
      <c r="E3263" s="20"/>
      <c r="F3263" s="20"/>
      <c r="G3263" s="20"/>
      <c r="H3263" s="8"/>
      <c r="I3263" s="8"/>
      <c r="J3263" s="144">
        <f>100*(H3263*(E3263+F3263+G3263)+H3264*(E3264+F3264+G3264)+H3265*(E3265+F3265+G3265)+H3266*(G3266+F3266+E3266)+H3267*(G3267+F3267+E3267)+H3268*(G3268+F3268+E3268)+H3269*(G3269+F3269+E3269)+H3270*(G3270+F3270+E3270)+H3271*(G3271+F3271+E3271)+H3272*(G3272+F3272+E3272)+H3273*(G3273+F3273+E3273))/(D3263*1000)</f>
        <v>38.628</v>
      </c>
    </row>
    <row r="3264" spans="1:10" ht="17.25" customHeight="1">
      <c r="A3264" s="207" t="s">
        <v>978</v>
      </c>
      <c r="B3264" s="22" t="s">
        <v>2995</v>
      </c>
      <c r="C3264" s="16"/>
      <c r="D3264" s="130"/>
      <c r="E3264" s="20">
        <v>38</v>
      </c>
      <c r="F3264" s="20">
        <v>36</v>
      </c>
      <c r="G3264" s="20">
        <v>33</v>
      </c>
      <c r="H3264" s="21">
        <v>232</v>
      </c>
      <c r="I3264" s="21">
        <v>223</v>
      </c>
    </row>
    <row r="3265" spans="1:10" ht="17.25" customHeight="1" thickBot="1">
      <c r="A3265" s="207"/>
      <c r="B3265" s="19" t="s">
        <v>2996</v>
      </c>
      <c r="C3265" s="103" t="s">
        <v>2997</v>
      </c>
      <c r="D3265" s="130"/>
      <c r="E3265" s="20"/>
      <c r="F3265" s="20"/>
      <c r="G3265" s="20"/>
      <c r="H3265" s="21">
        <v>232</v>
      </c>
      <c r="I3265" s="21">
        <v>223</v>
      </c>
    </row>
    <row r="3266" spans="1:10" ht="17.25" customHeight="1">
      <c r="A3266" s="207"/>
      <c r="B3266" s="19" t="s">
        <v>2998</v>
      </c>
      <c r="C3266" s="16"/>
      <c r="D3266" s="130"/>
      <c r="E3266" s="20"/>
      <c r="F3266" s="20"/>
      <c r="G3266" s="20"/>
      <c r="H3266" s="21">
        <v>232</v>
      </c>
      <c r="I3266" s="21">
        <v>223</v>
      </c>
    </row>
    <row r="3267" spans="1:10" ht="17.25" customHeight="1">
      <c r="A3267" s="207"/>
      <c r="B3267" s="19" t="s">
        <v>2999</v>
      </c>
      <c r="C3267" s="16"/>
      <c r="D3267" s="130"/>
      <c r="E3267" s="20"/>
      <c r="F3267" s="20"/>
      <c r="G3267" s="20"/>
      <c r="H3267" s="21">
        <v>232</v>
      </c>
      <c r="I3267" s="21">
        <v>223</v>
      </c>
    </row>
    <row r="3268" spans="1:10" ht="17.25" customHeight="1">
      <c r="A3268" s="207"/>
      <c r="B3268" s="19" t="s">
        <v>3000</v>
      </c>
      <c r="C3268" s="16"/>
      <c r="D3268" s="130"/>
      <c r="E3268" s="20">
        <v>95</v>
      </c>
      <c r="F3268" s="20">
        <v>52</v>
      </c>
      <c r="G3268" s="20">
        <v>61</v>
      </c>
      <c r="H3268" s="21">
        <v>232</v>
      </c>
      <c r="I3268" s="21">
        <v>223</v>
      </c>
    </row>
    <row r="3269" spans="1:10" ht="17.25" customHeight="1">
      <c r="A3269" s="207"/>
      <c r="B3269" s="19" t="s">
        <v>3001</v>
      </c>
      <c r="C3269" s="16"/>
      <c r="D3269" s="130"/>
      <c r="E3269" s="20">
        <v>15</v>
      </c>
      <c r="F3269" s="20">
        <v>19</v>
      </c>
      <c r="G3269" s="20">
        <v>11</v>
      </c>
      <c r="H3269" s="21">
        <v>232</v>
      </c>
      <c r="I3269" s="21">
        <v>223</v>
      </c>
    </row>
    <row r="3270" spans="1:10" ht="17.25" customHeight="1">
      <c r="A3270" s="207"/>
      <c r="B3270" s="19" t="s">
        <v>3002</v>
      </c>
      <c r="C3270" s="16"/>
      <c r="D3270" s="130"/>
      <c r="E3270" s="20">
        <v>103</v>
      </c>
      <c r="F3270" s="20">
        <v>50</v>
      </c>
      <c r="G3270" s="20">
        <v>54</v>
      </c>
      <c r="H3270" s="21">
        <v>232</v>
      </c>
      <c r="I3270" s="21">
        <v>223</v>
      </c>
    </row>
    <row r="3271" spans="1:10" ht="17.25" customHeight="1">
      <c r="A3271" s="207"/>
      <c r="B3271" s="19" t="s">
        <v>3003</v>
      </c>
      <c r="C3271" s="16"/>
      <c r="D3271" s="130"/>
      <c r="E3271" s="20"/>
      <c r="F3271" s="20"/>
      <c r="G3271" s="20"/>
      <c r="H3271" s="21">
        <v>232</v>
      </c>
      <c r="I3271" s="21">
        <v>223</v>
      </c>
    </row>
    <row r="3272" spans="1:10" ht="17.25" customHeight="1">
      <c r="A3272" s="207"/>
      <c r="B3272" s="19" t="s">
        <v>3004</v>
      </c>
      <c r="C3272" s="16"/>
      <c r="D3272" s="130"/>
      <c r="E3272" s="20">
        <v>23</v>
      </c>
      <c r="F3272" s="20">
        <v>12</v>
      </c>
      <c r="G3272" s="20">
        <v>27</v>
      </c>
      <c r="H3272" s="21">
        <v>232</v>
      </c>
      <c r="I3272" s="21">
        <v>223</v>
      </c>
    </row>
    <row r="3273" spans="1:10" ht="17.25" customHeight="1">
      <c r="A3273" s="207"/>
      <c r="B3273" s="19" t="s">
        <v>3005</v>
      </c>
      <c r="C3273" s="16"/>
      <c r="D3273" s="130"/>
      <c r="E3273" s="20">
        <v>17</v>
      </c>
      <c r="F3273" s="20">
        <v>13</v>
      </c>
      <c r="G3273" s="20">
        <v>7</v>
      </c>
      <c r="H3273" s="21">
        <v>232</v>
      </c>
      <c r="I3273" s="21">
        <v>223</v>
      </c>
    </row>
    <row r="3274" spans="1:10" ht="17.25" customHeight="1">
      <c r="A3274" s="207"/>
      <c r="B3274" s="19" t="s">
        <v>3006</v>
      </c>
      <c r="C3274" s="16"/>
      <c r="D3274" s="130"/>
      <c r="E3274" s="20">
        <v>27</v>
      </c>
      <c r="F3274" s="20">
        <v>36</v>
      </c>
      <c r="G3274" s="20">
        <v>23</v>
      </c>
      <c r="H3274" s="21">
        <v>232</v>
      </c>
      <c r="I3274" s="21">
        <v>223</v>
      </c>
    </row>
    <row r="3275" spans="1:10" ht="17.25" customHeight="1">
      <c r="A3275" s="207"/>
      <c r="B3275" s="15" t="s">
        <v>92</v>
      </c>
      <c r="C3275" s="16"/>
      <c r="D3275" s="130">
        <v>400</v>
      </c>
      <c r="E3275" s="20"/>
      <c r="F3275" s="20"/>
      <c r="G3275" s="20"/>
      <c r="H3275" s="21"/>
      <c r="I3275" s="21"/>
      <c r="J3275" s="144">
        <f>100*(H3275*(E3275+F3275+G3275)+H3276*(E3276+F3276+G3276)+H3277*(E3277+F3277+G3277)+H3278*(G3278+F3278+E3278)+H3279*(G3279+F3279+E3279)+H3280*(G3280+F3280+E3280)+H3281*(G3281+F3281+E3281)+H3282*(G3282+F3282+E3282)+H3283*(G3283+F3283+E3283)+H3284*(G3284+F3284+E3284)+H3285*(G3285+F3285+E3285)+H3286*(G3286+F3286+E3286))/(D3275*1000)</f>
        <v>35.831249999999997</v>
      </c>
    </row>
    <row r="3276" spans="1:10" ht="17.25" customHeight="1">
      <c r="A3276" s="207"/>
      <c r="B3276" s="19" t="s">
        <v>3007</v>
      </c>
      <c r="C3276" s="16"/>
      <c r="D3276" s="130"/>
      <c r="E3276" s="20"/>
      <c r="F3276" s="20"/>
      <c r="G3276" s="20"/>
      <c r="H3276" s="21">
        <v>225</v>
      </c>
      <c r="I3276" s="21">
        <v>223</v>
      </c>
    </row>
    <row r="3277" spans="1:10" ht="17.25" customHeight="1">
      <c r="A3277" s="207"/>
      <c r="B3277" s="19" t="s">
        <v>3008</v>
      </c>
      <c r="C3277" s="16"/>
      <c r="D3277" s="130"/>
      <c r="E3277" s="20">
        <v>20</v>
      </c>
      <c r="F3277" s="20">
        <v>29</v>
      </c>
      <c r="G3277" s="20">
        <v>31</v>
      </c>
      <c r="H3277" s="21">
        <v>225</v>
      </c>
      <c r="I3277" s="21">
        <v>223</v>
      </c>
    </row>
    <row r="3278" spans="1:10" ht="17.25" customHeight="1">
      <c r="A3278" s="207"/>
      <c r="B3278" s="19" t="s">
        <v>3009</v>
      </c>
      <c r="C3278" s="16"/>
      <c r="D3278" s="130"/>
      <c r="E3278" s="20">
        <v>16</v>
      </c>
      <c r="F3278" s="20">
        <v>28</v>
      </c>
      <c r="G3278" s="20">
        <v>30</v>
      </c>
      <c r="H3278" s="21">
        <v>225</v>
      </c>
      <c r="I3278" s="21">
        <v>223</v>
      </c>
    </row>
    <row r="3279" spans="1:10" ht="17.25" customHeight="1">
      <c r="A3279" s="207"/>
      <c r="B3279" s="19" t="s">
        <v>3010</v>
      </c>
      <c r="C3279" s="16"/>
      <c r="D3279" s="130"/>
      <c r="E3279" s="20">
        <v>51</v>
      </c>
      <c r="F3279" s="20">
        <v>48</v>
      </c>
      <c r="G3279" s="20">
        <v>39</v>
      </c>
      <c r="H3279" s="21">
        <v>225</v>
      </c>
      <c r="I3279" s="21">
        <v>223</v>
      </c>
    </row>
    <row r="3280" spans="1:10" ht="17.25" customHeight="1">
      <c r="A3280" s="207"/>
      <c r="B3280" s="19" t="s">
        <v>2995</v>
      </c>
      <c r="C3280" s="16"/>
      <c r="D3280" s="130"/>
      <c r="E3280" s="20">
        <v>17</v>
      </c>
      <c r="F3280" s="20">
        <v>24</v>
      </c>
      <c r="G3280" s="20">
        <v>4</v>
      </c>
      <c r="H3280" s="21">
        <v>225</v>
      </c>
      <c r="I3280" s="21">
        <v>223</v>
      </c>
    </row>
    <row r="3281" spans="1:10" ht="17.25" customHeight="1">
      <c r="A3281" s="207"/>
      <c r="B3281" s="19" t="s">
        <v>3011</v>
      </c>
      <c r="C3281" s="16"/>
      <c r="D3281" s="130"/>
      <c r="E3281" s="20">
        <v>78</v>
      </c>
      <c r="F3281" s="20">
        <v>45</v>
      </c>
      <c r="G3281" s="20">
        <v>54</v>
      </c>
      <c r="H3281" s="21">
        <v>225</v>
      </c>
      <c r="I3281" s="21">
        <v>223</v>
      </c>
    </row>
    <row r="3282" spans="1:10" ht="17.25" customHeight="1">
      <c r="A3282" s="207"/>
      <c r="B3282" s="19" t="s">
        <v>63</v>
      </c>
      <c r="C3282" s="16"/>
      <c r="D3282" s="130"/>
      <c r="E3282" s="20">
        <v>0</v>
      </c>
      <c r="F3282" s="20">
        <v>0</v>
      </c>
      <c r="G3282" s="20">
        <v>4</v>
      </c>
      <c r="H3282" s="21">
        <v>225</v>
      </c>
      <c r="I3282" s="21">
        <v>223</v>
      </c>
    </row>
    <row r="3283" spans="1:10" ht="17.25" customHeight="1">
      <c r="A3283" s="207"/>
      <c r="B3283" s="19" t="s">
        <v>3012</v>
      </c>
      <c r="C3283" s="16"/>
      <c r="D3283" s="130"/>
      <c r="E3283" s="20">
        <v>4</v>
      </c>
      <c r="F3283" s="20">
        <v>23</v>
      </c>
      <c r="G3283" s="20">
        <v>11</v>
      </c>
      <c r="H3283" s="21">
        <v>225</v>
      </c>
      <c r="I3283" s="21">
        <v>223</v>
      </c>
    </row>
    <row r="3284" spans="1:10" ht="17.25" customHeight="1">
      <c r="A3284" s="207"/>
      <c r="B3284" s="19" t="s">
        <v>3013</v>
      </c>
      <c r="C3284" s="16"/>
      <c r="D3284" s="130"/>
      <c r="E3284" s="20">
        <v>13</v>
      </c>
      <c r="F3284" s="20">
        <v>13</v>
      </c>
      <c r="G3284" s="20">
        <v>6</v>
      </c>
      <c r="H3284" s="21">
        <v>225</v>
      </c>
      <c r="I3284" s="21">
        <v>223</v>
      </c>
    </row>
    <row r="3285" spans="1:10" ht="17.25" customHeight="1">
      <c r="A3285" s="207"/>
      <c r="B3285" s="19" t="s">
        <v>909</v>
      </c>
      <c r="C3285" s="16"/>
      <c r="D3285" s="130"/>
      <c r="E3285" s="20">
        <v>26</v>
      </c>
      <c r="F3285" s="20">
        <v>9</v>
      </c>
      <c r="G3285" s="20">
        <v>5</v>
      </c>
      <c r="H3285" s="21">
        <v>225</v>
      </c>
      <c r="I3285" s="21">
        <v>223</v>
      </c>
    </row>
    <row r="3286" spans="1:10" ht="17.25" customHeight="1">
      <c r="A3286" s="207"/>
      <c r="B3286" s="31" t="s">
        <v>3014</v>
      </c>
      <c r="C3286" s="16"/>
      <c r="D3286" s="130"/>
      <c r="E3286" s="20"/>
      <c r="F3286" s="20">
        <v>9</v>
      </c>
      <c r="G3286" s="20"/>
      <c r="H3286" s="21">
        <v>225</v>
      </c>
      <c r="I3286" s="21">
        <v>223</v>
      </c>
    </row>
    <row r="3287" spans="1:10" ht="17.25" customHeight="1">
      <c r="A3287" s="207"/>
      <c r="B3287" s="15" t="s">
        <v>3015</v>
      </c>
      <c r="C3287" s="16"/>
      <c r="D3287" s="130">
        <v>630</v>
      </c>
      <c r="E3287" s="20"/>
      <c r="F3287" s="20"/>
      <c r="G3287" s="20"/>
      <c r="H3287" s="8"/>
      <c r="I3287" s="8"/>
      <c r="J3287" s="144">
        <f>100*(H3287*(E3287+F3287+G3287)+H3288*(E3288+F3288+G3288)+H3289*(E3289+F3289+G3289)+H3290*(G3290+F3290+E3290)+H3291*(G3291+F3291+E3291)+H3292*(G3292+F3292+E3292))/(D3287*1000)</f>
        <v>12.157142857142857</v>
      </c>
    </row>
    <row r="3288" spans="1:10" ht="15.75" customHeight="1">
      <c r="A3288" s="207"/>
      <c r="B3288" s="26" t="s">
        <v>3016</v>
      </c>
      <c r="C3288" s="16"/>
      <c r="D3288" s="130"/>
      <c r="E3288" s="20"/>
      <c r="F3288" s="20"/>
      <c r="G3288" s="20"/>
      <c r="H3288" s="8">
        <v>222</v>
      </c>
      <c r="I3288" s="8">
        <v>218</v>
      </c>
    </row>
    <row r="3289" spans="1:10" ht="15.75" customHeight="1" thickBot="1">
      <c r="A3289" s="207"/>
      <c r="B3289" s="26" t="s">
        <v>3017</v>
      </c>
      <c r="C3289" s="217" t="s">
        <v>3018</v>
      </c>
      <c r="D3289" s="130"/>
      <c r="E3289" s="20">
        <v>24</v>
      </c>
      <c r="F3289" s="20">
        <v>17</v>
      </c>
      <c r="G3289" s="20">
        <v>54</v>
      </c>
      <c r="H3289" s="8">
        <v>222</v>
      </c>
      <c r="I3289" s="8">
        <v>218</v>
      </c>
    </row>
    <row r="3290" spans="1:10" ht="15.75" thickBot="1">
      <c r="A3290" s="207"/>
      <c r="B3290" s="31" t="s">
        <v>3019</v>
      </c>
      <c r="C3290" s="217"/>
      <c r="D3290" s="130"/>
      <c r="E3290" s="20">
        <v>44</v>
      </c>
      <c r="F3290" s="20">
        <v>40</v>
      </c>
      <c r="G3290" s="20">
        <v>31</v>
      </c>
      <c r="H3290" s="8">
        <v>222</v>
      </c>
      <c r="I3290" s="8">
        <v>218</v>
      </c>
    </row>
    <row r="3291" spans="1:10" ht="15.75" thickBot="1">
      <c r="A3291" s="207"/>
      <c r="B3291" s="31" t="s">
        <v>3020</v>
      </c>
      <c r="C3291" s="217"/>
      <c r="D3291" s="130"/>
      <c r="E3291" s="20">
        <v>21</v>
      </c>
      <c r="F3291" s="20">
        <v>30</v>
      </c>
      <c r="G3291" s="20">
        <v>24</v>
      </c>
      <c r="H3291" s="8">
        <v>222</v>
      </c>
      <c r="I3291" s="8">
        <v>218</v>
      </c>
    </row>
    <row r="3292" spans="1:10" ht="15.75" customHeight="1" thickBot="1">
      <c r="A3292" s="207"/>
      <c r="B3292" s="31" t="s">
        <v>3021</v>
      </c>
      <c r="C3292" s="217"/>
      <c r="D3292" s="130"/>
      <c r="E3292" s="20">
        <v>37</v>
      </c>
      <c r="F3292" s="20">
        <v>16</v>
      </c>
      <c r="G3292" s="20">
        <v>7</v>
      </c>
      <c r="H3292" s="8">
        <v>222</v>
      </c>
      <c r="I3292" s="8">
        <v>218</v>
      </c>
    </row>
    <row r="3293" spans="1:10" ht="15.75" customHeight="1" thickBot="1">
      <c r="A3293" s="207"/>
      <c r="B3293" s="31" t="s">
        <v>3022</v>
      </c>
      <c r="C3293" s="217"/>
      <c r="D3293" s="130"/>
      <c r="E3293" s="20"/>
      <c r="F3293" s="20"/>
      <c r="G3293" s="20"/>
      <c r="H3293" s="8">
        <v>222</v>
      </c>
      <c r="I3293" s="8">
        <v>218</v>
      </c>
    </row>
    <row r="3294" spans="1:10">
      <c r="A3294" s="207"/>
      <c r="B3294" s="15" t="s">
        <v>92</v>
      </c>
      <c r="C3294" s="16"/>
      <c r="D3294" s="130">
        <v>400</v>
      </c>
      <c r="E3294" s="20"/>
      <c r="F3294" s="20"/>
      <c r="G3294" s="20"/>
      <c r="H3294" s="8"/>
      <c r="I3294" s="8"/>
      <c r="J3294" s="144">
        <f>100*(H3294*(E3294+F3294+G3294)+H3295*(E3295+F3295+G3295)+H3296*(E3296+F3296+G3296)+H3297*(G3297+F3297+E3297)+H3298*(G3298+F3298+E3298)+H3299*(G3299+F3299+E3299)+H3300*(G3300+F3300+E3300)+H3301*(G3301+F3301+E3301))/(D3294*1000)</f>
        <v>35.256</v>
      </c>
    </row>
    <row r="3295" spans="1:10">
      <c r="A3295" s="207"/>
      <c r="B3295" s="31" t="s">
        <v>3023</v>
      </c>
      <c r="C3295" s="16"/>
      <c r="D3295" s="130"/>
      <c r="E3295" s="20">
        <v>20</v>
      </c>
      <c r="F3295" s="20">
        <v>20</v>
      </c>
      <c r="G3295" s="20">
        <v>18</v>
      </c>
      <c r="H3295" s="8">
        <v>226</v>
      </c>
      <c r="I3295" s="8">
        <v>222</v>
      </c>
    </row>
    <row r="3296" spans="1:10">
      <c r="A3296" s="207"/>
      <c r="B3296" s="31" t="s">
        <v>3024</v>
      </c>
      <c r="C3296" s="16"/>
      <c r="D3296" s="130"/>
      <c r="E3296" s="20">
        <v>21</v>
      </c>
      <c r="F3296" s="20">
        <v>34</v>
      </c>
      <c r="G3296" s="20">
        <v>16</v>
      </c>
      <c r="H3296" s="8">
        <v>226</v>
      </c>
      <c r="I3296" s="8">
        <v>222</v>
      </c>
    </row>
    <row r="3297" spans="1:10">
      <c r="A3297" s="207"/>
      <c r="B3297" s="26" t="s">
        <v>3025</v>
      </c>
      <c r="C3297" s="16"/>
      <c r="D3297" s="130"/>
      <c r="E3297" s="20">
        <v>58</v>
      </c>
      <c r="F3297" s="20">
        <v>43</v>
      </c>
      <c r="G3297" s="20">
        <v>23</v>
      </c>
      <c r="H3297" s="8">
        <v>226</v>
      </c>
      <c r="I3297" s="8">
        <v>222</v>
      </c>
    </row>
    <row r="3298" spans="1:10">
      <c r="A3298" s="207"/>
      <c r="B3298" s="26" t="s">
        <v>3026</v>
      </c>
      <c r="C3298" s="16"/>
      <c r="D3298" s="130"/>
      <c r="E3298" s="20">
        <v>0</v>
      </c>
      <c r="F3298" s="20">
        <v>0</v>
      </c>
      <c r="G3298" s="20">
        <v>0</v>
      </c>
      <c r="H3298" s="8">
        <v>226</v>
      </c>
      <c r="I3298" s="8">
        <v>222</v>
      </c>
    </row>
    <row r="3299" spans="1:10">
      <c r="A3299" s="207"/>
      <c r="B3299" s="31" t="s">
        <v>3027</v>
      </c>
      <c r="C3299" s="16"/>
      <c r="D3299" s="130"/>
      <c r="E3299" s="20">
        <v>0</v>
      </c>
      <c r="F3299" s="20">
        <v>0</v>
      </c>
      <c r="G3299" s="20">
        <v>7</v>
      </c>
      <c r="H3299" s="8">
        <v>226</v>
      </c>
      <c r="I3299" s="8">
        <v>222</v>
      </c>
    </row>
    <row r="3300" spans="1:10">
      <c r="A3300" s="207"/>
      <c r="B3300" s="31" t="s">
        <v>3028</v>
      </c>
      <c r="C3300" s="16"/>
      <c r="D3300" s="130"/>
      <c r="E3300" s="20">
        <v>96</v>
      </c>
      <c r="F3300" s="20">
        <v>95</v>
      </c>
      <c r="G3300" s="20">
        <v>112</v>
      </c>
      <c r="H3300" s="8">
        <v>226</v>
      </c>
      <c r="I3300" s="8">
        <v>222</v>
      </c>
    </row>
    <row r="3301" spans="1:10">
      <c r="A3301" s="207"/>
      <c r="B3301" s="31" t="s">
        <v>3029</v>
      </c>
      <c r="C3301" s="16"/>
      <c r="D3301" s="130"/>
      <c r="E3301" s="20">
        <v>17</v>
      </c>
      <c r="F3301" s="20">
        <v>21</v>
      </c>
      <c r="G3301" s="20">
        <v>23</v>
      </c>
      <c r="H3301" s="8">
        <v>226</v>
      </c>
      <c r="I3301" s="8">
        <v>222</v>
      </c>
    </row>
    <row r="3302" spans="1:10" ht="17.25" customHeight="1">
      <c r="A3302" s="207"/>
      <c r="B3302" s="15" t="s">
        <v>3030</v>
      </c>
      <c r="C3302" s="16"/>
      <c r="D3302" s="130">
        <v>400</v>
      </c>
      <c r="E3302" s="20"/>
      <c r="F3302" s="20"/>
      <c r="G3302" s="20"/>
      <c r="H3302" s="8"/>
      <c r="I3302" s="8"/>
      <c r="J3302" s="144">
        <f>100*(H3302*(E3302+F3302+G3302)+H3303*(E3303+F3303+G3303)+H3304*(E3304+F3304+G3304)+H3305*(G3305+F3305+E3305)+H3306*(G3306+F3306+E3306)+H3307*(G3307+F3307+E3307)+H3308*(G3308+F3308+E3308)+H3309*(G3309+F3309+E3309)+H3310*(G3310+F3310+E3310)+H3311*(G3311+F3311+E3311)+H3312*(G3312+F3312+E3312)+H3313*(G3313+F3313+E3313))/(D3302*1000)</f>
        <v>25.821000000000002</v>
      </c>
    </row>
    <row r="3303" spans="1:10" ht="17.25" customHeight="1">
      <c r="A3303" s="207"/>
      <c r="B3303" s="31" t="s">
        <v>3031</v>
      </c>
      <c r="C3303" s="16"/>
      <c r="D3303" s="130"/>
      <c r="E3303" s="20">
        <v>3</v>
      </c>
      <c r="F3303" s="20">
        <v>8</v>
      </c>
      <c r="G3303" s="20">
        <v>15</v>
      </c>
      <c r="H3303" s="8">
        <v>228</v>
      </c>
      <c r="I3303" s="8">
        <v>225</v>
      </c>
    </row>
    <row r="3304" spans="1:10" ht="17.25" customHeight="1" thickBot="1">
      <c r="A3304" s="207"/>
      <c r="B3304" s="31" t="s">
        <v>3032</v>
      </c>
      <c r="C3304" s="103" t="s">
        <v>3033</v>
      </c>
      <c r="D3304" s="130"/>
      <c r="E3304" s="20">
        <v>14</v>
      </c>
      <c r="F3304" s="20">
        <v>4</v>
      </c>
      <c r="G3304" s="20">
        <v>6</v>
      </c>
      <c r="H3304" s="8">
        <v>228</v>
      </c>
      <c r="I3304" s="8">
        <v>225</v>
      </c>
    </row>
    <row r="3305" spans="1:10" ht="17.25" customHeight="1">
      <c r="A3305" s="207"/>
      <c r="B3305" s="31" t="s">
        <v>3034</v>
      </c>
      <c r="C3305" s="16"/>
      <c r="D3305" s="130"/>
      <c r="E3305" s="20">
        <v>0</v>
      </c>
      <c r="F3305" s="20">
        <v>0</v>
      </c>
      <c r="G3305" s="20">
        <v>0</v>
      </c>
      <c r="H3305" s="8">
        <v>228</v>
      </c>
      <c r="I3305" s="8">
        <v>225</v>
      </c>
    </row>
    <row r="3306" spans="1:10" ht="17.25" customHeight="1">
      <c r="A3306" s="207"/>
      <c r="B3306" s="31" t="s">
        <v>3035</v>
      </c>
      <c r="C3306" s="16"/>
      <c r="D3306" s="130"/>
      <c r="E3306" s="20">
        <v>0</v>
      </c>
      <c r="F3306" s="20">
        <v>0</v>
      </c>
      <c r="G3306" s="20">
        <v>0</v>
      </c>
      <c r="H3306" s="8">
        <v>228</v>
      </c>
      <c r="I3306" s="8">
        <v>225</v>
      </c>
    </row>
    <row r="3307" spans="1:10" ht="17.25" customHeight="1">
      <c r="A3307" s="207"/>
      <c r="B3307" s="15" t="s">
        <v>451</v>
      </c>
      <c r="C3307" s="16"/>
      <c r="D3307" s="130"/>
      <c r="E3307" s="20"/>
      <c r="F3307" s="20"/>
      <c r="G3307" s="20"/>
      <c r="H3307" s="8"/>
      <c r="I3307" s="8"/>
    </row>
    <row r="3308" spans="1:10" ht="17.25" customHeight="1">
      <c r="A3308" s="207"/>
      <c r="B3308" s="31" t="s">
        <v>3036</v>
      </c>
      <c r="C3308" s="16"/>
      <c r="D3308" s="130"/>
      <c r="E3308" s="20">
        <v>0</v>
      </c>
      <c r="F3308" s="20">
        <v>8</v>
      </c>
      <c r="G3308" s="20">
        <v>0</v>
      </c>
      <c r="H3308" s="8">
        <v>228</v>
      </c>
      <c r="I3308" s="8">
        <v>225</v>
      </c>
    </row>
    <row r="3309" spans="1:10" ht="17.25" customHeight="1">
      <c r="A3309" s="207"/>
      <c r="B3309" s="31" t="s">
        <v>3037</v>
      </c>
      <c r="C3309" s="16"/>
      <c r="D3309" s="130"/>
      <c r="E3309" s="20">
        <v>31</v>
      </c>
      <c r="F3309" s="20">
        <v>28</v>
      </c>
      <c r="G3309" s="20">
        <v>30</v>
      </c>
      <c r="H3309" s="8">
        <v>228</v>
      </c>
      <c r="I3309" s="8">
        <v>225</v>
      </c>
    </row>
    <row r="3310" spans="1:10" ht="17.25" customHeight="1">
      <c r="A3310" s="207"/>
      <c r="B3310" s="31" t="s">
        <v>3038</v>
      </c>
      <c r="C3310" s="16"/>
      <c r="D3310" s="130"/>
      <c r="E3310" s="20">
        <v>18</v>
      </c>
      <c r="F3310" s="20">
        <v>23</v>
      </c>
      <c r="G3310" s="20">
        <v>17</v>
      </c>
      <c r="H3310" s="8">
        <v>228</v>
      </c>
      <c r="I3310" s="8">
        <v>225</v>
      </c>
    </row>
    <row r="3311" spans="1:10" ht="17.25" customHeight="1">
      <c r="A3311" s="207"/>
      <c r="B3311" s="31" t="s">
        <v>3039</v>
      </c>
      <c r="C3311" s="16"/>
      <c r="D3311" s="130"/>
      <c r="E3311" s="20">
        <v>45</v>
      </c>
      <c r="F3311" s="20">
        <v>65</v>
      </c>
      <c r="G3311" s="20">
        <v>55</v>
      </c>
      <c r="H3311" s="8">
        <v>228</v>
      </c>
      <c r="I3311" s="8">
        <v>225</v>
      </c>
    </row>
    <row r="3312" spans="1:10" ht="17.25" customHeight="1">
      <c r="A3312" s="207"/>
      <c r="B3312" s="31" t="s">
        <v>3040</v>
      </c>
      <c r="C3312" s="16"/>
      <c r="D3312" s="130"/>
      <c r="E3312" s="20">
        <v>22</v>
      </c>
      <c r="F3312" s="20">
        <v>19</v>
      </c>
      <c r="G3312" s="20">
        <v>10</v>
      </c>
      <c r="H3312" s="8">
        <v>228</v>
      </c>
      <c r="I3312" s="8">
        <v>225</v>
      </c>
    </row>
    <row r="3313" spans="1:10" ht="17.25" customHeight="1">
      <c r="A3313" s="207"/>
      <c r="B3313" s="31" t="s">
        <v>3041</v>
      </c>
      <c r="C3313" s="16"/>
      <c r="D3313" s="130"/>
      <c r="E3313" s="20">
        <v>10</v>
      </c>
      <c r="F3313" s="20">
        <v>11</v>
      </c>
      <c r="G3313" s="20">
        <v>11</v>
      </c>
      <c r="H3313" s="8">
        <v>228</v>
      </c>
      <c r="I3313" s="8">
        <v>225</v>
      </c>
    </row>
    <row r="3314" spans="1:10" ht="17.25" customHeight="1">
      <c r="A3314"/>
      <c r="B3314" s="15" t="s">
        <v>3042</v>
      </c>
      <c r="C3314" s="16"/>
      <c r="D3314" s="130">
        <v>400</v>
      </c>
      <c r="E3314" s="20"/>
      <c r="F3314" s="20"/>
      <c r="G3314" s="20"/>
      <c r="H3314" s="8"/>
      <c r="I3314" s="8"/>
      <c r="J3314" s="144">
        <f>100*(H3314*(E3314+F3314+G3314)+H3315*(E3315+F3315+G3315)+H3316*(E3316+F3316+G3316)+H3317*(G3317+F3317+E3317)+H3318*(G3318+F3318+E3318))/(D3314*1000)</f>
        <v>1.34375</v>
      </c>
    </row>
    <row r="3315" spans="1:10" ht="17.25" customHeight="1">
      <c r="A3315" s="184" t="s">
        <v>302</v>
      </c>
      <c r="B3315" s="31" t="s">
        <v>3043</v>
      </c>
      <c r="C3315" s="187" t="s">
        <v>3044</v>
      </c>
      <c r="D3315" s="130"/>
      <c r="E3315" s="20">
        <v>7</v>
      </c>
      <c r="F3315" s="20">
        <v>6</v>
      </c>
      <c r="G3315" s="20">
        <v>2</v>
      </c>
      <c r="H3315" s="8">
        <v>215</v>
      </c>
      <c r="I3315" s="8">
        <v>214</v>
      </c>
    </row>
    <row r="3316" spans="1:10" ht="17.25" customHeight="1">
      <c r="A3316" s="184"/>
      <c r="B3316" s="31" t="s">
        <v>3045</v>
      </c>
      <c r="C3316" s="187"/>
      <c r="D3316" s="130"/>
      <c r="E3316" s="20">
        <v>0</v>
      </c>
      <c r="F3316" s="20">
        <v>10</v>
      </c>
      <c r="G3316" s="20">
        <v>0</v>
      </c>
      <c r="H3316" s="8">
        <v>215</v>
      </c>
      <c r="I3316" s="8">
        <v>214</v>
      </c>
    </row>
    <row r="3317" spans="1:10" ht="17.25" customHeight="1">
      <c r="A3317" s="184"/>
      <c r="B3317" s="31" t="s">
        <v>3046</v>
      </c>
      <c r="C3317" s="187"/>
      <c r="D3317" s="130"/>
      <c r="E3317" s="20"/>
      <c r="F3317" s="20"/>
      <c r="G3317" s="20"/>
      <c r="H3317" s="8"/>
      <c r="I3317" s="8"/>
    </row>
    <row r="3318" spans="1:10" ht="17.25" customHeight="1">
      <c r="A3318"/>
      <c r="B3318" s="15" t="s">
        <v>3047</v>
      </c>
      <c r="C3318" s="16"/>
      <c r="D3318" s="130">
        <v>400</v>
      </c>
      <c r="E3318" s="20"/>
      <c r="F3318" s="20"/>
      <c r="G3318" s="20"/>
      <c r="H3318" s="8"/>
      <c r="I3318" s="8"/>
      <c r="J3318" s="144">
        <f>100*(H3318*(E3318+F3318+G3318)+H3319*(E3319+F3319+G3319)+H3320*(E3320+F3320+G3320)+H3321*(G3321+F3321+E3321)+H3322*(G3322+F3322+E3322)+H3323*(G3323+F3323+E3323)+H3324*(G3324+F3324+E3324)+H3325*(G3325+F3325+E3325))/(D3318*1000)</f>
        <v>2.875</v>
      </c>
    </row>
    <row r="3319" spans="1:10" ht="17.25" customHeight="1">
      <c r="A3319" s="184" t="s">
        <v>302</v>
      </c>
      <c r="B3319" s="26" t="s">
        <v>3048</v>
      </c>
      <c r="C3319" s="16"/>
      <c r="D3319" s="130"/>
      <c r="E3319" s="20">
        <v>0</v>
      </c>
      <c r="F3319" s="20">
        <v>0</v>
      </c>
      <c r="G3319" s="20">
        <v>0</v>
      </c>
      <c r="H3319" s="8">
        <v>230</v>
      </c>
      <c r="I3319" s="8">
        <v>226</v>
      </c>
    </row>
    <row r="3320" spans="1:10" ht="15.75" thickBot="1">
      <c r="A3320" s="184"/>
      <c r="B3320" s="35" t="s">
        <v>1367</v>
      </c>
      <c r="C3320" s="33"/>
      <c r="D3320" s="130"/>
      <c r="E3320" s="20">
        <v>1</v>
      </c>
      <c r="F3320" s="20">
        <v>0</v>
      </c>
      <c r="G3320" s="20">
        <v>1</v>
      </c>
      <c r="H3320" s="8">
        <v>230</v>
      </c>
      <c r="I3320" s="8">
        <v>226</v>
      </c>
    </row>
    <row r="3321" spans="1:10" ht="15.75" customHeight="1" thickBot="1">
      <c r="A3321" s="184"/>
      <c r="B3321" s="33" t="s">
        <v>3049</v>
      </c>
      <c r="C3321" s="218" t="s">
        <v>3050</v>
      </c>
      <c r="D3321" s="130"/>
      <c r="E3321" s="20">
        <v>19</v>
      </c>
      <c r="F3321" s="20">
        <v>8</v>
      </c>
      <c r="G3321" s="20">
        <v>21</v>
      </c>
      <c r="H3321" s="8">
        <v>230</v>
      </c>
      <c r="I3321" s="8">
        <v>226</v>
      </c>
    </row>
    <row r="3322" spans="1:10" ht="15.75" thickBot="1">
      <c r="A3322" s="184"/>
      <c r="B3322" s="17" t="s">
        <v>3051</v>
      </c>
      <c r="C3322" s="218"/>
      <c r="D3322" s="130"/>
      <c r="E3322" s="20"/>
      <c r="F3322" s="20"/>
      <c r="G3322" s="20"/>
      <c r="H3322" s="8">
        <v>230</v>
      </c>
      <c r="I3322" s="8">
        <v>226</v>
      </c>
    </row>
    <row r="3323" spans="1:10" ht="15.75" customHeight="1" thickBot="1">
      <c r="A3323" s="184"/>
      <c r="B3323" s="33" t="s">
        <v>3052</v>
      </c>
      <c r="C3323" s="218"/>
      <c r="D3323" s="130"/>
      <c r="E3323" s="20"/>
      <c r="F3323" s="20"/>
      <c r="G3323" s="20"/>
      <c r="H3323" s="8">
        <v>230</v>
      </c>
      <c r="I3323" s="8">
        <v>226</v>
      </c>
    </row>
    <row r="3324" spans="1:10" ht="15.75" thickBot="1">
      <c r="A3324" s="184"/>
      <c r="B3324" s="15" t="s">
        <v>92</v>
      </c>
      <c r="C3324" s="218"/>
      <c r="D3324" s="130">
        <v>400</v>
      </c>
      <c r="E3324" s="20"/>
      <c r="F3324" s="20"/>
      <c r="G3324" s="20"/>
      <c r="H3324" s="8"/>
      <c r="I3324" s="8"/>
      <c r="J3324" s="144">
        <f>100*(H3324*(E3324+F3324+G3324)+H3325*(E3325+F3325+G3325)+H3326*(E3326+F3326+G3326)+H3327*(G3327+F3327+E3327)+H3328*(G3328+F3328+E3328)+H3329*(G3329+F3329+E3329)+H3330*(G3330+F3330+E3330)+H3331*(G3331+F3331+E3331)+H3332*(G3332+F3332+E3332)+H3333*(G3333+F3333+E3333)+H3334*(G3334+F3334+E3334)+H3335*(G3335+F3335+E3335))/(D3324*1000)</f>
        <v>21.598500000000001</v>
      </c>
    </row>
    <row r="3325" spans="1:10" ht="15.75" thickBot="1">
      <c r="A3325" s="184"/>
      <c r="B3325" s="35" t="s">
        <v>3053</v>
      </c>
      <c r="C3325" s="218"/>
      <c r="D3325" s="130"/>
      <c r="E3325" s="20"/>
      <c r="F3325" s="20"/>
      <c r="G3325" s="20"/>
      <c r="H3325" s="8">
        <v>231</v>
      </c>
      <c r="I3325" s="8">
        <v>223</v>
      </c>
    </row>
    <row r="3326" spans="1:10">
      <c r="A3326" s="184"/>
      <c r="B3326" s="17" t="s">
        <v>3054</v>
      </c>
      <c r="C3326" s="33"/>
      <c r="D3326" s="130"/>
      <c r="E3326" s="20">
        <v>48</v>
      </c>
      <c r="F3326" s="20">
        <v>44</v>
      </c>
      <c r="G3326" s="20">
        <v>33</v>
      </c>
      <c r="H3326" s="8">
        <v>231</v>
      </c>
      <c r="I3326" s="8">
        <v>223</v>
      </c>
    </row>
    <row r="3327" spans="1:10">
      <c r="A3327" s="184"/>
      <c r="B3327" s="17" t="s">
        <v>3055</v>
      </c>
      <c r="C3327" s="33"/>
      <c r="D3327" s="130"/>
      <c r="E3327" s="20">
        <v>15</v>
      </c>
      <c r="F3327" s="20">
        <v>28</v>
      </c>
      <c r="G3327" s="20">
        <v>11</v>
      </c>
      <c r="H3327" s="8">
        <v>231</v>
      </c>
      <c r="I3327" s="8">
        <v>223</v>
      </c>
    </row>
    <row r="3328" spans="1:10">
      <c r="A3328" s="184"/>
      <c r="B3328" s="17" t="s">
        <v>3056</v>
      </c>
      <c r="C3328" s="33"/>
      <c r="D3328" s="130"/>
      <c r="E3328" s="20">
        <v>21</v>
      </c>
      <c r="F3328" s="20">
        <v>11</v>
      </c>
      <c r="G3328" s="20">
        <v>22</v>
      </c>
      <c r="H3328" s="8">
        <v>231</v>
      </c>
      <c r="I3328" s="8">
        <v>223</v>
      </c>
    </row>
    <row r="3329" spans="1:10">
      <c r="A3329" s="184"/>
      <c r="B3329" s="17" t="s">
        <v>3057</v>
      </c>
      <c r="C3329" s="33"/>
      <c r="D3329" s="130"/>
      <c r="E3329" s="20">
        <v>1</v>
      </c>
      <c r="F3329" s="20">
        <v>17</v>
      </c>
      <c r="G3329" s="20">
        <v>1</v>
      </c>
      <c r="H3329" s="8">
        <v>231</v>
      </c>
      <c r="I3329" s="8">
        <v>223</v>
      </c>
    </row>
    <row r="3330" spans="1:10">
      <c r="A3330" s="184"/>
      <c r="B3330" s="35" t="s">
        <v>3058</v>
      </c>
      <c r="C3330" s="33"/>
      <c r="D3330" s="130"/>
      <c r="E3330" s="20"/>
      <c r="F3330" s="20"/>
      <c r="G3330" s="20"/>
      <c r="H3330" s="8">
        <v>231</v>
      </c>
      <c r="I3330" s="8">
        <v>223</v>
      </c>
    </row>
    <row r="3331" spans="1:10">
      <c r="A3331" s="184"/>
      <c r="B3331" s="17" t="s">
        <v>3059</v>
      </c>
      <c r="C3331" s="33"/>
      <c r="D3331" s="130"/>
      <c r="E3331" s="20"/>
      <c r="F3331" s="20">
        <v>1</v>
      </c>
      <c r="G3331" s="20"/>
      <c r="H3331" s="8">
        <v>231</v>
      </c>
      <c r="I3331" s="8">
        <v>223</v>
      </c>
    </row>
    <row r="3332" spans="1:10">
      <c r="A3332" s="184"/>
      <c r="B3332" s="17" t="s">
        <v>3060</v>
      </c>
      <c r="C3332" s="33"/>
      <c r="D3332" s="130"/>
      <c r="E3332" s="20">
        <v>52</v>
      </c>
      <c r="F3332" s="20">
        <v>13</v>
      </c>
      <c r="G3332" s="20">
        <v>15</v>
      </c>
      <c r="H3332" s="8">
        <v>231</v>
      </c>
      <c r="I3332" s="8">
        <v>223</v>
      </c>
    </row>
    <row r="3333" spans="1:10">
      <c r="A3333" s="184"/>
      <c r="B3333" s="17" t="s">
        <v>3061</v>
      </c>
      <c r="C3333" s="33"/>
      <c r="D3333" s="130"/>
      <c r="E3333" s="20">
        <v>19</v>
      </c>
      <c r="F3333" s="20">
        <v>12</v>
      </c>
      <c r="G3333" s="20">
        <v>10</v>
      </c>
      <c r="H3333" s="8">
        <v>231</v>
      </c>
      <c r="I3333" s="8">
        <v>223</v>
      </c>
    </row>
    <row r="3334" spans="1:10">
      <c r="A3334" s="184"/>
      <c r="B3334" s="17" t="s">
        <v>3061</v>
      </c>
      <c r="C3334" s="33"/>
      <c r="D3334" s="130"/>
      <c r="E3334" s="20">
        <v>0</v>
      </c>
      <c r="F3334" s="20">
        <v>0</v>
      </c>
      <c r="G3334" s="20">
        <v>0</v>
      </c>
      <c r="H3334" s="8">
        <v>231</v>
      </c>
      <c r="I3334" s="8">
        <v>223</v>
      </c>
    </row>
    <row r="3335" spans="1:10" ht="17.25" customHeight="1">
      <c r="A3335"/>
      <c r="B3335" s="15" t="s">
        <v>3062</v>
      </c>
      <c r="C3335" s="16"/>
      <c r="D3335" s="130">
        <v>400</v>
      </c>
      <c r="E3335" s="20"/>
      <c r="F3335" s="20"/>
      <c r="G3335" s="20"/>
      <c r="H3335" s="8"/>
      <c r="I3335" s="8"/>
      <c r="J3335" s="144">
        <f>100*(H3335*(E3335+F3335+G3335)+H3336*(E3336+F3336+G3336)+H3337*(E3337+F3337+G3337)+H3338*(G3338+F3338+E3338)+H3339*(G3339+F3339+E3339)+H3340*(G3340+F3340+E3340)+H3341*(G3341+F3341+E3341)+H3342*(G3342+F3342+E3342)+H3343*(G3343+F3343+E3343)+H3344*(G3344+F3344+E3344)+H3345*(G3345+F3345+E3345))/(D3335*1000)</f>
        <v>44.935000000000002</v>
      </c>
    </row>
    <row r="3336" spans="1:10" ht="15.75" customHeight="1">
      <c r="A3336" s="207" t="s">
        <v>978</v>
      </c>
      <c r="B3336" s="31" t="s">
        <v>3063</v>
      </c>
      <c r="C3336" s="16"/>
      <c r="D3336" s="130"/>
      <c r="E3336" s="20">
        <v>25</v>
      </c>
      <c r="F3336" s="20">
        <v>17</v>
      </c>
      <c r="G3336" s="20">
        <v>10</v>
      </c>
      <c r="H3336" s="8">
        <v>220</v>
      </c>
      <c r="I3336" s="8">
        <v>215</v>
      </c>
    </row>
    <row r="3337" spans="1:10" ht="15.75" customHeight="1" thickBot="1">
      <c r="A3337" s="207"/>
      <c r="B3337" s="31" t="s">
        <v>3064</v>
      </c>
      <c r="C3337" s="217" t="s">
        <v>3065</v>
      </c>
      <c r="D3337" s="130"/>
      <c r="E3337" s="20">
        <v>61</v>
      </c>
      <c r="F3337" s="20">
        <v>76</v>
      </c>
      <c r="G3337" s="20">
        <v>63</v>
      </c>
      <c r="H3337" s="8">
        <v>220</v>
      </c>
      <c r="I3337" s="8">
        <v>215</v>
      </c>
    </row>
    <row r="3338" spans="1:10" ht="15.75" thickBot="1">
      <c r="A3338" s="207"/>
      <c r="B3338" s="31" t="s">
        <v>2769</v>
      </c>
      <c r="C3338" s="217"/>
      <c r="D3338" s="130"/>
      <c r="E3338" s="20">
        <v>19</v>
      </c>
      <c r="F3338" s="20">
        <v>22</v>
      </c>
      <c r="G3338" s="20">
        <v>42</v>
      </c>
      <c r="H3338" s="8">
        <v>220</v>
      </c>
      <c r="I3338" s="8">
        <v>215</v>
      </c>
    </row>
    <row r="3339" spans="1:10" ht="15.75" thickBot="1">
      <c r="A3339" s="207"/>
      <c r="B3339" s="31" t="s">
        <v>3066</v>
      </c>
      <c r="C3339" s="217"/>
      <c r="D3339" s="130"/>
      <c r="E3339" s="20">
        <v>14</v>
      </c>
      <c r="F3339" s="20">
        <v>23</v>
      </c>
      <c r="G3339" s="20">
        <v>23</v>
      </c>
      <c r="H3339" s="8">
        <v>220</v>
      </c>
      <c r="I3339" s="8">
        <v>215</v>
      </c>
    </row>
    <row r="3340" spans="1:10" ht="15.75" thickBot="1">
      <c r="A3340" s="207"/>
      <c r="B3340" s="31" t="s">
        <v>3067</v>
      </c>
      <c r="C3340" s="217"/>
      <c r="D3340" s="130"/>
      <c r="E3340" s="20">
        <v>0</v>
      </c>
      <c r="F3340" s="20">
        <v>1</v>
      </c>
      <c r="G3340" s="20">
        <v>0</v>
      </c>
      <c r="H3340" s="8">
        <v>220</v>
      </c>
      <c r="I3340" s="8">
        <v>215</v>
      </c>
    </row>
    <row r="3341" spans="1:10">
      <c r="A3341" s="207"/>
      <c r="B3341" s="31" t="s">
        <v>3068</v>
      </c>
      <c r="C3341" s="16"/>
      <c r="D3341" s="130"/>
      <c r="E3341" s="20">
        <v>45</v>
      </c>
      <c r="F3341" s="20">
        <v>66</v>
      </c>
      <c r="G3341" s="20">
        <v>56</v>
      </c>
      <c r="H3341" s="8">
        <v>220</v>
      </c>
      <c r="I3341" s="8">
        <v>215</v>
      </c>
    </row>
    <row r="3342" spans="1:10">
      <c r="A3342" s="207"/>
      <c r="B3342" s="31" t="s">
        <v>3069</v>
      </c>
      <c r="C3342" s="16"/>
      <c r="D3342" s="130"/>
      <c r="E3342" s="20"/>
      <c r="F3342" s="20"/>
      <c r="G3342" s="20"/>
      <c r="H3342" s="8">
        <v>220</v>
      </c>
      <c r="I3342" s="8">
        <v>215</v>
      </c>
    </row>
    <row r="3343" spans="1:10">
      <c r="A3343" s="207"/>
      <c r="B3343" s="31" t="s">
        <v>3070</v>
      </c>
      <c r="C3343" s="16"/>
      <c r="D3343" s="130"/>
      <c r="E3343" s="20">
        <v>45</v>
      </c>
      <c r="F3343" s="20">
        <v>11</v>
      </c>
      <c r="G3343" s="20">
        <v>49</v>
      </c>
      <c r="H3343" s="8">
        <v>220</v>
      </c>
      <c r="I3343" s="8">
        <v>215</v>
      </c>
    </row>
    <row r="3344" spans="1:10">
      <c r="A3344" s="207"/>
      <c r="B3344" s="31" t="s">
        <v>3071</v>
      </c>
      <c r="C3344" s="16"/>
      <c r="D3344" s="130"/>
      <c r="E3344" s="20">
        <v>37</v>
      </c>
      <c r="F3344" s="20">
        <v>76</v>
      </c>
      <c r="G3344" s="20">
        <v>36</v>
      </c>
      <c r="H3344" s="8">
        <v>220</v>
      </c>
      <c r="I3344" s="8">
        <v>215</v>
      </c>
    </row>
    <row r="3345" spans="1:10">
      <c r="A3345" s="207"/>
      <c r="B3345" s="15" t="s">
        <v>92</v>
      </c>
      <c r="C3345" s="16"/>
      <c r="D3345" s="130">
        <v>630</v>
      </c>
      <c r="E3345" s="20"/>
      <c r="F3345" s="20"/>
      <c r="G3345" s="20"/>
      <c r="H3345" s="8"/>
      <c r="I3345" s="8"/>
      <c r="J3345" s="144">
        <f>100*(H3345*(E3345+F3345+G3345)+H3346*(E3346+F3346+G3346)+H3347*(E3347+F3347+G3347)+H3348*(G3348+F3348+E3348)+H3349*(G3349+F3349+E3349)+H3350*(G3350+F3350+E3350)+H3351*(G3351+F3351+E3351))/(D3345*1000)</f>
        <v>23.857460317460319</v>
      </c>
    </row>
    <row r="3346" spans="1:10">
      <c r="A3346" s="207"/>
      <c r="B3346" s="31" t="s">
        <v>3072</v>
      </c>
      <c r="C3346" s="16"/>
      <c r="D3346" s="130"/>
      <c r="E3346" s="20">
        <v>24</v>
      </c>
      <c r="F3346" s="20">
        <v>20</v>
      </c>
      <c r="G3346" s="20">
        <v>18</v>
      </c>
      <c r="H3346" s="8">
        <v>223</v>
      </c>
      <c r="I3346" s="8">
        <v>219</v>
      </c>
    </row>
    <row r="3347" spans="1:10">
      <c r="A3347" s="207"/>
      <c r="B3347" s="75" t="s">
        <v>3073</v>
      </c>
      <c r="C3347" s="90"/>
      <c r="D3347" s="137"/>
      <c r="E3347" s="108"/>
      <c r="F3347" s="108"/>
      <c r="G3347" s="108"/>
      <c r="H3347" s="8">
        <v>223</v>
      </c>
      <c r="I3347" s="8">
        <v>219</v>
      </c>
    </row>
    <row r="3348" spans="1:10">
      <c r="A3348" s="207"/>
      <c r="B3348" s="75" t="s">
        <v>3074</v>
      </c>
      <c r="C3348" s="90"/>
      <c r="D3348" s="137"/>
      <c r="E3348" s="108">
        <v>3</v>
      </c>
      <c r="F3348" s="108">
        <v>2</v>
      </c>
      <c r="G3348" s="108">
        <v>1</v>
      </c>
      <c r="H3348" s="8">
        <v>223</v>
      </c>
      <c r="I3348" s="8">
        <v>219</v>
      </c>
    </row>
    <row r="3349" spans="1:10">
      <c r="A3349" s="207"/>
      <c r="B3349" s="31" t="s">
        <v>3075</v>
      </c>
      <c r="C3349" s="16"/>
      <c r="D3349" s="130"/>
      <c r="E3349" s="20"/>
      <c r="F3349" s="20"/>
      <c r="G3349" s="20"/>
      <c r="H3349" s="8">
        <v>223</v>
      </c>
      <c r="I3349" s="8">
        <v>219</v>
      </c>
    </row>
    <row r="3350" spans="1:10">
      <c r="A3350" s="207"/>
      <c r="B3350" s="31" t="s">
        <v>3076</v>
      </c>
      <c r="C3350" s="16"/>
      <c r="D3350" s="130"/>
      <c r="E3350" s="20">
        <v>105</v>
      </c>
      <c r="F3350" s="20">
        <v>146</v>
      </c>
      <c r="G3350" s="20">
        <v>138</v>
      </c>
      <c r="H3350" s="8">
        <v>223</v>
      </c>
      <c r="I3350" s="8">
        <v>219</v>
      </c>
    </row>
    <row r="3351" spans="1:10">
      <c r="A3351" s="207"/>
      <c r="B3351" s="31" t="s">
        <v>3077</v>
      </c>
      <c r="C3351" s="16"/>
      <c r="D3351" s="130"/>
      <c r="E3351" s="20">
        <v>76</v>
      </c>
      <c r="F3351" s="20">
        <v>65</v>
      </c>
      <c r="G3351" s="20">
        <v>76</v>
      </c>
      <c r="H3351" s="8">
        <v>223</v>
      </c>
      <c r="I3351" s="8">
        <v>219</v>
      </c>
    </row>
    <row r="3352" spans="1:10">
      <c r="A3352" s="207"/>
      <c r="B3352" s="31" t="s">
        <v>3078</v>
      </c>
      <c r="C3352" s="16"/>
      <c r="D3352" s="130">
        <v>630</v>
      </c>
      <c r="E3352" s="20">
        <v>28</v>
      </c>
      <c r="F3352" s="20">
        <v>18</v>
      </c>
      <c r="G3352" s="20">
        <v>14</v>
      </c>
      <c r="H3352" s="8">
        <v>223</v>
      </c>
      <c r="I3352" s="8">
        <v>219</v>
      </c>
      <c r="J3352" s="144">
        <f>100*(H3352*(E3352+F3352+G3352)+H3353*(E3353+F3353+G3353)+H3354*(E3354+F3354+G3354)+H3355*(G3355+F3355+E3355)+H3356*(G3356+F3356+E3356)+H3357*(G3357+F3357+E3357)+H3358*(G3358+F3358+E3358))/(D3352*1000)</f>
        <v>4.6015873015873012</v>
      </c>
    </row>
    <row r="3353" spans="1:10">
      <c r="A3353" s="207"/>
      <c r="B3353" s="31" t="s">
        <v>3079</v>
      </c>
      <c r="C3353" s="16"/>
      <c r="D3353" s="130"/>
      <c r="E3353" s="20">
        <v>0</v>
      </c>
      <c r="F3353" s="20">
        <v>0</v>
      </c>
      <c r="G3353" s="20">
        <v>0</v>
      </c>
      <c r="H3353" s="8">
        <v>223</v>
      </c>
      <c r="I3353" s="8">
        <v>219</v>
      </c>
    </row>
    <row r="3354" spans="1:10">
      <c r="A3354" s="207"/>
      <c r="B3354" s="31" t="s">
        <v>1380</v>
      </c>
      <c r="C3354" s="16"/>
      <c r="D3354" s="130"/>
      <c r="E3354" s="20"/>
      <c r="F3354" s="20"/>
      <c r="G3354" s="20"/>
      <c r="H3354" s="8">
        <v>223</v>
      </c>
      <c r="I3354" s="8">
        <v>219</v>
      </c>
    </row>
    <row r="3355" spans="1:10">
      <c r="A3355" s="207"/>
      <c r="B3355" s="31" t="s">
        <v>3080</v>
      </c>
      <c r="C3355" s="16"/>
      <c r="D3355" s="130"/>
      <c r="E3355" s="20">
        <v>28</v>
      </c>
      <c r="F3355" s="20">
        <v>21</v>
      </c>
      <c r="G3355" s="20">
        <v>21</v>
      </c>
      <c r="H3355" s="8">
        <v>223</v>
      </c>
      <c r="I3355" s="8">
        <v>219</v>
      </c>
    </row>
    <row r="3356" spans="1:10" ht="17.25" customHeight="1">
      <c r="A3356" s="207"/>
      <c r="B3356" s="15" t="s">
        <v>3081</v>
      </c>
      <c r="C3356" s="16"/>
      <c r="D3356" s="130">
        <v>630</v>
      </c>
      <c r="E3356" s="20"/>
      <c r="F3356" s="20"/>
      <c r="G3356" s="20"/>
      <c r="H3356" s="8"/>
      <c r="I3356" s="8"/>
      <c r="J3356" s="144">
        <f>100*(H3356*(E3356+F3356+G3356)+H3357*(E3357+F3357+G3357)+H3358*(E3358+F3358+G3358)+H3359*(G3359+F3359+E3359)+H3360*(G3360+F3360+E3360)+H3361*(G3361+F3361+E3361)+H3362*(G3362+F3362+E3362)+H3363*(G3363+F3363+E3363)+H3364*(G3364+F3364+E3364)+H3365*(G3365+F3365+E3365)+H3366*(G3366+F3366+E3366))/(D3356*1000)</f>
        <v>11.001904761904761</v>
      </c>
    </row>
    <row r="3357" spans="1:10" ht="17.25" customHeight="1">
      <c r="A3357" s="207"/>
      <c r="B3357" s="64" t="s">
        <v>3082</v>
      </c>
      <c r="C3357" s="16"/>
      <c r="D3357" s="130"/>
      <c r="E3357" s="20"/>
      <c r="F3357" s="20"/>
      <c r="G3357" s="20"/>
      <c r="H3357" s="8">
        <v>228</v>
      </c>
      <c r="I3357" s="8">
        <v>224</v>
      </c>
    </row>
    <row r="3358" spans="1:10" ht="17.25" customHeight="1" thickBot="1">
      <c r="A3358" s="207"/>
      <c r="B3358" s="31" t="s">
        <v>3083</v>
      </c>
      <c r="C3358" s="217" t="s">
        <v>3084</v>
      </c>
      <c r="D3358" s="130"/>
      <c r="E3358" s="20">
        <v>0</v>
      </c>
      <c r="F3358" s="20">
        <v>0</v>
      </c>
      <c r="G3358" s="20">
        <v>0</v>
      </c>
      <c r="H3358" s="8">
        <v>228</v>
      </c>
      <c r="I3358" s="8">
        <v>224</v>
      </c>
    </row>
    <row r="3359" spans="1:10" ht="17.25" customHeight="1" thickBot="1">
      <c r="A3359" s="207"/>
      <c r="B3359" s="64" t="s">
        <v>3085</v>
      </c>
      <c r="C3359" s="217"/>
      <c r="D3359" s="130"/>
      <c r="E3359" s="20">
        <v>28</v>
      </c>
      <c r="F3359" s="20">
        <v>39</v>
      </c>
      <c r="G3359" s="20">
        <v>9</v>
      </c>
      <c r="H3359" s="8">
        <v>228</v>
      </c>
      <c r="I3359" s="8">
        <v>224</v>
      </c>
    </row>
    <row r="3360" spans="1:10" ht="17.25" customHeight="1" thickBot="1">
      <c r="A3360" s="207"/>
      <c r="B3360" s="31" t="s">
        <v>3086</v>
      </c>
      <c r="C3360" s="217"/>
      <c r="D3360" s="130"/>
      <c r="E3360" s="20">
        <v>0</v>
      </c>
      <c r="F3360" s="20">
        <v>0</v>
      </c>
      <c r="G3360" s="20">
        <v>0</v>
      </c>
      <c r="H3360" s="8">
        <v>228</v>
      </c>
      <c r="I3360" s="8">
        <v>224</v>
      </c>
    </row>
    <row r="3361" spans="1:10" ht="17.25" customHeight="1" thickBot="1">
      <c r="A3361" s="207"/>
      <c r="B3361" s="64" t="s">
        <v>63</v>
      </c>
      <c r="C3361" s="217"/>
      <c r="D3361" s="130"/>
      <c r="E3361" s="20">
        <v>2</v>
      </c>
      <c r="F3361" s="20">
        <v>2</v>
      </c>
      <c r="G3361" s="20">
        <v>3</v>
      </c>
      <c r="H3361" s="8">
        <v>228</v>
      </c>
      <c r="I3361" s="8">
        <v>224</v>
      </c>
    </row>
    <row r="3362" spans="1:10" ht="17.25" customHeight="1">
      <c r="A3362" s="207"/>
      <c r="B3362" s="31" t="s">
        <v>3087</v>
      </c>
      <c r="C3362" s="16"/>
      <c r="D3362" s="130"/>
      <c r="E3362" s="20">
        <v>0</v>
      </c>
      <c r="F3362" s="20">
        <v>0</v>
      </c>
      <c r="G3362" s="20">
        <v>1</v>
      </c>
      <c r="H3362" s="8">
        <v>228</v>
      </c>
      <c r="I3362" s="8">
        <v>224</v>
      </c>
    </row>
    <row r="3363" spans="1:10" ht="17.25" customHeight="1">
      <c r="A3363" s="207"/>
      <c r="B3363" s="64" t="s">
        <v>3088</v>
      </c>
      <c r="C3363" s="16"/>
      <c r="D3363" s="130"/>
      <c r="E3363" s="20"/>
      <c r="F3363" s="20"/>
      <c r="G3363" s="20"/>
      <c r="H3363" s="8">
        <v>228</v>
      </c>
      <c r="I3363" s="8">
        <v>224</v>
      </c>
    </row>
    <row r="3364" spans="1:10" ht="17.25" customHeight="1">
      <c r="A3364" s="207"/>
      <c r="B3364" s="64" t="s">
        <v>3089</v>
      </c>
      <c r="C3364" s="16"/>
      <c r="D3364" s="130"/>
      <c r="E3364" s="20">
        <v>2</v>
      </c>
      <c r="F3364" s="20">
        <v>29</v>
      </c>
      <c r="G3364" s="20">
        <v>7</v>
      </c>
      <c r="H3364" s="8">
        <v>228</v>
      </c>
      <c r="I3364" s="8">
        <v>224</v>
      </c>
    </row>
    <row r="3365" spans="1:10" ht="17.25" customHeight="1">
      <c r="A3365" s="207"/>
      <c r="B3365" s="64" t="s">
        <v>3090</v>
      </c>
      <c r="C3365" s="16"/>
      <c r="D3365" s="130"/>
      <c r="E3365" s="20">
        <v>74</v>
      </c>
      <c r="F3365" s="20">
        <v>55</v>
      </c>
      <c r="G3365" s="20">
        <v>49</v>
      </c>
      <c r="H3365" s="8">
        <v>228</v>
      </c>
      <c r="I3365" s="8">
        <v>224</v>
      </c>
    </row>
    <row r="3366" spans="1:10" ht="17.25" customHeight="1">
      <c r="A3366" s="207"/>
      <c r="B3366" s="64" t="s">
        <v>3091</v>
      </c>
      <c r="C3366" s="16"/>
      <c r="D3366" s="130"/>
      <c r="E3366" s="20">
        <v>1</v>
      </c>
      <c r="F3366" s="20">
        <v>0</v>
      </c>
      <c r="G3366" s="20">
        <v>3</v>
      </c>
      <c r="H3366" s="8">
        <v>228</v>
      </c>
      <c r="I3366" s="8">
        <v>224</v>
      </c>
    </row>
    <row r="3367" spans="1:10" ht="17.25" customHeight="1">
      <c r="A3367" s="207"/>
      <c r="B3367" s="64" t="s">
        <v>3092</v>
      </c>
      <c r="C3367" s="16"/>
      <c r="D3367" s="130"/>
      <c r="E3367" s="20"/>
      <c r="F3367" s="20"/>
      <c r="G3367" s="20"/>
      <c r="H3367" s="8">
        <v>228</v>
      </c>
      <c r="I3367" s="8">
        <v>224</v>
      </c>
    </row>
    <row r="3368" spans="1:10" ht="17.25" customHeight="1">
      <c r="A3368" s="207"/>
      <c r="B3368" s="15" t="s">
        <v>92</v>
      </c>
      <c r="C3368" s="16"/>
      <c r="D3368" s="130">
        <v>400</v>
      </c>
      <c r="E3368" s="20"/>
      <c r="F3368" s="20"/>
      <c r="G3368" s="20"/>
      <c r="H3368" s="8"/>
      <c r="I3368" s="8"/>
      <c r="J3368" s="144">
        <f>100*(H3368*(E3368+F3368+G3368)+H3369*(E3369+F3369+G3369)+H3370*(E3370+F3370+G3370)+H3371*(G3371+F3371+E3371)+H3372*(G3372+F3372+E3372)+H3373*(G3373+F3373+E3373)+H3374*(G3374+F3374+E3374))/(D3368*1000)</f>
        <v>34.729999999999997</v>
      </c>
    </row>
    <row r="3369" spans="1:10" ht="17.25" customHeight="1">
      <c r="A3369" s="207"/>
      <c r="B3369" s="64" t="s">
        <v>3093</v>
      </c>
      <c r="C3369" s="16"/>
      <c r="D3369" s="130"/>
      <c r="E3369" s="20"/>
      <c r="F3369" s="20"/>
      <c r="G3369" s="20"/>
      <c r="H3369" s="8">
        <v>230</v>
      </c>
      <c r="I3369" s="8">
        <v>227</v>
      </c>
    </row>
    <row r="3370" spans="1:10" ht="17.25" customHeight="1">
      <c r="A3370" s="207"/>
      <c r="B3370" s="31" t="s">
        <v>3094</v>
      </c>
      <c r="C3370" s="16"/>
      <c r="D3370" s="130"/>
      <c r="E3370" s="20">
        <v>17</v>
      </c>
      <c r="F3370" s="20">
        <v>11</v>
      </c>
      <c r="G3370" s="20">
        <v>7</v>
      </c>
      <c r="H3370" s="8">
        <v>230</v>
      </c>
      <c r="I3370" s="8">
        <v>227</v>
      </c>
    </row>
    <row r="3371" spans="1:10" ht="17.25" customHeight="1">
      <c r="A3371" s="207"/>
      <c r="B3371" s="64" t="s">
        <v>3095</v>
      </c>
      <c r="C3371" s="16"/>
      <c r="D3371" s="130"/>
      <c r="E3371" s="20">
        <v>31</v>
      </c>
      <c r="F3371" s="20">
        <v>35</v>
      </c>
      <c r="G3371" s="20">
        <v>44</v>
      </c>
      <c r="H3371" s="8">
        <v>230</v>
      </c>
      <c r="I3371" s="8">
        <v>227</v>
      </c>
    </row>
    <row r="3372" spans="1:10" ht="17.25" customHeight="1">
      <c r="A3372" s="207"/>
      <c r="B3372" s="31" t="s">
        <v>3083</v>
      </c>
      <c r="C3372" s="16"/>
      <c r="D3372" s="130"/>
      <c r="E3372" s="20">
        <v>38</v>
      </c>
      <c r="F3372" s="20">
        <v>40</v>
      </c>
      <c r="G3372" s="20">
        <v>28</v>
      </c>
      <c r="H3372" s="8">
        <v>230</v>
      </c>
      <c r="I3372" s="8">
        <v>227</v>
      </c>
    </row>
    <row r="3373" spans="1:10" ht="17.25" customHeight="1">
      <c r="A3373" s="207"/>
      <c r="B3373" s="64" t="s">
        <v>3096</v>
      </c>
      <c r="C3373" s="16"/>
      <c r="D3373" s="130"/>
      <c r="E3373" s="20">
        <v>124</v>
      </c>
      <c r="F3373" s="20">
        <v>92</v>
      </c>
      <c r="G3373" s="20">
        <v>137</v>
      </c>
      <c r="H3373" s="8">
        <v>230</v>
      </c>
      <c r="I3373" s="8">
        <v>227</v>
      </c>
    </row>
    <row r="3374" spans="1:10" ht="17.25" customHeight="1">
      <c r="A3374"/>
      <c r="B3374" s="15" t="s">
        <v>3097</v>
      </c>
      <c r="C3374" s="16"/>
      <c r="D3374" s="130">
        <v>630</v>
      </c>
      <c r="E3374" s="20"/>
      <c r="F3374" s="20"/>
      <c r="G3374" s="20"/>
      <c r="H3374" s="8"/>
      <c r="I3374" s="8"/>
      <c r="J3374" s="144">
        <f>100*(H3374*(E3374+F3374+G3374)+H3375*(E3375+F3375+G3375)+H3376*(E3376+F3376+G3376)+H3377*(G3377+F3377+E3377)+H3378*(G3378+F3378+E3378)+H3379*(G3379+F3379+E3379)+H3380*(G3380+F3380+E3380)+H3381*(G3381+F3381+E3381))/(D3374*1000)</f>
        <v>36.899047619047622</v>
      </c>
    </row>
    <row r="3375" spans="1:10" ht="15.75" customHeight="1" thickBot="1">
      <c r="A3375" s="207" t="s">
        <v>978</v>
      </c>
      <c r="B3375" s="26" t="s">
        <v>3098</v>
      </c>
      <c r="C3375" s="217" t="s">
        <v>3099</v>
      </c>
      <c r="D3375" s="131"/>
      <c r="E3375" s="47">
        <v>263</v>
      </c>
      <c r="F3375" s="47">
        <v>207</v>
      </c>
      <c r="G3375" s="47">
        <v>180</v>
      </c>
      <c r="H3375" s="8">
        <v>232</v>
      </c>
      <c r="I3375" s="8">
        <v>226</v>
      </c>
    </row>
    <row r="3376" spans="1:10" ht="15.75" thickBot="1">
      <c r="A3376" s="207"/>
      <c r="B3376" s="31" t="s">
        <v>3100</v>
      </c>
      <c r="C3376" s="217"/>
      <c r="D3376" s="130"/>
      <c r="E3376" s="47">
        <v>1</v>
      </c>
      <c r="F3376" s="47">
        <v>6</v>
      </c>
      <c r="G3376" s="47">
        <v>1</v>
      </c>
      <c r="H3376" s="8">
        <v>232</v>
      </c>
      <c r="I3376" s="8">
        <v>226</v>
      </c>
    </row>
    <row r="3377" spans="1:10" ht="15.75" thickBot="1">
      <c r="A3377" s="207"/>
      <c r="B3377" s="31" t="s">
        <v>3101</v>
      </c>
      <c r="C3377" s="217"/>
      <c r="D3377" s="130"/>
      <c r="E3377" s="47">
        <v>20</v>
      </c>
      <c r="F3377" s="47">
        <v>36</v>
      </c>
      <c r="G3377" s="47">
        <v>20</v>
      </c>
      <c r="H3377" s="8">
        <v>232</v>
      </c>
      <c r="I3377" s="8">
        <v>226</v>
      </c>
    </row>
    <row r="3378" spans="1:10" ht="15.75" thickBot="1">
      <c r="A3378" s="207"/>
      <c r="B3378" s="31" t="s">
        <v>3102</v>
      </c>
      <c r="C3378" s="217"/>
      <c r="D3378" s="130"/>
      <c r="E3378" s="20">
        <v>26</v>
      </c>
      <c r="F3378" s="20">
        <v>59</v>
      </c>
      <c r="G3378" s="20">
        <v>36</v>
      </c>
      <c r="H3378" s="8">
        <v>232</v>
      </c>
      <c r="I3378" s="8">
        <v>226</v>
      </c>
    </row>
    <row r="3379" spans="1:10">
      <c r="A3379" s="207"/>
      <c r="B3379" s="31" t="s">
        <v>3103</v>
      </c>
      <c r="C3379" s="16"/>
      <c r="D3379" s="130"/>
      <c r="E3379" s="20">
        <v>24</v>
      </c>
      <c r="F3379" s="20">
        <v>75</v>
      </c>
      <c r="G3379" s="20">
        <v>37</v>
      </c>
      <c r="H3379" s="8">
        <v>232</v>
      </c>
      <c r="I3379" s="8">
        <v>226</v>
      </c>
    </row>
    <row r="3380" spans="1:10">
      <c r="A3380" s="207"/>
      <c r="B3380" s="31" t="s">
        <v>3104</v>
      </c>
      <c r="C3380" s="16"/>
      <c r="D3380" s="130"/>
      <c r="E3380" s="20">
        <v>4</v>
      </c>
      <c r="F3380" s="20">
        <v>2</v>
      </c>
      <c r="G3380" s="20">
        <v>5</v>
      </c>
      <c r="H3380" s="8">
        <v>232</v>
      </c>
      <c r="I3380" s="8">
        <v>226</v>
      </c>
    </row>
    <row r="3381" spans="1:10">
      <c r="A3381" s="207"/>
      <c r="B3381" s="31" t="s">
        <v>3105</v>
      </c>
      <c r="C3381" s="16"/>
      <c r="D3381" s="130"/>
      <c r="E3381" s="47">
        <v>0</v>
      </c>
      <c r="F3381" s="47">
        <v>0</v>
      </c>
      <c r="G3381" s="47">
        <v>0</v>
      </c>
      <c r="H3381" s="8">
        <v>232</v>
      </c>
      <c r="I3381" s="8">
        <v>226</v>
      </c>
    </row>
    <row r="3382" spans="1:10">
      <c r="A3382" s="207"/>
      <c r="B3382" s="15" t="s">
        <v>92</v>
      </c>
      <c r="C3382" s="16"/>
      <c r="D3382" s="130">
        <v>400</v>
      </c>
      <c r="E3382" s="20"/>
      <c r="F3382" s="20"/>
      <c r="G3382" s="20"/>
      <c r="H3382" s="8"/>
      <c r="I3382" s="8"/>
      <c r="J3382" s="144">
        <f>100*(H3382*(E3382+F3382+G3382)+H3383*(E3383+F3383+G3383)+H3384*(E3384+F3384+G3384)+H3385*(G3385+F3385+E3385)+H3386*(G3386+F3386+E3386)+H3387*(G3387+F3387+E3387)+H3388*(G3388+F3388+E3388)+H3389*(G3389+F3389+E3389))/(D3382*1000)</f>
        <v>7.2</v>
      </c>
    </row>
    <row r="3383" spans="1:10">
      <c r="A3383" s="207"/>
      <c r="B3383" s="31" t="s">
        <v>3106</v>
      </c>
      <c r="C3383" s="16"/>
      <c r="D3383" s="130"/>
      <c r="E3383" s="20">
        <v>11</v>
      </c>
      <c r="F3383" s="20">
        <v>5</v>
      </c>
      <c r="G3383" s="20">
        <v>22</v>
      </c>
      <c r="H3383" s="8">
        <v>225</v>
      </c>
      <c r="I3383" s="8">
        <v>219</v>
      </c>
    </row>
    <row r="3384" spans="1:10">
      <c r="A3384" s="207"/>
      <c r="B3384" s="31" t="s">
        <v>3107</v>
      </c>
      <c r="C3384" s="16"/>
      <c r="D3384" s="130"/>
      <c r="E3384" s="20">
        <v>0</v>
      </c>
      <c r="F3384" s="20">
        <v>1</v>
      </c>
      <c r="G3384" s="20">
        <v>3</v>
      </c>
      <c r="H3384" s="8">
        <v>225</v>
      </c>
      <c r="I3384" s="8">
        <v>219</v>
      </c>
    </row>
    <row r="3385" spans="1:10">
      <c r="A3385" s="207"/>
      <c r="B3385" s="31" t="s">
        <v>3108</v>
      </c>
      <c r="C3385" s="16"/>
      <c r="D3385" s="130"/>
      <c r="E3385" s="20">
        <v>7</v>
      </c>
      <c r="F3385" s="20">
        <v>3</v>
      </c>
      <c r="G3385" s="20">
        <v>18</v>
      </c>
      <c r="H3385" s="8">
        <v>225</v>
      </c>
      <c r="I3385" s="8">
        <v>219</v>
      </c>
    </row>
    <row r="3386" spans="1:10">
      <c r="A3386" s="207"/>
      <c r="B3386" s="31" t="s">
        <v>3109</v>
      </c>
      <c r="C3386" s="16"/>
      <c r="D3386" s="130"/>
      <c r="E3386" s="20"/>
      <c r="F3386" s="20"/>
      <c r="G3386" s="20"/>
      <c r="H3386" s="8">
        <v>225</v>
      </c>
      <c r="I3386" s="8">
        <v>219</v>
      </c>
    </row>
    <row r="3387" spans="1:10">
      <c r="A3387" s="207"/>
      <c r="B3387" s="31" t="s">
        <v>3110</v>
      </c>
      <c r="C3387" s="16"/>
      <c r="D3387" s="130"/>
      <c r="E3387" s="20">
        <v>1</v>
      </c>
      <c r="F3387" s="20">
        <v>1</v>
      </c>
      <c r="G3387" s="20">
        <v>2</v>
      </c>
      <c r="H3387" s="8">
        <v>225</v>
      </c>
      <c r="I3387" s="8">
        <v>219</v>
      </c>
    </row>
    <row r="3388" spans="1:10">
      <c r="A3388" s="207"/>
      <c r="B3388" s="31" t="s">
        <v>3111</v>
      </c>
      <c r="C3388" s="16"/>
      <c r="D3388" s="130"/>
      <c r="E3388" s="20">
        <v>23</v>
      </c>
      <c r="F3388" s="20">
        <v>25</v>
      </c>
      <c r="G3388" s="20">
        <v>6</v>
      </c>
      <c r="H3388" s="8">
        <v>225</v>
      </c>
      <c r="I3388" s="8">
        <v>219</v>
      </c>
    </row>
    <row r="3389" spans="1:10">
      <c r="A3389" s="207"/>
      <c r="B3389" s="15" t="s">
        <v>3112</v>
      </c>
      <c r="C3389" s="16"/>
      <c r="D3389" s="130">
        <v>400</v>
      </c>
      <c r="E3389" s="20"/>
      <c r="F3389" s="20"/>
      <c r="G3389" s="20"/>
      <c r="H3389" s="8"/>
      <c r="I3389" s="8"/>
      <c r="J3389" s="144">
        <f>100*(H3389*(E3389+F3389+G3389)+H3390*(E3390+F3390+G3390)+H3391*(E3391+F3391+G3391)+H3392*(G3392+F3392+E3392)+H3393*(G3393+F3393+E3393)+H3394*(G3394+F3394+E3394)+H3395*(G3395+F3395+E3395)+H3396*(G3396+F3396+E3396))/(D3389*1000)</f>
        <v>15.561</v>
      </c>
    </row>
    <row r="3390" spans="1:10" ht="15.75" customHeight="1" thickBot="1">
      <c r="A3390" s="207"/>
      <c r="B3390" s="31" t="s">
        <v>3113</v>
      </c>
      <c r="C3390" s="217" t="s">
        <v>3114</v>
      </c>
      <c r="D3390" s="130"/>
      <c r="E3390" s="20">
        <v>0</v>
      </c>
      <c r="F3390" s="20">
        <v>0</v>
      </c>
      <c r="G3390" s="20">
        <v>0</v>
      </c>
      <c r="H3390" s="8">
        <v>228</v>
      </c>
      <c r="I3390" s="8">
        <v>228</v>
      </c>
    </row>
    <row r="3391" spans="1:10" ht="15.75" thickBot="1">
      <c r="A3391" s="207"/>
      <c r="B3391" s="31" t="s">
        <v>3115</v>
      </c>
      <c r="C3391" s="217"/>
      <c r="D3391" s="130"/>
      <c r="E3391" s="20">
        <v>1</v>
      </c>
      <c r="F3391" s="20">
        <v>5</v>
      </c>
      <c r="G3391" s="20">
        <v>4</v>
      </c>
      <c r="H3391" s="8">
        <v>228</v>
      </c>
      <c r="I3391" s="8">
        <v>228</v>
      </c>
    </row>
    <row r="3392" spans="1:10" ht="15.75" thickBot="1">
      <c r="A3392" s="207"/>
      <c r="B3392" s="26" t="s">
        <v>2888</v>
      </c>
      <c r="C3392" s="217"/>
      <c r="D3392" s="130"/>
      <c r="E3392" s="20">
        <v>5</v>
      </c>
      <c r="F3392" s="20">
        <v>4</v>
      </c>
      <c r="G3392" s="20">
        <v>8</v>
      </c>
      <c r="H3392" s="8">
        <v>228</v>
      </c>
      <c r="I3392" s="8">
        <v>228</v>
      </c>
    </row>
    <row r="3393" spans="1:10" ht="15.75" thickBot="1">
      <c r="A3393" s="207"/>
      <c r="B3393" s="31" t="s">
        <v>3116</v>
      </c>
      <c r="C3393" s="217"/>
      <c r="D3393" s="130"/>
      <c r="E3393" s="20">
        <v>38</v>
      </c>
      <c r="F3393" s="20">
        <v>36</v>
      </c>
      <c r="G3393" s="20">
        <v>47</v>
      </c>
      <c r="H3393" s="8">
        <v>228</v>
      </c>
      <c r="I3393" s="8">
        <v>228</v>
      </c>
    </row>
    <row r="3394" spans="1:10" ht="15.75" thickBot="1">
      <c r="A3394" s="207"/>
      <c r="B3394" s="31" t="s">
        <v>3117</v>
      </c>
      <c r="C3394" s="217"/>
      <c r="D3394" s="130"/>
      <c r="E3394" s="20">
        <v>5</v>
      </c>
      <c r="F3394" s="20">
        <v>2</v>
      </c>
      <c r="G3394" s="20">
        <v>6</v>
      </c>
      <c r="H3394" s="8">
        <v>228</v>
      </c>
      <c r="I3394" s="8">
        <v>228</v>
      </c>
    </row>
    <row r="3395" spans="1:10" ht="15.75" thickBot="1">
      <c r="A3395" s="207"/>
      <c r="B3395" s="31" t="s">
        <v>3118</v>
      </c>
      <c r="C3395" s="217"/>
      <c r="D3395" s="130"/>
      <c r="E3395" s="20">
        <v>48</v>
      </c>
      <c r="F3395" s="20">
        <v>37</v>
      </c>
      <c r="G3395" s="20">
        <v>27</v>
      </c>
      <c r="H3395" s="8">
        <v>228</v>
      </c>
      <c r="I3395" s="8">
        <v>228</v>
      </c>
    </row>
    <row r="3396" spans="1:10">
      <c r="A3396" s="207"/>
      <c r="B3396" s="15" t="s">
        <v>92</v>
      </c>
      <c r="C3396" s="16"/>
      <c r="D3396" s="130">
        <v>400</v>
      </c>
      <c r="E3396" s="20"/>
      <c r="F3396" s="20"/>
      <c r="G3396" s="20"/>
      <c r="H3396" s="8"/>
      <c r="I3396" s="8"/>
      <c r="J3396" s="144">
        <f>100*(H3396*(E3396+F3396+G3396)+H3397*(E3397+F3397+G3397)+H3398*(E3398+F3398+G3398)+H3399*(G3399+F3399+E3399)+H3400*(G3400+F3400+E3400)+H3401*(G3401+F3401+E3401))/(D3396*1000)</f>
        <v>6.5519999999999996</v>
      </c>
    </row>
    <row r="3397" spans="1:10">
      <c r="A3397" s="207"/>
      <c r="B3397" s="31" t="s">
        <v>696</v>
      </c>
      <c r="C3397" s="16"/>
      <c r="D3397" s="130"/>
      <c r="E3397" s="20">
        <v>7</v>
      </c>
      <c r="F3397" s="20">
        <v>2</v>
      </c>
      <c r="G3397" s="20">
        <v>10</v>
      </c>
      <c r="H3397" s="8">
        <v>224</v>
      </c>
      <c r="I3397" s="8">
        <v>218</v>
      </c>
    </row>
    <row r="3398" spans="1:10">
      <c r="A3398" s="207"/>
      <c r="B3398" s="31" t="s">
        <v>3119</v>
      </c>
      <c r="C3398" s="16"/>
      <c r="D3398" s="130"/>
      <c r="E3398" s="20"/>
      <c r="F3398" s="20"/>
      <c r="G3398" s="20"/>
      <c r="H3398" s="8">
        <v>224</v>
      </c>
      <c r="I3398" s="8">
        <v>218</v>
      </c>
    </row>
    <row r="3399" spans="1:10">
      <c r="A3399" s="207"/>
      <c r="B3399" s="31" t="s">
        <v>3120</v>
      </c>
      <c r="C3399" s="16"/>
      <c r="D3399" s="130"/>
      <c r="E3399" s="20">
        <v>29</v>
      </c>
      <c r="F3399" s="20">
        <v>22</v>
      </c>
      <c r="G3399" s="20">
        <v>20</v>
      </c>
      <c r="H3399" s="8">
        <v>224</v>
      </c>
      <c r="I3399" s="8">
        <v>218</v>
      </c>
    </row>
    <row r="3400" spans="1:10">
      <c r="A3400" s="207"/>
      <c r="B3400" s="31" t="s">
        <v>3121</v>
      </c>
      <c r="C3400" s="16"/>
      <c r="D3400" s="130"/>
      <c r="E3400" s="20">
        <v>14</v>
      </c>
      <c r="F3400" s="20">
        <v>9</v>
      </c>
      <c r="G3400" s="20">
        <v>4</v>
      </c>
      <c r="H3400" s="8">
        <v>224</v>
      </c>
      <c r="I3400" s="8">
        <v>218</v>
      </c>
    </row>
    <row r="3401" spans="1:10">
      <c r="A3401"/>
      <c r="B3401" s="15" t="s">
        <v>3122</v>
      </c>
      <c r="C3401" s="16"/>
      <c r="D3401" s="131">
        <v>400</v>
      </c>
      <c r="E3401" s="20"/>
      <c r="F3401" s="20"/>
      <c r="G3401" s="20"/>
      <c r="H3401" s="8"/>
      <c r="I3401" s="8"/>
      <c r="J3401" s="144">
        <f>100*(H3401*(E3401+F3401+G3401)+H3402*(E3402+F3402+G3402)+H3403*(E3403+F3403+G3403)+H3404*(G3404+F3404+E3404)+H3405*(G3405+F3405+E3405)+H3406*(G3406+F3406+E3406)+H3407*(G3407+F3407+E3407)+H3408*(G3408+F3408+E3408)+H3409*(G3409+F3409+E3409))/(D3401*1000)</f>
        <v>19.646999999999998</v>
      </c>
    </row>
    <row r="3402" spans="1:10" ht="15.75" customHeight="1" thickBot="1">
      <c r="A3402" s="184" t="s">
        <v>302</v>
      </c>
      <c r="B3402" s="26" t="s">
        <v>3123</v>
      </c>
      <c r="C3402" s="217" t="s">
        <v>3124</v>
      </c>
      <c r="D3402" s="131"/>
      <c r="E3402" s="20">
        <v>2</v>
      </c>
      <c r="F3402" s="20">
        <v>0</v>
      </c>
      <c r="G3402" s="20">
        <v>0</v>
      </c>
      <c r="H3402" s="8">
        <v>236</v>
      </c>
      <c r="I3402" s="8">
        <v>232</v>
      </c>
    </row>
    <row r="3403" spans="1:10" ht="15.75" thickBot="1">
      <c r="A3403" s="184"/>
      <c r="B3403" s="26" t="s">
        <v>3125</v>
      </c>
      <c r="C3403" s="217"/>
      <c r="D3403" s="131"/>
      <c r="E3403" s="20">
        <v>0</v>
      </c>
      <c r="F3403" s="20">
        <v>0</v>
      </c>
      <c r="G3403" s="20">
        <v>0</v>
      </c>
      <c r="H3403" s="8">
        <v>236</v>
      </c>
      <c r="I3403" s="8">
        <v>232</v>
      </c>
    </row>
    <row r="3404" spans="1:10" ht="15.75" thickBot="1">
      <c r="A3404" s="184"/>
      <c r="B3404" s="26" t="s">
        <v>3126</v>
      </c>
      <c r="C3404" s="217"/>
      <c r="D3404" s="131"/>
      <c r="E3404" s="20">
        <v>27</v>
      </c>
      <c r="F3404" s="20">
        <v>0</v>
      </c>
      <c r="G3404" s="20">
        <v>6</v>
      </c>
      <c r="H3404" s="8">
        <v>236</v>
      </c>
      <c r="I3404" s="8">
        <v>232</v>
      </c>
    </row>
    <row r="3405" spans="1:10" ht="15.75" thickBot="1">
      <c r="A3405" s="184"/>
      <c r="B3405" s="15" t="s">
        <v>451</v>
      </c>
      <c r="C3405" s="217"/>
      <c r="D3405" s="131"/>
      <c r="E3405" s="20"/>
      <c r="F3405" s="20"/>
      <c r="G3405" s="20"/>
      <c r="H3405" s="8"/>
      <c r="I3405" s="8"/>
    </row>
    <row r="3406" spans="1:10" ht="15.75" thickBot="1">
      <c r="A3406" s="184"/>
      <c r="B3406" s="31" t="s">
        <v>3127</v>
      </c>
      <c r="C3406" s="217"/>
      <c r="D3406" s="130"/>
      <c r="E3406" s="20">
        <v>41</v>
      </c>
      <c r="F3406" s="20">
        <v>27</v>
      </c>
      <c r="G3406" s="20">
        <v>20</v>
      </c>
      <c r="H3406" s="8">
        <v>236</v>
      </c>
      <c r="I3406" s="8">
        <v>232</v>
      </c>
    </row>
    <row r="3407" spans="1:10">
      <c r="A3407" s="184"/>
      <c r="B3407" s="31" t="s">
        <v>3128</v>
      </c>
      <c r="C3407" s="16"/>
      <c r="D3407" s="130"/>
      <c r="E3407" s="20">
        <v>39</v>
      </c>
      <c r="F3407" s="20">
        <v>12</v>
      </c>
      <c r="G3407" s="20">
        <v>42</v>
      </c>
      <c r="H3407" s="8">
        <v>236</v>
      </c>
      <c r="I3407" s="8">
        <v>232</v>
      </c>
    </row>
    <row r="3408" spans="1:10">
      <c r="A3408" s="184"/>
      <c r="B3408" s="31" t="s">
        <v>3129</v>
      </c>
      <c r="C3408" s="16"/>
      <c r="D3408" s="130"/>
      <c r="E3408" s="20">
        <v>0</v>
      </c>
      <c r="F3408" s="20">
        <v>6</v>
      </c>
      <c r="G3408" s="20">
        <v>10</v>
      </c>
      <c r="H3408" s="8">
        <v>236</v>
      </c>
      <c r="I3408" s="8">
        <v>232</v>
      </c>
    </row>
    <row r="3409" spans="1:10" ht="17.25" customHeight="1">
      <c r="A3409" s="184"/>
      <c r="B3409" s="31" t="s">
        <v>63</v>
      </c>
      <c r="C3409" s="16"/>
      <c r="D3409" s="130"/>
      <c r="E3409" s="20">
        <v>31</v>
      </c>
      <c r="F3409" s="20">
        <v>39</v>
      </c>
      <c r="G3409" s="20">
        <v>31</v>
      </c>
      <c r="H3409" s="8">
        <v>236</v>
      </c>
      <c r="I3409" s="8">
        <v>232</v>
      </c>
    </row>
    <row r="3410" spans="1:10" ht="17.25" customHeight="1">
      <c r="A3410"/>
      <c r="B3410" s="15" t="s">
        <v>3130</v>
      </c>
      <c r="C3410" s="16"/>
      <c r="D3410" s="130">
        <v>250</v>
      </c>
      <c r="E3410" s="20"/>
      <c r="F3410" s="20"/>
      <c r="G3410" s="20"/>
      <c r="H3410" s="8"/>
      <c r="I3410" s="8"/>
      <c r="J3410" s="144">
        <f>100*(H3410*(E3410+F3410+G3410)+H3411*(E3411+F3411+G3411)+H3412*(E3412+F3412+G3412)+H3413*(G3413+F3413+E3413)+H3414*(G3414+F3414+E3414)+H3415*(G3415+F3415+E3415)+H3416*(G3416+F3416+E3416))/(D3410*1000)</f>
        <v>22.54</v>
      </c>
    </row>
    <row r="3411" spans="1:10" ht="15.75" customHeight="1">
      <c r="A3411" s="184" t="s">
        <v>302</v>
      </c>
      <c r="B3411" s="31" t="s">
        <v>3131</v>
      </c>
      <c r="C3411" s="16"/>
      <c r="D3411" s="130"/>
      <c r="E3411" s="20">
        <v>22</v>
      </c>
      <c r="F3411" s="20">
        <v>32</v>
      </c>
      <c r="G3411" s="20">
        <v>26</v>
      </c>
      <c r="H3411" s="8">
        <v>230</v>
      </c>
      <c r="I3411" s="8">
        <v>224</v>
      </c>
    </row>
    <row r="3412" spans="1:10" ht="15.75" customHeight="1" thickBot="1">
      <c r="A3412" s="184"/>
      <c r="B3412" s="26" t="s">
        <v>3132</v>
      </c>
      <c r="C3412" s="217" t="s">
        <v>3133</v>
      </c>
      <c r="D3412" s="131"/>
      <c r="E3412" s="20">
        <v>20</v>
      </c>
      <c r="F3412" s="20">
        <v>12</v>
      </c>
      <c r="G3412" s="20">
        <v>1</v>
      </c>
      <c r="H3412" s="8">
        <v>230</v>
      </c>
      <c r="I3412" s="8">
        <v>224</v>
      </c>
    </row>
    <row r="3413" spans="1:10" ht="15.75" thickBot="1">
      <c r="A3413" s="184"/>
      <c r="B3413" s="31" t="s">
        <v>18</v>
      </c>
      <c r="C3413" s="217"/>
      <c r="D3413" s="130"/>
      <c r="E3413" s="20">
        <v>45</v>
      </c>
      <c r="F3413" s="20">
        <v>33</v>
      </c>
      <c r="G3413" s="20">
        <v>36</v>
      </c>
      <c r="H3413" s="8">
        <v>230</v>
      </c>
      <c r="I3413" s="8">
        <v>224</v>
      </c>
    </row>
    <row r="3414" spans="1:10" ht="17.25" customHeight="1" thickBot="1">
      <c r="A3414" s="184"/>
      <c r="B3414" s="26" t="s">
        <v>1052</v>
      </c>
      <c r="C3414" s="217"/>
      <c r="D3414" s="130"/>
      <c r="E3414" s="20">
        <v>11</v>
      </c>
      <c r="F3414" s="20">
        <v>2</v>
      </c>
      <c r="G3414" s="20">
        <v>2</v>
      </c>
      <c r="H3414" s="8">
        <v>230</v>
      </c>
      <c r="I3414" s="8">
        <v>224</v>
      </c>
    </row>
    <row r="3415" spans="1:10" ht="17.25" customHeight="1" thickBot="1">
      <c r="A3415" s="184"/>
      <c r="B3415" s="26" t="s">
        <v>3134</v>
      </c>
      <c r="C3415" s="217"/>
      <c r="D3415" s="130"/>
      <c r="E3415" s="20">
        <v>3</v>
      </c>
      <c r="F3415" s="20">
        <v>0</v>
      </c>
      <c r="G3415" s="20">
        <v>0</v>
      </c>
      <c r="H3415" s="8">
        <v>230</v>
      </c>
      <c r="I3415" s="8">
        <v>224</v>
      </c>
    </row>
    <row r="3416" spans="1:10" ht="17.25" customHeight="1" thickBot="1">
      <c r="A3416" s="184"/>
      <c r="B3416" s="15" t="s">
        <v>92</v>
      </c>
      <c r="C3416" s="217"/>
      <c r="D3416" s="130">
        <v>250</v>
      </c>
      <c r="E3416" s="20"/>
      <c r="F3416" s="20"/>
      <c r="G3416" s="20"/>
      <c r="H3416" s="8"/>
      <c r="I3416" s="8"/>
      <c r="J3416" s="144">
        <f>100*(H3416*(E3416+F3416+G3416)+H3417*(E3417+F3417+G3417)+H3418*(E3418+F3418+G3418)+H3419*(G3419+F3419+E3419)+H3420*(G3420+F3420+E3420)+H3421*(G3421+F3421+E3421)+H3422*(G3422+F3422+E3422)+H3423*(G3423+F3423+E3423)+H3424*(G3424+F3424+E3424)+H3425*(G3425+F3425+E3425)+H3426*(G3426+F3426+E3426))/(D3416*1000)</f>
        <v>68.635199999999998</v>
      </c>
    </row>
    <row r="3417" spans="1:10" ht="15.75" customHeight="1" thickBot="1">
      <c r="A3417" s="184"/>
      <c r="B3417" s="31" t="s">
        <v>3135</v>
      </c>
      <c r="C3417" s="217"/>
      <c r="D3417" s="130"/>
      <c r="E3417" s="20">
        <v>18</v>
      </c>
      <c r="F3417" s="20">
        <v>11</v>
      </c>
      <c r="G3417" s="20">
        <v>27</v>
      </c>
      <c r="H3417" s="8">
        <v>237</v>
      </c>
      <c r="I3417" s="8">
        <v>212</v>
      </c>
    </row>
    <row r="3418" spans="1:10">
      <c r="A3418" s="184"/>
      <c r="B3418" s="31" t="s">
        <v>63</v>
      </c>
      <c r="C3418" s="16"/>
      <c r="D3418" s="130"/>
      <c r="E3418" s="20">
        <v>0</v>
      </c>
      <c r="F3418" s="20">
        <v>35</v>
      </c>
      <c r="G3418" s="20">
        <v>58</v>
      </c>
      <c r="H3418" s="8">
        <v>237</v>
      </c>
      <c r="I3418" s="8">
        <v>212</v>
      </c>
    </row>
    <row r="3419" spans="1:10">
      <c r="A3419" s="184"/>
      <c r="B3419" s="31" t="s">
        <v>3136</v>
      </c>
      <c r="C3419" s="16"/>
      <c r="D3419" s="130"/>
      <c r="E3419" s="20">
        <v>16</v>
      </c>
      <c r="F3419" s="20">
        <v>8</v>
      </c>
      <c r="G3419" s="20">
        <v>23</v>
      </c>
      <c r="H3419" s="8">
        <v>237</v>
      </c>
      <c r="I3419" s="8">
        <v>212</v>
      </c>
    </row>
    <row r="3420" spans="1:10">
      <c r="A3420" s="184"/>
      <c r="B3420" s="31" t="s">
        <v>3137</v>
      </c>
      <c r="C3420" s="16"/>
      <c r="D3420" s="130"/>
      <c r="E3420" s="20">
        <v>25</v>
      </c>
      <c r="F3420" s="20">
        <v>13</v>
      </c>
      <c r="G3420" s="20">
        <v>11</v>
      </c>
      <c r="H3420" s="8">
        <v>237</v>
      </c>
      <c r="I3420" s="8">
        <v>212</v>
      </c>
    </row>
    <row r="3421" spans="1:10">
      <c r="A3421" s="184"/>
      <c r="B3421" s="31" t="s">
        <v>3138</v>
      </c>
      <c r="C3421" s="16"/>
      <c r="D3421" s="130"/>
      <c r="E3421" s="20">
        <v>33</v>
      </c>
      <c r="F3421" s="20">
        <v>25</v>
      </c>
      <c r="G3421" s="20">
        <v>30</v>
      </c>
      <c r="H3421" s="8">
        <v>237</v>
      </c>
      <c r="I3421" s="8">
        <v>212</v>
      </c>
    </row>
    <row r="3422" spans="1:10">
      <c r="A3422" s="184"/>
      <c r="B3422" s="31" t="s">
        <v>3139</v>
      </c>
      <c r="C3422" s="16"/>
      <c r="D3422" s="130"/>
      <c r="E3422" s="20">
        <v>2</v>
      </c>
      <c r="F3422" s="20">
        <v>0</v>
      </c>
      <c r="G3422" s="20">
        <v>0</v>
      </c>
      <c r="H3422" s="8">
        <v>237</v>
      </c>
      <c r="I3422" s="8">
        <v>212</v>
      </c>
    </row>
    <row r="3423" spans="1:10">
      <c r="A3423" s="184"/>
      <c r="B3423" s="31" t="s">
        <v>3140</v>
      </c>
      <c r="C3423" s="16"/>
      <c r="D3423" s="130"/>
      <c r="E3423" s="20">
        <v>22</v>
      </c>
      <c r="F3423" s="20">
        <v>31</v>
      </c>
      <c r="G3423" s="20">
        <v>34</v>
      </c>
      <c r="H3423" s="8">
        <v>237</v>
      </c>
      <c r="I3423" s="8">
        <v>212</v>
      </c>
    </row>
    <row r="3424" spans="1:10">
      <c r="A3424" s="184"/>
      <c r="B3424" s="31" t="s">
        <v>3141</v>
      </c>
      <c r="C3424" s="16"/>
      <c r="D3424" s="130"/>
      <c r="E3424" s="20">
        <v>46</v>
      </c>
      <c r="F3424" s="20">
        <v>48</v>
      </c>
      <c r="G3424" s="20">
        <v>80</v>
      </c>
      <c r="H3424" s="8">
        <v>237</v>
      </c>
      <c r="I3424" s="8">
        <v>212</v>
      </c>
    </row>
    <row r="3425" spans="1:10">
      <c r="A3425" s="184"/>
      <c r="B3425" s="31" t="s">
        <v>3142</v>
      </c>
      <c r="C3425" s="16"/>
      <c r="D3425" s="130"/>
      <c r="E3425" s="20">
        <v>50</v>
      </c>
      <c r="F3425" s="20">
        <v>29</v>
      </c>
      <c r="G3425" s="20">
        <v>49</v>
      </c>
      <c r="H3425" s="8">
        <v>237</v>
      </c>
      <c r="I3425" s="8">
        <v>212</v>
      </c>
    </row>
    <row r="3426" spans="1:10" ht="17.25" customHeight="1">
      <c r="A3426" s="14"/>
      <c r="B3426" s="15" t="s">
        <v>3143</v>
      </c>
      <c r="C3426" s="16"/>
      <c r="D3426" s="130">
        <v>250</v>
      </c>
      <c r="E3426" s="20"/>
      <c r="F3426" s="20"/>
      <c r="G3426" s="20"/>
      <c r="H3426" s="8"/>
      <c r="I3426" s="8"/>
      <c r="J3426" s="144">
        <f>100*(H3426*(E3426+F3426+G3426)+H3427*(E3427+F3427+G3427)+H3428*(E3428+F3428+G3428)+H3429*(G3429+F3429+E3429)+H3430*(G3430+F3430+E3430)+H3431*(G3431+F3431+E3431)+H3432*(G3432+F3432+E3432))/(D3426*1000)</f>
        <v>19.928000000000001</v>
      </c>
    </row>
    <row r="3427" spans="1:10" ht="15.75" customHeight="1" thickBot="1">
      <c r="A3427" s="184" t="s">
        <v>302</v>
      </c>
      <c r="B3427" s="75" t="s">
        <v>1311</v>
      </c>
      <c r="C3427" s="217" t="s">
        <v>3144</v>
      </c>
      <c r="D3427" s="137"/>
      <c r="E3427" s="20">
        <v>32</v>
      </c>
      <c r="F3427" s="20">
        <v>33</v>
      </c>
      <c r="G3427" s="20">
        <v>30</v>
      </c>
      <c r="H3427" s="8">
        <v>235</v>
      </c>
      <c r="I3427" s="8">
        <v>226</v>
      </c>
    </row>
    <row r="3428" spans="1:10" ht="15.75" thickBot="1">
      <c r="A3428" s="184"/>
      <c r="B3428" s="31" t="s">
        <v>3145</v>
      </c>
      <c r="C3428" s="217"/>
      <c r="D3428" s="130"/>
      <c r="E3428" s="20">
        <v>2</v>
      </c>
      <c r="F3428" s="20">
        <v>9</v>
      </c>
      <c r="G3428" s="20">
        <v>1</v>
      </c>
      <c r="H3428" s="8">
        <v>235</v>
      </c>
      <c r="I3428" s="8">
        <v>226</v>
      </c>
    </row>
    <row r="3429" spans="1:10" ht="15.75" thickBot="1">
      <c r="A3429" s="184"/>
      <c r="B3429" s="109" t="s">
        <v>451</v>
      </c>
      <c r="C3429" s="217"/>
      <c r="D3429" s="137"/>
      <c r="E3429" s="20"/>
      <c r="F3429" s="20"/>
      <c r="G3429" s="20"/>
      <c r="H3429" s="8"/>
      <c r="I3429" s="8"/>
    </row>
    <row r="3430" spans="1:10" ht="15.75" thickBot="1">
      <c r="A3430" s="184"/>
      <c r="B3430" s="31" t="s">
        <v>3146</v>
      </c>
      <c r="C3430" s="217"/>
      <c r="D3430" s="130"/>
      <c r="E3430" s="20">
        <v>7</v>
      </c>
      <c r="F3430" s="20">
        <v>13</v>
      </c>
      <c r="G3430" s="20">
        <v>14</v>
      </c>
      <c r="H3430" s="8">
        <v>235</v>
      </c>
      <c r="I3430" s="8">
        <v>226</v>
      </c>
    </row>
    <row r="3431" spans="1:10">
      <c r="A3431" s="184"/>
      <c r="B3431" s="31" t="s">
        <v>3147</v>
      </c>
      <c r="C3431" s="16"/>
      <c r="D3431" s="130"/>
      <c r="E3431" s="20">
        <v>13</v>
      </c>
      <c r="F3431" s="20">
        <v>32</v>
      </c>
      <c r="G3431" s="20">
        <v>26</v>
      </c>
      <c r="H3431" s="8">
        <v>235</v>
      </c>
      <c r="I3431" s="8">
        <v>226</v>
      </c>
    </row>
    <row r="3432" spans="1:10">
      <c r="A3432"/>
      <c r="B3432" s="15" t="s">
        <v>3148</v>
      </c>
      <c r="C3432" s="16"/>
      <c r="D3432" s="130">
        <v>630</v>
      </c>
      <c r="E3432" s="20"/>
      <c r="F3432" s="20"/>
      <c r="G3432" s="20"/>
      <c r="H3432" s="8"/>
      <c r="I3432" s="8"/>
      <c r="J3432" s="144">
        <f>100*(H3432*(E3432+F3432+G3432)+H3433*(E3433+F3433+G3433)+H3434*(E3434+F3434+G3434)+H3435*(G3435+F3435+E3435)+H3436*(G3436+F3436+E3436)+H3437*(G3437+F3437+E3437))/(D3432*1000)</f>
        <v>10.266666666666667</v>
      </c>
    </row>
    <row r="3433" spans="1:10" ht="15.75" customHeight="1" thickBot="1">
      <c r="A3433" s="184" t="s">
        <v>978</v>
      </c>
      <c r="B3433" s="17" t="s">
        <v>3149</v>
      </c>
      <c r="C3433" s="217" t="s">
        <v>3150</v>
      </c>
      <c r="D3433" s="130"/>
      <c r="E3433" s="20">
        <v>0</v>
      </c>
      <c r="F3433" s="20">
        <v>0</v>
      </c>
      <c r="G3433" s="20">
        <v>0</v>
      </c>
      <c r="H3433" s="8">
        <v>231</v>
      </c>
      <c r="I3433" s="8">
        <v>227</v>
      </c>
    </row>
    <row r="3434" spans="1:10" ht="15.75" thickBot="1">
      <c r="A3434" s="184"/>
      <c r="B3434" s="33" t="s">
        <v>3151</v>
      </c>
      <c r="C3434" s="217"/>
      <c r="D3434" s="131"/>
      <c r="E3434" s="20">
        <v>7</v>
      </c>
      <c r="F3434" s="20">
        <v>8</v>
      </c>
      <c r="G3434" s="20">
        <v>6</v>
      </c>
      <c r="H3434" s="8">
        <v>231</v>
      </c>
      <c r="I3434" s="8">
        <v>227</v>
      </c>
    </row>
    <row r="3435" spans="1:10" ht="15.75" thickBot="1">
      <c r="A3435" s="184"/>
      <c r="B3435" s="35" t="s">
        <v>3152</v>
      </c>
      <c r="C3435" s="217"/>
      <c r="D3435" s="133"/>
      <c r="E3435" s="20">
        <v>91</v>
      </c>
      <c r="F3435" s="20">
        <v>66</v>
      </c>
      <c r="G3435" s="20">
        <v>62</v>
      </c>
      <c r="H3435" s="8">
        <v>231</v>
      </c>
      <c r="I3435" s="8">
        <v>227</v>
      </c>
    </row>
    <row r="3436" spans="1:10" ht="15.75" thickBot="1">
      <c r="A3436" s="184"/>
      <c r="B3436" s="35" t="s">
        <v>3153</v>
      </c>
      <c r="C3436" s="217"/>
      <c r="D3436" s="133"/>
      <c r="E3436" s="20">
        <v>16</v>
      </c>
      <c r="F3436" s="20">
        <v>12</v>
      </c>
      <c r="G3436" s="20">
        <v>10</v>
      </c>
      <c r="H3436" s="8">
        <v>231</v>
      </c>
      <c r="I3436" s="8">
        <v>227</v>
      </c>
    </row>
    <row r="3437" spans="1:10" ht="15.75" thickBot="1">
      <c r="A3437" s="184"/>
      <c r="B3437" s="26" t="s">
        <v>1825</v>
      </c>
      <c r="C3437" s="217"/>
      <c r="D3437" s="130"/>
      <c r="E3437" s="20">
        <v>0</v>
      </c>
      <c r="F3437" s="20">
        <v>1</v>
      </c>
      <c r="G3437" s="20">
        <v>1</v>
      </c>
      <c r="H3437" s="8">
        <v>231</v>
      </c>
      <c r="I3437" s="8">
        <v>227</v>
      </c>
    </row>
    <row r="3438" spans="1:10" ht="15.75" thickBot="1">
      <c r="A3438" s="184"/>
      <c r="B3438" s="15" t="s">
        <v>92</v>
      </c>
      <c r="C3438" s="217"/>
      <c r="D3438" s="130">
        <v>630</v>
      </c>
      <c r="E3438" s="20"/>
      <c r="F3438" s="20"/>
      <c r="G3438" s="20"/>
      <c r="H3438" s="8"/>
      <c r="I3438" s="8"/>
      <c r="J3438" s="144">
        <f>100*(H3438*(E3438+F3438+G3438)+H3439*(E3439+F3439+G3439)+H3440*(E3440+F3440+G3440)+H3441*(G3441+F3441+E3441)+H3442*(G3442+F3442+E3442)+H3443*(G3443+F3443+E3443)+H3444*(G3444+F3444+E3444))/(D3438*1000)</f>
        <v>5.94</v>
      </c>
    </row>
    <row r="3439" spans="1:10">
      <c r="A3439" s="184"/>
      <c r="B3439" s="17" t="s">
        <v>3154</v>
      </c>
      <c r="C3439" s="33"/>
      <c r="D3439" s="130"/>
      <c r="E3439" s="20">
        <v>12</v>
      </c>
      <c r="F3439" s="20">
        <v>15</v>
      </c>
      <c r="G3439" s="20">
        <v>9</v>
      </c>
      <c r="H3439" s="8">
        <v>231</v>
      </c>
      <c r="I3439" s="8">
        <v>225</v>
      </c>
    </row>
    <row r="3440" spans="1:10">
      <c r="A3440" s="184"/>
      <c r="B3440" s="17" t="s">
        <v>3155</v>
      </c>
      <c r="C3440" s="33"/>
      <c r="D3440" s="130"/>
      <c r="E3440" s="20">
        <v>5</v>
      </c>
      <c r="F3440" s="20">
        <v>9</v>
      </c>
      <c r="G3440" s="20">
        <v>13</v>
      </c>
      <c r="H3440" s="8">
        <v>231</v>
      </c>
      <c r="I3440" s="8">
        <v>225</v>
      </c>
    </row>
    <row r="3441" spans="1:10">
      <c r="A3441" s="184"/>
      <c r="B3441" s="17" t="s">
        <v>3156</v>
      </c>
      <c r="C3441" s="33"/>
      <c r="D3441" s="130"/>
      <c r="E3441" s="20">
        <v>3</v>
      </c>
      <c r="F3441" s="20">
        <v>3</v>
      </c>
      <c r="G3441" s="20">
        <v>0</v>
      </c>
      <c r="H3441" s="8">
        <v>231</v>
      </c>
      <c r="I3441" s="8">
        <v>225</v>
      </c>
    </row>
    <row r="3442" spans="1:10">
      <c r="A3442" s="184"/>
      <c r="B3442" s="17" t="s">
        <v>1832</v>
      </c>
      <c r="C3442" s="33"/>
      <c r="D3442" s="130"/>
      <c r="E3442" s="20">
        <v>0</v>
      </c>
      <c r="F3442" s="20">
        <v>0</v>
      </c>
      <c r="G3442" s="20">
        <v>0</v>
      </c>
      <c r="H3442" s="8">
        <v>231</v>
      </c>
      <c r="I3442" s="8">
        <v>225</v>
      </c>
    </row>
    <row r="3443" spans="1:10">
      <c r="A3443" s="184"/>
      <c r="B3443" s="17" t="s">
        <v>3157</v>
      </c>
      <c r="C3443" s="33"/>
      <c r="D3443" s="130"/>
      <c r="E3443" s="20">
        <v>2</v>
      </c>
      <c r="F3443" s="20">
        <v>3</v>
      </c>
      <c r="G3443" s="20">
        <v>7</v>
      </c>
      <c r="H3443" s="8">
        <v>231</v>
      </c>
      <c r="I3443" s="8">
        <v>225</v>
      </c>
    </row>
    <row r="3444" spans="1:10">
      <c r="A3444" s="184"/>
      <c r="B3444" s="17" t="s">
        <v>3158</v>
      </c>
      <c r="C3444" s="33"/>
      <c r="D3444" s="130"/>
      <c r="E3444" s="20">
        <v>36</v>
      </c>
      <c r="F3444" s="20">
        <v>32</v>
      </c>
      <c r="G3444" s="20">
        <v>13</v>
      </c>
      <c r="H3444" s="8">
        <v>231</v>
      </c>
      <c r="I3444" s="8">
        <v>225</v>
      </c>
    </row>
    <row r="3445" spans="1:10">
      <c r="A3445"/>
      <c r="B3445" s="15" t="s">
        <v>3159</v>
      </c>
      <c r="C3445" s="16"/>
      <c r="D3445" s="130">
        <v>400</v>
      </c>
      <c r="E3445" s="20"/>
      <c r="F3445" s="20"/>
      <c r="G3445" s="20"/>
      <c r="H3445" s="8"/>
      <c r="I3445" s="8"/>
      <c r="J3445" s="144">
        <f>100*(H3445*(E3445+F3445+G3445)+H3446*(E3446+F3446+G3446)+H3447*(E3447+F3447+G3447)+H3448*(G3448+F3448+E3448)+H3449*(G3449+F3449+E3449)+H3450*(G3450+F3450+E3450)+H3451*(G3451+F3451+E3451)+H3452*(G3452+F3452+E3452)+H3453*(G3453+F3453+E3453)+H3454*(G3454+F3454+E3454)+H3455*(G3455+F3455+E3455))/(D3445*1000)</f>
        <v>28.71</v>
      </c>
    </row>
    <row r="3446" spans="1:10" ht="15.75" customHeight="1">
      <c r="A3446" s="207" t="s">
        <v>978</v>
      </c>
      <c r="B3446" s="31" t="s">
        <v>3160</v>
      </c>
      <c r="C3446" s="16"/>
      <c r="D3446" s="130"/>
      <c r="E3446" s="20">
        <v>0</v>
      </c>
      <c r="F3446" s="20">
        <v>0</v>
      </c>
      <c r="G3446" s="20">
        <v>0</v>
      </c>
      <c r="H3446" s="8">
        <v>232</v>
      </c>
      <c r="I3446" s="8">
        <v>224</v>
      </c>
    </row>
    <row r="3447" spans="1:10" ht="15.75" customHeight="1" thickBot="1">
      <c r="A3447" s="207"/>
      <c r="B3447" s="31" t="s">
        <v>3161</v>
      </c>
      <c r="C3447" s="217" t="s">
        <v>3162</v>
      </c>
      <c r="D3447" s="130"/>
      <c r="E3447" s="20">
        <v>0</v>
      </c>
      <c r="F3447" s="20">
        <v>0</v>
      </c>
      <c r="G3447" s="20">
        <v>0</v>
      </c>
      <c r="H3447" s="8">
        <v>232</v>
      </c>
      <c r="I3447" s="8">
        <v>224</v>
      </c>
    </row>
    <row r="3448" spans="1:10" ht="15.75" thickBot="1">
      <c r="A3448" s="207"/>
      <c r="B3448" s="26" t="s">
        <v>3163</v>
      </c>
      <c r="C3448" s="217"/>
      <c r="D3448" s="130"/>
      <c r="E3448" s="20">
        <v>0</v>
      </c>
      <c r="F3448" s="20">
        <v>0</v>
      </c>
      <c r="G3448" s="20">
        <v>11</v>
      </c>
      <c r="H3448" s="8">
        <v>232</v>
      </c>
      <c r="I3448" s="8">
        <v>224</v>
      </c>
    </row>
    <row r="3449" spans="1:10" ht="15.75" thickBot="1">
      <c r="A3449" s="207"/>
      <c r="B3449" s="26" t="s">
        <v>3164</v>
      </c>
      <c r="C3449" s="217"/>
      <c r="D3449" s="130"/>
      <c r="E3449" s="20"/>
      <c r="F3449" s="20"/>
      <c r="G3449" s="20"/>
      <c r="H3449" s="8">
        <v>232</v>
      </c>
      <c r="I3449" s="8">
        <v>224</v>
      </c>
    </row>
    <row r="3450" spans="1:10" ht="15.75" thickBot="1">
      <c r="A3450" s="207"/>
      <c r="B3450" s="31" t="s">
        <v>3165</v>
      </c>
      <c r="C3450" s="217"/>
      <c r="D3450" s="130"/>
      <c r="E3450" s="20">
        <v>10</v>
      </c>
      <c r="F3450" s="20">
        <v>11</v>
      </c>
      <c r="G3450" s="20">
        <v>25</v>
      </c>
      <c r="H3450" s="8">
        <v>232</v>
      </c>
      <c r="I3450" s="8">
        <v>224</v>
      </c>
    </row>
    <row r="3451" spans="1:10">
      <c r="A3451" s="207"/>
      <c r="B3451" s="31" t="s">
        <v>3166</v>
      </c>
      <c r="C3451" s="16"/>
      <c r="D3451" s="130"/>
      <c r="E3451" s="20">
        <v>115</v>
      </c>
      <c r="F3451" s="20">
        <v>82</v>
      </c>
      <c r="G3451" s="20">
        <v>86</v>
      </c>
      <c r="H3451" s="8">
        <v>232</v>
      </c>
      <c r="I3451" s="8">
        <v>224</v>
      </c>
    </row>
    <row r="3452" spans="1:10">
      <c r="A3452" s="207"/>
      <c r="B3452" s="31" t="s">
        <v>3167</v>
      </c>
      <c r="C3452" s="16"/>
      <c r="D3452" s="130"/>
      <c r="E3452" s="20">
        <v>76</v>
      </c>
      <c r="F3452" s="20">
        <v>48</v>
      </c>
      <c r="G3452" s="20">
        <v>30</v>
      </c>
      <c r="H3452" s="8">
        <v>232</v>
      </c>
      <c r="I3452" s="8">
        <v>224</v>
      </c>
    </row>
    <row r="3453" spans="1:10">
      <c r="A3453" s="207"/>
      <c r="B3453" s="31" t="s">
        <v>3168</v>
      </c>
      <c r="C3453" s="16"/>
      <c r="D3453" s="130"/>
      <c r="E3453" s="20">
        <v>0</v>
      </c>
      <c r="F3453" s="20">
        <v>0</v>
      </c>
      <c r="G3453" s="20">
        <v>0</v>
      </c>
      <c r="H3453" s="8">
        <v>232</v>
      </c>
      <c r="I3453" s="8">
        <v>224</v>
      </c>
    </row>
    <row r="3454" spans="1:10">
      <c r="A3454" s="207"/>
      <c r="B3454" s="31" t="s">
        <v>211</v>
      </c>
      <c r="C3454" s="16"/>
      <c r="D3454" s="130"/>
      <c r="E3454" s="20">
        <v>1</v>
      </c>
      <c r="F3454" s="20"/>
      <c r="G3454" s="20"/>
      <c r="H3454" s="8">
        <v>232</v>
      </c>
      <c r="I3454" s="8">
        <v>224</v>
      </c>
    </row>
    <row r="3455" spans="1:10">
      <c r="A3455" s="207"/>
      <c r="B3455" s="15" t="s">
        <v>92</v>
      </c>
      <c r="C3455" s="16"/>
      <c r="D3455" s="130">
        <v>400</v>
      </c>
      <c r="E3455" s="20"/>
      <c r="F3455" s="20"/>
      <c r="G3455" s="20"/>
      <c r="H3455" s="8"/>
      <c r="I3455" s="8"/>
      <c r="J3455" s="144">
        <f>100*(H3455*(E3455+F3455+G3455)+H3456*(E3456+F3456+G3456)+H3457*(E3457+F3457+G3457)+H3458*(G3458+F3458+E3458)+H3459*(G3459+F3459+E3459)+H3460*(G3460+F3460+E3460)+H3461*(G3461+F3461+E3461)+H3462*(G3462+F3462+E3462)+H3463*(G3463+F3463+E3463)+H3464*(G3464+F3464+E3464)+H3465*(G3465+F3465+E3465))/(D3455*1000)</f>
        <v>17.238</v>
      </c>
    </row>
    <row r="3456" spans="1:10">
      <c r="A3456" s="207"/>
      <c r="B3456" s="26" t="s">
        <v>3169</v>
      </c>
      <c r="C3456" s="16"/>
      <c r="D3456" s="130"/>
      <c r="E3456" s="20">
        <v>0</v>
      </c>
      <c r="F3456" s="20">
        <v>0</v>
      </c>
      <c r="G3456" s="20">
        <v>0</v>
      </c>
      <c r="H3456" s="8">
        <v>221</v>
      </c>
      <c r="I3456" s="8">
        <v>215</v>
      </c>
    </row>
    <row r="3457" spans="1:10">
      <c r="A3457" s="207"/>
      <c r="B3457" s="31" t="s">
        <v>1052</v>
      </c>
      <c r="C3457" s="16"/>
      <c r="D3457" s="130"/>
      <c r="E3457" s="20">
        <v>23</v>
      </c>
      <c r="F3457" s="20">
        <v>27</v>
      </c>
      <c r="G3457" s="20">
        <v>32</v>
      </c>
      <c r="H3457" s="8">
        <v>221</v>
      </c>
      <c r="I3457" s="8">
        <v>215</v>
      </c>
    </row>
    <row r="3458" spans="1:10">
      <c r="A3458" s="207"/>
      <c r="B3458" s="31" t="s">
        <v>3170</v>
      </c>
      <c r="C3458" s="16"/>
      <c r="D3458" s="130"/>
      <c r="E3458" s="20">
        <v>0</v>
      </c>
      <c r="F3458" s="20">
        <v>3</v>
      </c>
      <c r="G3458" s="20">
        <v>0</v>
      </c>
      <c r="H3458" s="8">
        <v>221</v>
      </c>
      <c r="I3458" s="8">
        <v>215</v>
      </c>
    </row>
    <row r="3459" spans="1:10">
      <c r="A3459" s="207"/>
      <c r="B3459" s="31" t="s">
        <v>3171</v>
      </c>
      <c r="C3459" s="16"/>
      <c r="D3459" s="130"/>
      <c r="E3459" s="20"/>
      <c r="F3459" s="20"/>
      <c r="G3459" s="20"/>
      <c r="H3459" s="8">
        <v>221</v>
      </c>
      <c r="I3459" s="8">
        <v>215</v>
      </c>
    </row>
    <row r="3460" spans="1:10">
      <c r="A3460" s="207"/>
      <c r="B3460" s="31" t="s">
        <v>3172</v>
      </c>
      <c r="C3460" s="16"/>
      <c r="D3460" s="130"/>
      <c r="E3460" s="20">
        <v>31</v>
      </c>
      <c r="F3460" s="20">
        <v>16</v>
      </c>
      <c r="G3460" s="20">
        <v>6</v>
      </c>
      <c r="H3460" s="8">
        <v>221</v>
      </c>
      <c r="I3460" s="8">
        <v>215</v>
      </c>
    </row>
    <row r="3461" spans="1:10">
      <c r="A3461" s="207"/>
      <c r="B3461" s="31" t="s">
        <v>3173</v>
      </c>
      <c r="C3461" s="16"/>
      <c r="D3461" s="130"/>
      <c r="E3461" s="20">
        <v>0</v>
      </c>
      <c r="F3461" s="20">
        <v>1</v>
      </c>
      <c r="G3461" s="20">
        <v>1</v>
      </c>
      <c r="H3461" s="8">
        <v>221</v>
      </c>
      <c r="I3461" s="8">
        <v>215</v>
      </c>
    </row>
    <row r="3462" spans="1:10">
      <c r="A3462" s="207"/>
      <c r="B3462" s="31" t="s">
        <v>3174</v>
      </c>
      <c r="C3462" s="16"/>
      <c r="D3462" s="130"/>
      <c r="E3462" s="20">
        <v>43</v>
      </c>
      <c r="F3462" s="20">
        <v>46</v>
      </c>
      <c r="G3462" s="20">
        <v>28</v>
      </c>
      <c r="H3462" s="8">
        <v>221</v>
      </c>
      <c r="I3462" s="8">
        <v>215</v>
      </c>
    </row>
    <row r="3463" spans="1:10">
      <c r="A3463" s="207"/>
      <c r="B3463" s="31" t="s">
        <v>3160</v>
      </c>
      <c r="C3463" s="16"/>
      <c r="D3463" s="130"/>
      <c r="E3463" s="20">
        <v>0</v>
      </c>
      <c r="F3463" s="20">
        <v>0</v>
      </c>
      <c r="G3463" s="20">
        <v>0</v>
      </c>
      <c r="H3463" s="8">
        <v>221</v>
      </c>
      <c r="I3463" s="8">
        <v>215</v>
      </c>
    </row>
    <row r="3464" spans="1:10">
      <c r="A3464" s="207"/>
      <c r="B3464" s="31" t="s">
        <v>3161</v>
      </c>
      <c r="C3464" s="16"/>
      <c r="D3464" s="130"/>
      <c r="E3464" s="20">
        <v>17</v>
      </c>
      <c r="F3464" s="20">
        <v>24</v>
      </c>
      <c r="G3464" s="20">
        <v>14</v>
      </c>
      <c r="H3464" s="8">
        <v>221</v>
      </c>
      <c r="I3464" s="8">
        <v>215</v>
      </c>
    </row>
    <row r="3465" spans="1:10" ht="17.25" customHeight="1">
      <c r="A3465" s="207"/>
      <c r="B3465" s="15" t="s">
        <v>3175</v>
      </c>
      <c r="C3465" s="16"/>
      <c r="D3465" s="130">
        <v>400</v>
      </c>
      <c r="E3465" s="20"/>
      <c r="F3465" s="20"/>
      <c r="G3465" s="20"/>
      <c r="H3465" s="8"/>
      <c r="I3465" s="8"/>
      <c r="J3465" s="144">
        <f>100*(H3465*(E3465+F3465+G3465)+H3466*(E3466+F3466+G3466)+H3467*(E3467+F3467+G3467)+H3468*(G3468+F3468+E3468)+H3469*(G3469+F3469+E3469)+H3470*(G3470+F3470+E3470)+H3471*(G3471+F3471+E3471)+H3472*(G3472+F3472+E3472))/(D3465*1000)</f>
        <v>18.923999999999999</v>
      </c>
    </row>
    <row r="3466" spans="1:10">
      <c r="A3466" s="207"/>
      <c r="B3466" s="31" t="s">
        <v>275</v>
      </c>
      <c r="C3466" s="16"/>
      <c r="D3466" s="130"/>
      <c r="E3466" s="20">
        <v>2</v>
      </c>
      <c r="F3466" s="20">
        <v>2</v>
      </c>
      <c r="G3466" s="20">
        <v>5</v>
      </c>
      <c r="H3466" s="8">
        <v>228</v>
      </c>
      <c r="I3466" s="8">
        <v>224</v>
      </c>
    </row>
    <row r="3467" spans="1:10" ht="17.25" customHeight="1" thickBot="1">
      <c r="A3467" s="207"/>
      <c r="B3467" s="26" t="s">
        <v>3176</v>
      </c>
      <c r="C3467" s="103" t="s">
        <v>3177</v>
      </c>
      <c r="D3467" s="130"/>
      <c r="E3467" s="20">
        <v>8</v>
      </c>
      <c r="F3467" s="20">
        <v>0</v>
      </c>
      <c r="G3467" s="20">
        <v>0</v>
      </c>
      <c r="H3467" s="8">
        <v>228</v>
      </c>
      <c r="I3467" s="8">
        <v>224</v>
      </c>
    </row>
    <row r="3468" spans="1:10" ht="17.25" customHeight="1">
      <c r="A3468" s="207"/>
      <c r="B3468" s="26" t="s">
        <v>3178</v>
      </c>
      <c r="C3468" s="16"/>
      <c r="D3468" s="130"/>
      <c r="E3468" s="20">
        <v>0</v>
      </c>
      <c r="F3468" s="20">
        <v>0</v>
      </c>
      <c r="G3468" s="20">
        <v>0</v>
      </c>
      <c r="H3468" s="8">
        <v>228</v>
      </c>
      <c r="I3468" s="8">
        <v>224</v>
      </c>
    </row>
    <row r="3469" spans="1:10" ht="17.25" customHeight="1">
      <c r="A3469" s="207"/>
      <c r="B3469" s="26" t="s">
        <v>3179</v>
      </c>
      <c r="C3469" s="16"/>
      <c r="D3469" s="130"/>
      <c r="E3469" s="20">
        <v>37</v>
      </c>
      <c r="F3469" s="20">
        <v>11</v>
      </c>
      <c r="G3469" s="20">
        <v>18</v>
      </c>
      <c r="H3469" s="8">
        <v>228</v>
      </c>
      <c r="I3469" s="8">
        <v>224</v>
      </c>
    </row>
    <row r="3470" spans="1:10">
      <c r="A3470" s="207"/>
      <c r="B3470" s="31" t="s">
        <v>3180</v>
      </c>
      <c r="C3470" s="16"/>
      <c r="D3470" s="130"/>
      <c r="E3470" s="20">
        <v>25</v>
      </c>
      <c r="F3470" s="20">
        <v>15</v>
      </c>
      <c r="G3470" s="20">
        <v>24</v>
      </c>
      <c r="H3470" s="8">
        <v>228</v>
      </c>
      <c r="I3470" s="8">
        <v>224</v>
      </c>
    </row>
    <row r="3471" spans="1:10">
      <c r="A3471" s="207"/>
      <c r="B3471" s="31" t="s">
        <v>3181</v>
      </c>
      <c r="C3471" s="16"/>
      <c r="D3471" s="130"/>
      <c r="E3471" s="20">
        <v>17</v>
      </c>
      <c r="F3471" s="20">
        <v>18</v>
      </c>
      <c r="G3471" s="20">
        <v>25</v>
      </c>
      <c r="H3471" s="8">
        <v>228</v>
      </c>
      <c r="I3471" s="8">
        <v>224</v>
      </c>
    </row>
    <row r="3472" spans="1:10">
      <c r="A3472" s="207"/>
      <c r="B3472" s="31" t="s">
        <v>3182</v>
      </c>
      <c r="C3472" s="16"/>
      <c r="D3472" s="130"/>
      <c r="E3472" s="20">
        <v>51</v>
      </c>
      <c r="F3472" s="20">
        <v>46</v>
      </c>
      <c r="G3472" s="20">
        <v>28</v>
      </c>
      <c r="H3472" s="8">
        <v>228</v>
      </c>
      <c r="I3472" s="8">
        <v>224</v>
      </c>
    </row>
    <row r="3473" spans="1:10">
      <c r="A3473" s="207"/>
      <c r="B3473" s="15" t="s">
        <v>92</v>
      </c>
      <c r="C3473" s="16"/>
      <c r="D3473" s="130">
        <v>630</v>
      </c>
      <c r="E3473" s="20"/>
      <c r="F3473" s="20"/>
      <c r="G3473" s="20"/>
      <c r="H3473" s="8"/>
      <c r="I3473" s="8"/>
      <c r="J3473" s="144">
        <f>100*(H3473*(E3473+F3473+G3473)+H3474*(E3474+F3474+G3474)+H3475*(E3475+F3475+G3475)+H3476*(G3476+F3476+E3476)+H3477*(G3477+F3477+E3477)+H3478*(G3478+F3478+E3478)+H3479*(G3479+F3479+E3479)+H3480*(G3480+F3480+E3480)+H3481*(G3481+F3481+E3481)+H3482*(G3482+F3482+E3482))/(D3473*1000)</f>
        <v>16.076984126984126</v>
      </c>
    </row>
    <row r="3474" spans="1:10">
      <c r="A3474" s="207"/>
      <c r="B3474" s="31" t="s">
        <v>3183</v>
      </c>
      <c r="C3474" s="16"/>
      <c r="D3474" s="130"/>
      <c r="E3474" s="20">
        <v>16</v>
      </c>
      <c r="F3474" s="20">
        <v>21</v>
      </c>
      <c r="G3474" s="20">
        <v>5</v>
      </c>
      <c r="H3474" s="8">
        <v>235</v>
      </c>
      <c r="I3474" s="8">
        <v>232</v>
      </c>
    </row>
    <row r="3475" spans="1:10">
      <c r="A3475" s="207"/>
      <c r="B3475" s="26" t="s">
        <v>3184</v>
      </c>
      <c r="C3475" s="16"/>
      <c r="D3475" s="130"/>
      <c r="E3475" s="20">
        <v>16</v>
      </c>
      <c r="F3475" s="20">
        <v>8</v>
      </c>
      <c r="G3475" s="20">
        <v>13</v>
      </c>
      <c r="H3475" s="8">
        <v>235</v>
      </c>
      <c r="I3475" s="8">
        <v>232</v>
      </c>
    </row>
    <row r="3476" spans="1:10">
      <c r="A3476" s="207"/>
      <c r="B3476" s="31" t="s">
        <v>3185</v>
      </c>
      <c r="C3476" s="16"/>
      <c r="D3476" s="130"/>
      <c r="E3476" s="20">
        <v>11</v>
      </c>
      <c r="F3476" s="20">
        <v>8</v>
      </c>
      <c r="G3476" s="20">
        <v>16</v>
      </c>
      <c r="H3476" s="8">
        <v>235</v>
      </c>
      <c r="I3476" s="8">
        <v>232</v>
      </c>
    </row>
    <row r="3477" spans="1:10">
      <c r="A3477" s="207"/>
      <c r="B3477" s="31" t="s">
        <v>3186</v>
      </c>
      <c r="C3477" s="16"/>
      <c r="D3477" s="130"/>
      <c r="E3477" s="20">
        <v>15</v>
      </c>
      <c r="F3477" s="20">
        <v>24</v>
      </c>
      <c r="G3477" s="20">
        <v>8</v>
      </c>
      <c r="H3477" s="8">
        <v>235</v>
      </c>
      <c r="I3477" s="8">
        <v>232</v>
      </c>
    </row>
    <row r="3478" spans="1:10">
      <c r="A3478" s="207"/>
      <c r="B3478" s="31" t="s">
        <v>3187</v>
      </c>
      <c r="C3478" s="16"/>
      <c r="D3478" s="130"/>
      <c r="E3478" s="20">
        <v>53</v>
      </c>
      <c r="F3478" s="20">
        <v>44</v>
      </c>
      <c r="G3478" s="20">
        <v>39</v>
      </c>
      <c r="H3478" s="8">
        <v>235</v>
      </c>
      <c r="I3478" s="8">
        <v>232</v>
      </c>
    </row>
    <row r="3479" spans="1:10">
      <c r="A3479" s="207"/>
      <c r="B3479" s="31" t="s">
        <v>3188</v>
      </c>
      <c r="C3479" s="16"/>
      <c r="D3479" s="130"/>
      <c r="E3479" s="20">
        <v>4</v>
      </c>
      <c r="F3479" s="20">
        <v>6</v>
      </c>
      <c r="G3479" s="20">
        <v>10</v>
      </c>
      <c r="H3479" s="8">
        <v>235</v>
      </c>
      <c r="I3479" s="8">
        <v>232</v>
      </c>
    </row>
    <row r="3480" spans="1:10">
      <c r="A3480" s="207"/>
      <c r="B3480" s="31" t="s">
        <v>3189</v>
      </c>
      <c r="C3480" s="16"/>
      <c r="D3480" s="130"/>
      <c r="E3480" s="20">
        <v>36</v>
      </c>
      <c r="F3480" s="20">
        <v>10</v>
      </c>
      <c r="G3480" s="20">
        <v>19</v>
      </c>
      <c r="H3480" s="8">
        <v>235</v>
      </c>
      <c r="I3480" s="8">
        <v>232</v>
      </c>
    </row>
    <row r="3481" spans="1:10">
      <c r="A3481" s="207"/>
      <c r="B3481" s="31" t="s">
        <v>3190</v>
      </c>
      <c r="C3481" s="16"/>
      <c r="D3481" s="130"/>
      <c r="E3481" s="20">
        <v>0</v>
      </c>
      <c r="F3481" s="20">
        <v>10</v>
      </c>
      <c r="G3481" s="20">
        <v>39</v>
      </c>
      <c r="H3481" s="8">
        <v>235</v>
      </c>
      <c r="I3481" s="8">
        <v>232</v>
      </c>
    </row>
    <row r="3482" spans="1:10" ht="17.25" customHeight="1">
      <c r="A3482" s="207"/>
      <c r="B3482" s="15" t="s">
        <v>3191</v>
      </c>
      <c r="C3482" s="16"/>
      <c r="D3482" s="130">
        <v>400</v>
      </c>
      <c r="E3482" s="20"/>
      <c r="F3482" s="20"/>
      <c r="G3482" s="20"/>
      <c r="H3482" s="8"/>
      <c r="I3482" s="8"/>
      <c r="J3482" s="144">
        <f>100*(H3482*(E3482+F3482+G3482)+H3483*(E3483+F3483+G3483)+H3484*(E3484+F3484+G3484)+H3485*(G3485+F3485+E3485)+H3486*(G3486+F3486+E3486)+H3487*(G3487+F3487+E3487)+H3488*(G3488+F3488+E3488)+H3489*(G3489+F3489+E3489)+H3490*(G3490+F3490+E3490)+H3491*(G3491+F3491+E3491)+H3492*(G3492+F3492+E3492))/(D3482*1000)</f>
        <v>18.998000000000001</v>
      </c>
    </row>
    <row r="3483" spans="1:10">
      <c r="A3483" s="207"/>
      <c r="B3483" s="34" t="s">
        <v>3192</v>
      </c>
      <c r="C3483" s="16"/>
      <c r="D3483" s="130"/>
      <c r="E3483" s="20">
        <v>0</v>
      </c>
      <c r="F3483" s="20">
        <v>5</v>
      </c>
      <c r="G3483" s="20">
        <v>14</v>
      </c>
      <c r="H3483" s="8">
        <v>236</v>
      </c>
      <c r="I3483" s="8">
        <v>228</v>
      </c>
    </row>
    <row r="3484" spans="1:10" ht="17.25" customHeight="1">
      <c r="A3484" s="207"/>
      <c r="B3484" s="31" t="s">
        <v>3193</v>
      </c>
      <c r="C3484" s="16"/>
      <c r="D3484" s="130"/>
      <c r="E3484" s="20">
        <v>0</v>
      </c>
      <c r="F3484" s="20">
        <v>0</v>
      </c>
      <c r="G3484" s="20">
        <v>0</v>
      </c>
      <c r="H3484" s="8">
        <v>236</v>
      </c>
      <c r="I3484" s="8">
        <v>228</v>
      </c>
    </row>
    <row r="3485" spans="1:10" ht="15.75" customHeight="1" thickBot="1">
      <c r="A3485" s="207"/>
      <c r="B3485" s="26" t="s">
        <v>3194</v>
      </c>
      <c r="C3485" s="217" t="s">
        <v>3195</v>
      </c>
      <c r="D3485" s="130"/>
      <c r="E3485" s="20">
        <v>50</v>
      </c>
      <c r="F3485" s="20">
        <v>35</v>
      </c>
      <c r="G3485" s="20">
        <v>43</v>
      </c>
      <c r="H3485" s="8">
        <v>236</v>
      </c>
      <c r="I3485" s="8">
        <v>228</v>
      </c>
    </row>
    <row r="3486" spans="1:10" ht="15.75" thickBot="1">
      <c r="A3486" s="207"/>
      <c r="B3486" s="34" t="s">
        <v>3196</v>
      </c>
      <c r="C3486" s="217"/>
      <c r="D3486" s="130"/>
      <c r="E3486" s="20">
        <v>0</v>
      </c>
      <c r="F3486" s="20">
        <v>0</v>
      </c>
      <c r="G3486" s="20">
        <v>0</v>
      </c>
      <c r="H3486" s="8">
        <v>236</v>
      </c>
      <c r="I3486" s="8">
        <v>228</v>
      </c>
    </row>
    <row r="3487" spans="1:10" ht="15.75" thickBot="1">
      <c r="A3487" s="207"/>
      <c r="B3487" s="34" t="s">
        <v>989</v>
      </c>
      <c r="C3487" s="217"/>
      <c r="D3487" s="130"/>
      <c r="E3487" s="20">
        <v>21</v>
      </c>
      <c r="F3487" s="20">
        <v>19</v>
      </c>
      <c r="G3487" s="20">
        <v>11</v>
      </c>
      <c r="H3487" s="8">
        <v>236</v>
      </c>
      <c r="I3487" s="8">
        <v>228</v>
      </c>
    </row>
    <row r="3488" spans="1:10" ht="15.75" thickBot="1">
      <c r="A3488" s="207"/>
      <c r="B3488" s="31" t="s">
        <v>3197</v>
      </c>
      <c r="C3488" s="217"/>
      <c r="D3488" s="130"/>
      <c r="E3488" s="20">
        <v>0</v>
      </c>
      <c r="F3488" s="20">
        <v>0</v>
      </c>
      <c r="G3488" s="20">
        <v>0</v>
      </c>
      <c r="H3488" s="8">
        <v>236</v>
      </c>
      <c r="I3488" s="8">
        <v>228</v>
      </c>
    </row>
    <row r="3489" spans="1:10" ht="15.75" thickBot="1">
      <c r="A3489" s="207"/>
      <c r="B3489" s="34" t="s">
        <v>3198</v>
      </c>
      <c r="C3489" s="217"/>
      <c r="D3489" s="130"/>
      <c r="E3489" s="20">
        <v>18</v>
      </c>
      <c r="F3489" s="20">
        <v>14</v>
      </c>
      <c r="G3489" s="20">
        <v>25</v>
      </c>
      <c r="H3489" s="8">
        <v>236</v>
      </c>
      <c r="I3489" s="8">
        <v>228</v>
      </c>
    </row>
    <row r="3490" spans="1:10" ht="17.25" customHeight="1">
      <c r="A3490" s="207"/>
      <c r="B3490" s="31" t="s">
        <v>3199</v>
      </c>
      <c r="C3490" s="16"/>
      <c r="D3490" s="130"/>
      <c r="E3490" s="20">
        <v>0</v>
      </c>
      <c r="F3490" s="20">
        <v>1</v>
      </c>
      <c r="G3490" s="20">
        <v>0</v>
      </c>
      <c r="H3490" s="8">
        <v>236</v>
      </c>
      <c r="I3490" s="8">
        <v>228</v>
      </c>
    </row>
    <row r="3491" spans="1:10" ht="17.25" customHeight="1">
      <c r="A3491" s="207"/>
      <c r="B3491" s="31" t="s">
        <v>3200</v>
      </c>
      <c r="C3491" s="16"/>
      <c r="D3491" s="130"/>
      <c r="E3491" s="20"/>
      <c r="F3491" s="20"/>
      <c r="G3491" s="20"/>
      <c r="H3491" s="8">
        <v>236</v>
      </c>
      <c r="I3491" s="8">
        <v>228</v>
      </c>
    </row>
    <row r="3492" spans="1:10" ht="17.25" customHeight="1">
      <c r="A3492" s="207"/>
      <c r="B3492" s="31" t="s">
        <v>2613</v>
      </c>
      <c r="C3492" s="16"/>
      <c r="D3492" s="130"/>
      <c r="E3492" s="20">
        <v>28</v>
      </c>
      <c r="F3492" s="20">
        <v>21</v>
      </c>
      <c r="G3492" s="20">
        <v>17</v>
      </c>
      <c r="H3492" s="8">
        <v>236</v>
      </c>
      <c r="I3492" s="8">
        <v>228</v>
      </c>
    </row>
    <row r="3493" spans="1:10" ht="17.25" customHeight="1">
      <c r="A3493" s="207"/>
      <c r="B3493" s="31" t="s">
        <v>918</v>
      </c>
      <c r="C3493" s="16"/>
      <c r="D3493" s="130"/>
      <c r="E3493" s="20"/>
      <c r="F3493" s="20"/>
      <c r="G3493" s="20"/>
      <c r="H3493" s="8">
        <v>236</v>
      </c>
      <c r="I3493" s="8">
        <v>228</v>
      </c>
    </row>
    <row r="3494" spans="1:10" ht="17.25" customHeight="1">
      <c r="A3494" s="207"/>
      <c r="B3494" s="15" t="s">
        <v>92</v>
      </c>
      <c r="C3494" s="16"/>
      <c r="D3494" s="130">
        <v>630</v>
      </c>
      <c r="E3494" s="20"/>
      <c r="F3494" s="20"/>
      <c r="G3494" s="20"/>
      <c r="H3494" s="8"/>
      <c r="I3494" s="8"/>
      <c r="J3494" s="144">
        <f>100*(H3494*(E3494+F3494+G3494)+H3495*(E3495+F3495+G3495)+H3496*(E3496+F3496+G3496)+H3497*(G3497+F3497+E3497)+H3498*(G3498+F3498+E3498)+H3499*(G3499+F3499+E3499)+H3500*(G3500+F3500+E3500)+H3501*(G3501+F3501+E3501)+H3502*(G3502+F3502+E3502))/(D3494*1000)</f>
        <v>7.7809523809523808</v>
      </c>
    </row>
    <row r="3495" spans="1:10">
      <c r="A3495" s="207"/>
      <c r="B3495" s="31" t="s">
        <v>3201</v>
      </c>
      <c r="C3495" s="16"/>
      <c r="D3495" s="130"/>
      <c r="E3495" s="20">
        <v>25</v>
      </c>
      <c r="F3495" s="20">
        <v>28</v>
      </c>
      <c r="G3495" s="20">
        <v>24</v>
      </c>
      <c r="H3495" s="8">
        <v>228</v>
      </c>
      <c r="I3495" s="8">
        <v>226</v>
      </c>
    </row>
    <row r="3496" spans="1:10">
      <c r="A3496" s="207"/>
      <c r="B3496" s="31" t="s">
        <v>918</v>
      </c>
      <c r="C3496" s="16"/>
      <c r="D3496" s="130"/>
      <c r="E3496" s="20"/>
      <c r="F3496" s="20"/>
      <c r="G3496" s="20"/>
      <c r="H3496" s="8">
        <v>228</v>
      </c>
      <c r="I3496" s="8">
        <v>226</v>
      </c>
    </row>
    <row r="3497" spans="1:10">
      <c r="A3497" s="207"/>
      <c r="B3497" s="31" t="s">
        <v>3202</v>
      </c>
      <c r="C3497" s="16"/>
      <c r="D3497" s="130"/>
      <c r="E3497" s="20">
        <v>6</v>
      </c>
      <c r="F3497" s="20">
        <v>15</v>
      </c>
      <c r="G3497" s="20">
        <v>10</v>
      </c>
      <c r="H3497" s="8">
        <v>228</v>
      </c>
      <c r="I3497" s="8">
        <v>226</v>
      </c>
    </row>
    <row r="3498" spans="1:10" ht="15.75" customHeight="1">
      <c r="A3498" s="207"/>
      <c r="B3498" s="31" t="s">
        <v>1052</v>
      </c>
      <c r="C3498" s="16"/>
      <c r="D3498" s="130"/>
      <c r="E3498" s="20">
        <v>43</v>
      </c>
      <c r="F3498" s="20">
        <v>35</v>
      </c>
      <c r="G3498" s="20">
        <v>29</v>
      </c>
      <c r="H3498" s="8">
        <v>228</v>
      </c>
      <c r="I3498" s="8">
        <v>226</v>
      </c>
    </row>
    <row r="3499" spans="1:10">
      <c r="A3499" s="207"/>
      <c r="B3499" s="31" t="s">
        <v>918</v>
      </c>
      <c r="C3499" s="16"/>
      <c r="D3499" s="130"/>
      <c r="E3499" s="20"/>
      <c r="F3499" s="20"/>
      <c r="G3499" s="20"/>
      <c r="H3499" s="8">
        <v>228</v>
      </c>
      <c r="I3499" s="8">
        <v>226</v>
      </c>
    </row>
    <row r="3500" spans="1:10">
      <c r="A3500" s="207"/>
      <c r="B3500" s="34" t="s">
        <v>3196</v>
      </c>
      <c r="C3500" s="16"/>
      <c r="D3500" s="130"/>
      <c r="E3500" s="20">
        <v>0</v>
      </c>
      <c r="F3500" s="20">
        <v>0</v>
      </c>
      <c r="G3500" s="20">
        <v>0</v>
      </c>
      <c r="H3500" s="8">
        <v>228</v>
      </c>
      <c r="I3500" s="8">
        <v>226</v>
      </c>
    </row>
    <row r="3501" spans="1:10">
      <c r="A3501" s="207"/>
      <c r="B3501" s="31" t="s">
        <v>1052</v>
      </c>
      <c r="C3501" s="16"/>
      <c r="D3501" s="130"/>
      <c r="E3501" s="72">
        <v>0</v>
      </c>
      <c r="F3501" s="72">
        <v>0</v>
      </c>
      <c r="G3501" s="72">
        <v>0</v>
      </c>
      <c r="H3501" s="8">
        <v>228</v>
      </c>
      <c r="I3501" s="8">
        <v>226</v>
      </c>
    </row>
    <row r="3502" spans="1:10" ht="15.75" thickBot="1">
      <c r="A3502" s="14"/>
      <c r="B3502" s="15" t="s">
        <v>3203</v>
      </c>
      <c r="C3502" s="16"/>
      <c r="D3502" s="130">
        <v>400</v>
      </c>
      <c r="E3502" s="72"/>
      <c r="F3502" s="72"/>
      <c r="G3502" s="72"/>
      <c r="H3502" s="8"/>
      <c r="I3502" s="8"/>
      <c r="J3502" s="144">
        <f>100*(H3502*(E3502+F3502+G3502)+H3503*(E3503+F3503+G3503)+H3504*(E3504+F3504+G3504)+H3505*(G3505+F3505+E3505)+H3506*(G3506+F3506+E3506)+H3507*(G3507+F3507+E3507)+H3508*(G3508+F3508+E3508)+H3509*(G3509+F3509+E3509)+H3510*(G3510+F3510+E3510))/(D3502*1000)</f>
        <v>15.321999999999999</v>
      </c>
    </row>
    <row r="3503" spans="1:10" ht="17.100000000000001" customHeight="1" thickBot="1">
      <c r="A3503" s="191" t="s">
        <v>797</v>
      </c>
      <c r="B3503" s="31" t="s">
        <v>3204</v>
      </c>
      <c r="C3503" s="104" t="s">
        <v>3205</v>
      </c>
      <c r="D3503" s="130"/>
      <c r="E3503" s="20">
        <v>2</v>
      </c>
      <c r="F3503" s="20">
        <v>0</v>
      </c>
      <c r="G3503" s="20">
        <v>0</v>
      </c>
      <c r="H3503" s="8">
        <v>233</v>
      </c>
      <c r="I3503" s="8">
        <v>233</v>
      </c>
    </row>
    <row r="3504" spans="1:10" ht="15.75" customHeight="1">
      <c r="A3504" s="191"/>
      <c r="B3504" s="26" t="s">
        <v>3206</v>
      </c>
      <c r="C3504" s="16"/>
      <c r="D3504" s="131"/>
      <c r="E3504" s="20">
        <v>3</v>
      </c>
      <c r="F3504" s="20">
        <v>2</v>
      </c>
      <c r="G3504" s="20">
        <v>9</v>
      </c>
      <c r="H3504" s="8">
        <v>232</v>
      </c>
      <c r="I3504" s="8">
        <v>229</v>
      </c>
    </row>
    <row r="3505" spans="1:10">
      <c r="A3505" s="191"/>
      <c r="B3505" s="31" t="s">
        <v>3207</v>
      </c>
      <c r="C3505" s="16"/>
      <c r="D3505" s="130"/>
      <c r="E3505" s="20">
        <v>0</v>
      </c>
      <c r="F3505" s="20">
        <v>3</v>
      </c>
      <c r="G3505" s="20">
        <v>9</v>
      </c>
      <c r="H3505" s="8">
        <v>234</v>
      </c>
      <c r="I3505" s="8">
        <v>232</v>
      </c>
    </row>
    <row r="3506" spans="1:10">
      <c r="A3506" s="191"/>
      <c r="B3506" s="31" t="s">
        <v>3208</v>
      </c>
      <c r="C3506" s="16"/>
      <c r="D3506" s="130"/>
      <c r="E3506" s="20">
        <v>8</v>
      </c>
      <c r="F3506" s="20">
        <v>3</v>
      </c>
      <c r="G3506" s="20">
        <v>2</v>
      </c>
      <c r="H3506" s="8">
        <v>234</v>
      </c>
      <c r="I3506" s="8">
        <v>232</v>
      </c>
    </row>
    <row r="3507" spans="1:10">
      <c r="A3507" s="191"/>
      <c r="B3507" s="15" t="s">
        <v>92</v>
      </c>
      <c r="C3507" s="16"/>
      <c r="D3507" s="130">
        <v>400</v>
      </c>
      <c r="E3507" s="72"/>
      <c r="F3507" s="72"/>
      <c r="G3507" s="72"/>
      <c r="H3507" s="8"/>
      <c r="I3507" s="8"/>
      <c r="J3507" s="144">
        <f>100*(H3507*(E3507+F3507+G3507)+H3508*(E3508+F3508+G3508)+H3509*(E3509+F3509+G3509)+H3510*(G3510+F3510+E3510)+H3511*(G3511+F3511+E3511)+H3512*(G3512+F3512+E3512)+H3513*(G3513+F3513+E3513))/(D3507*1000)</f>
        <v>22.559000000000001</v>
      </c>
    </row>
    <row r="3508" spans="1:10">
      <c r="A3508" s="191"/>
      <c r="B3508" s="31" t="s">
        <v>3209</v>
      </c>
      <c r="C3508" s="16"/>
      <c r="D3508" s="130"/>
      <c r="E3508" s="20">
        <v>6</v>
      </c>
      <c r="F3508" s="20">
        <v>21</v>
      </c>
      <c r="G3508" s="20">
        <v>16</v>
      </c>
      <c r="H3508" s="8">
        <v>232</v>
      </c>
      <c r="I3508" s="8">
        <v>229</v>
      </c>
    </row>
    <row r="3509" spans="1:10">
      <c r="A3509" s="191"/>
      <c r="B3509" s="31" t="s">
        <v>3210</v>
      </c>
      <c r="C3509" s="16"/>
      <c r="D3509" s="130"/>
      <c r="E3509" s="20">
        <v>40</v>
      </c>
      <c r="F3509" s="20">
        <v>34</v>
      </c>
      <c r="G3509" s="20">
        <v>36</v>
      </c>
      <c r="H3509" s="8">
        <v>234</v>
      </c>
      <c r="I3509" s="8">
        <v>232</v>
      </c>
    </row>
    <row r="3510" spans="1:10">
      <c r="A3510" s="191"/>
      <c r="B3510" s="31" t="s">
        <v>3211</v>
      </c>
      <c r="C3510" s="16"/>
      <c r="D3510" s="130"/>
      <c r="E3510" s="20">
        <v>13</v>
      </c>
      <c r="F3510" s="20">
        <v>33</v>
      </c>
      <c r="G3510" s="20">
        <v>23</v>
      </c>
      <c r="H3510" s="8">
        <v>232</v>
      </c>
      <c r="I3510" s="8">
        <v>229</v>
      </c>
    </row>
    <row r="3511" spans="1:10">
      <c r="A3511" s="191"/>
      <c r="B3511" s="31" t="s">
        <v>3212</v>
      </c>
      <c r="C3511" s="16"/>
      <c r="D3511" s="130"/>
      <c r="E3511" s="20">
        <v>49</v>
      </c>
      <c r="F3511" s="20">
        <v>60</v>
      </c>
      <c r="G3511" s="20">
        <v>45</v>
      </c>
      <c r="H3511" s="8">
        <v>232</v>
      </c>
      <c r="I3511" s="8">
        <v>229</v>
      </c>
    </row>
    <row r="3512" spans="1:10">
      <c r="A3512" s="191"/>
      <c r="B3512" s="31" t="s">
        <v>3213</v>
      </c>
      <c r="C3512" s="16"/>
      <c r="D3512" s="130"/>
      <c r="E3512" s="20">
        <v>0</v>
      </c>
      <c r="F3512" s="20">
        <v>0</v>
      </c>
      <c r="G3512" s="20">
        <v>12</v>
      </c>
      <c r="H3512" s="8">
        <v>232</v>
      </c>
      <c r="I3512" s="8">
        <v>229</v>
      </c>
    </row>
    <row r="3513" spans="1:10">
      <c r="A3513" s="14"/>
      <c r="B3513" s="45" t="s">
        <v>3214</v>
      </c>
      <c r="C3513" s="16"/>
      <c r="D3513" s="130">
        <v>160</v>
      </c>
      <c r="E3513" s="72"/>
      <c r="F3513" s="72"/>
      <c r="G3513" s="72"/>
      <c r="H3513" s="8"/>
      <c r="I3513" s="8"/>
      <c r="J3513" s="144">
        <f>100*(H3513*(E3513+F3513+G3513)+H3514*(E3514+F3514+G3514)+H3515*(E3515+F3515+G3515)+H3516*(G3516+F3516+E3516)+H3517*(G3517+F3517+E3517)+H3518*(G3518+F3518+E3518))/(D3513*1000)</f>
        <v>41.623125000000002</v>
      </c>
    </row>
    <row r="3514" spans="1:10" ht="17.100000000000001" customHeight="1" thickBot="1">
      <c r="A3514" s="191" t="s">
        <v>797</v>
      </c>
      <c r="B3514" s="31" t="s">
        <v>3215</v>
      </c>
      <c r="C3514" s="103" t="s">
        <v>3216</v>
      </c>
      <c r="D3514" s="130"/>
      <c r="E3514" s="20">
        <v>9</v>
      </c>
      <c r="F3514" s="20">
        <v>11</v>
      </c>
      <c r="G3514" s="20">
        <v>13</v>
      </c>
      <c r="H3514" s="8">
        <v>237</v>
      </c>
      <c r="I3514" s="8">
        <v>217</v>
      </c>
    </row>
    <row r="3515" spans="1:10">
      <c r="A3515" s="191"/>
      <c r="B3515" s="26" t="s">
        <v>3217</v>
      </c>
      <c r="C3515" s="16"/>
      <c r="D3515" s="130"/>
      <c r="E3515" s="20">
        <v>32</v>
      </c>
      <c r="F3515" s="20">
        <v>27</v>
      </c>
      <c r="G3515" s="20">
        <v>28</v>
      </c>
      <c r="H3515" s="8">
        <v>237</v>
      </c>
      <c r="I3515" s="8">
        <v>217</v>
      </c>
    </row>
    <row r="3516" spans="1:10">
      <c r="A3516" s="191"/>
      <c r="B3516" s="31" t="s">
        <v>3218</v>
      </c>
      <c r="C3516" s="16"/>
      <c r="D3516" s="130"/>
      <c r="E3516" s="20">
        <v>17</v>
      </c>
      <c r="F3516" s="20">
        <v>12</v>
      </c>
      <c r="G3516" s="20">
        <v>18</v>
      </c>
      <c r="H3516" s="8">
        <v>237</v>
      </c>
      <c r="I3516" s="8">
        <v>217</v>
      </c>
    </row>
    <row r="3517" spans="1:10">
      <c r="A3517" s="191"/>
      <c r="B3517" s="31" t="s">
        <v>3219</v>
      </c>
      <c r="C3517" s="16"/>
      <c r="D3517" s="130"/>
      <c r="E3517" s="20">
        <v>8</v>
      </c>
      <c r="F3517" s="20">
        <v>50</v>
      </c>
      <c r="G3517" s="20">
        <v>56</v>
      </c>
      <c r="H3517" s="8">
        <v>237</v>
      </c>
      <c r="I3517" s="8">
        <v>217</v>
      </c>
    </row>
    <row r="3518" spans="1:10">
      <c r="A3518"/>
      <c r="B3518" s="15" t="s">
        <v>3220</v>
      </c>
      <c r="C3518" s="16"/>
      <c r="D3518" s="130">
        <v>630</v>
      </c>
      <c r="E3518" s="20"/>
      <c r="F3518" s="20"/>
      <c r="G3518" s="20"/>
      <c r="H3518" s="8"/>
      <c r="I3518" s="8"/>
      <c r="J3518" s="144">
        <f>100*(H3518*(E3518+F3518+G3518)+H3519*(E3519+F3519+G3519)+H3520*(E3520+F3520+G3520)+H3521*(G3521+F3521+E3521)+H3522*(G3522+F3522+E3522)+H3523*(G3523+F3523+E3523)+H3524*(G3524+F3524+E3524)+H3525*(G3525+F3525+E3525)+H3526*(G3526+F3526+E3526)+H3527*(G3527+F3527+E3527)+H3528*(G3528+F3528+E3528))/(D3518*1000)</f>
        <v>12.273015873015874</v>
      </c>
    </row>
    <row r="3519" spans="1:10" ht="15.75" customHeight="1">
      <c r="A3519" s="184" t="s">
        <v>978</v>
      </c>
      <c r="B3519" s="31" t="s">
        <v>3221</v>
      </c>
      <c r="C3519" s="16"/>
      <c r="D3519" s="130"/>
      <c r="E3519" s="20">
        <v>6</v>
      </c>
      <c r="F3519" s="20">
        <v>12</v>
      </c>
      <c r="G3519" s="20">
        <v>15</v>
      </c>
      <c r="H3519" s="8">
        <v>237</v>
      </c>
      <c r="I3519" s="8">
        <v>217</v>
      </c>
    </row>
    <row r="3520" spans="1:10" ht="16.5" thickBot="1">
      <c r="A3520" s="184"/>
      <c r="B3520" s="31" t="s">
        <v>3222</v>
      </c>
      <c r="C3520" s="103" t="s">
        <v>3223</v>
      </c>
      <c r="D3520" s="130"/>
      <c r="E3520" s="20">
        <v>0</v>
      </c>
      <c r="F3520" s="20"/>
      <c r="G3520" s="20"/>
      <c r="H3520" s="8">
        <v>238</v>
      </c>
      <c r="I3520" s="8">
        <v>218</v>
      </c>
    </row>
    <row r="3521" spans="1:10">
      <c r="A3521" s="184"/>
      <c r="B3521" s="31" t="s">
        <v>3224</v>
      </c>
      <c r="C3521" s="16"/>
      <c r="D3521" s="130"/>
      <c r="E3521" s="20">
        <v>33</v>
      </c>
      <c r="F3521" s="20">
        <v>38</v>
      </c>
      <c r="G3521" s="20">
        <v>41</v>
      </c>
      <c r="H3521" s="8">
        <v>239</v>
      </c>
      <c r="I3521" s="8">
        <v>219</v>
      </c>
    </row>
    <row r="3522" spans="1:10">
      <c r="A3522" s="184"/>
      <c r="B3522" s="31" t="s">
        <v>3225</v>
      </c>
      <c r="C3522" s="16"/>
      <c r="D3522" s="130"/>
      <c r="E3522" s="20">
        <v>2</v>
      </c>
      <c r="F3522" s="20">
        <v>4</v>
      </c>
      <c r="G3522" s="20">
        <v>1</v>
      </c>
      <c r="H3522" s="8">
        <v>240</v>
      </c>
      <c r="I3522" s="8">
        <v>220</v>
      </c>
    </row>
    <row r="3523" spans="1:10">
      <c r="A3523" s="184"/>
      <c r="B3523" s="31" t="s">
        <v>3226</v>
      </c>
      <c r="C3523" s="16"/>
      <c r="D3523" s="130"/>
      <c r="E3523" s="20"/>
      <c r="F3523" s="20"/>
      <c r="G3523" s="20"/>
      <c r="H3523" s="8">
        <v>241</v>
      </c>
      <c r="I3523" s="8">
        <v>221</v>
      </c>
    </row>
    <row r="3524" spans="1:10">
      <c r="A3524" s="184"/>
      <c r="B3524" s="31" t="s">
        <v>3227</v>
      </c>
      <c r="C3524" s="16"/>
      <c r="D3524" s="130"/>
      <c r="E3524" s="20"/>
      <c r="F3524" s="20"/>
      <c r="G3524" s="20"/>
      <c r="H3524" s="8">
        <v>242</v>
      </c>
      <c r="I3524" s="8">
        <v>222</v>
      </c>
    </row>
    <row r="3525" spans="1:10">
      <c r="A3525" s="184"/>
      <c r="B3525" s="31" t="s">
        <v>3228</v>
      </c>
      <c r="C3525" s="16"/>
      <c r="D3525" s="130"/>
      <c r="E3525" s="20">
        <v>4</v>
      </c>
      <c r="F3525" s="20">
        <v>5</v>
      </c>
      <c r="G3525" s="20">
        <v>1</v>
      </c>
      <c r="H3525" s="8">
        <v>243</v>
      </c>
      <c r="I3525" s="8">
        <v>223</v>
      </c>
    </row>
    <row r="3526" spans="1:10">
      <c r="A3526" s="184"/>
      <c r="B3526" s="31" t="s">
        <v>3229</v>
      </c>
      <c r="C3526" s="16"/>
      <c r="D3526" s="130"/>
      <c r="E3526" s="20">
        <v>56</v>
      </c>
      <c r="F3526" s="20">
        <v>22</v>
      </c>
      <c r="G3526" s="20">
        <v>37</v>
      </c>
      <c r="H3526" s="8">
        <v>244</v>
      </c>
      <c r="I3526" s="8">
        <v>224</v>
      </c>
    </row>
    <row r="3527" spans="1:10">
      <c r="A3527" s="184"/>
      <c r="B3527" s="31" t="s">
        <v>3230</v>
      </c>
      <c r="C3527" s="16"/>
      <c r="D3527" s="130"/>
      <c r="E3527" s="20">
        <v>3</v>
      </c>
      <c r="F3527" s="20">
        <v>7</v>
      </c>
      <c r="G3527" s="20">
        <v>7</v>
      </c>
      <c r="H3527" s="8">
        <v>245</v>
      </c>
      <c r="I3527" s="8">
        <v>225</v>
      </c>
    </row>
    <row r="3528" spans="1:10">
      <c r="A3528" s="184"/>
      <c r="B3528" s="31" t="s">
        <v>3231</v>
      </c>
      <c r="C3528" s="16"/>
      <c r="D3528" s="130"/>
      <c r="E3528" s="20">
        <v>6</v>
      </c>
      <c r="F3528" s="20">
        <v>15</v>
      </c>
      <c r="G3528" s="20">
        <v>5</v>
      </c>
      <c r="H3528" s="8">
        <v>246</v>
      </c>
      <c r="I3528" s="8">
        <v>226</v>
      </c>
    </row>
    <row r="3529" spans="1:10">
      <c r="A3529" s="184"/>
      <c r="B3529" s="15" t="s">
        <v>92</v>
      </c>
      <c r="C3529" s="16"/>
      <c r="D3529" s="130">
        <v>630</v>
      </c>
      <c r="E3529" s="20"/>
      <c r="F3529" s="20"/>
      <c r="G3529" s="20"/>
      <c r="H3529" s="8"/>
      <c r="I3529" s="8"/>
      <c r="J3529" s="144">
        <f>100*(H3529*(E3529+F3529+G3529)+H3530*(E3530+F3530+G3530)+H3531*(E3531+F3531+G3531)+H3532*(G3532+F3532+E3532)+H3533*(G3533+F3533+E3533)+H3534*(G3534+F3534+E3534)+H3535*(G3535+F3535+E3535)+H3536*(G3536+F3536+E3536)+H3537*(G3537+F3537+E3537))/(D3529*1000)</f>
        <v>5.7495238095238097</v>
      </c>
    </row>
    <row r="3530" spans="1:10">
      <c r="A3530" s="184"/>
      <c r="B3530" s="31" t="s">
        <v>3232</v>
      </c>
      <c r="C3530" s="16"/>
      <c r="D3530" s="130"/>
      <c r="E3530" s="20">
        <v>1</v>
      </c>
      <c r="F3530" s="20">
        <v>21</v>
      </c>
      <c r="G3530" s="20">
        <v>0</v>
      </c>
      <c r="H3530" s="8">
        <v>248</v>
      </c>
      <c r="I3530" s="8">
        <v>228</v>
      </c>
    </row>
    <row r="3531" spans="1:10">
      <c r="A3531" s="184"/>
      <c r="B3531" s="31" t="s">
        <v>3233</v>
      </c>
      <c r="C3531" s="16"/>
      <c r="D3531" s="130"/>
      <c r="E3531" s="20">
        <v>14</v>
      </c>
      <c r="F3531" s="20">
        <v>18</v>
      </c>
      <c r="G3531" s="20">
        <v>11</v>
      </c>
      <c r="H3531" s="8">
        <v>249</v>
      </c>
      <c r="I3531" s="8">
        <v>229</v>
      </c>
    </row>
    <row r="3532" spans="1:10">
      <c r="A3532" s="184"/>
      <c r="B3532" s="31" t="s">
        <v>3234</v>
      </c>
      <c r="C3532" s="16"/>
      <c r="D3532" s="130"/>
      <c r="E3532" s="20">
        <v>13</v>
      </c>
      <c r="F3532" s="20">
        <v>18</v>
      </c>
      <c r="G3532" s="20">
        <v>14</v>
      </c>
      <c r="H3532" s="8">
        <v>250</v>
      </c>
      <c r="I3532" s="8">
        <v>230</v>
      </c>
    </row>
    <row r="3533" spans="1:10">
      <c r="A3533" s="184"/>
      <c r="B3533" s="31" t="s">
        <v>3235</v>
      </c>
      <c r="C3533" s="16"/>
      <c r="D3533" s="130"/>
      <c r="E3533" s="20">
        <v>6</v>
      </c>
      <c r="F3533" s="20">
        <v>9</v>
      </c>
      <c r="G3533" s="20">
        <v>4</v>
      </c>
      <c r="H3533" s="8">
        <v>251</v>
      </c>
      <c r="I3533" s="8">
        <v>231</v>
      </c>
    </row>
    <row r="3534" spans="1:10">
      <c r="A3534" s="184"/>
      <c r="B3534" s="31" t="s">
        <v>3236</v>
      </c>
      <c r="C3534" s="16"/>
      <c r="D3534" s="130"/>
      <c r="E3534" s="20">
        <v>0</v>
      </c>
      <c r="F3534" s="20">
        <v>8</v>
      </c>
      <c r="G3534" s="20">
        <v>3</v>
      </c>
      <c r="H3534" s="8">
        <v>252</v>
      </c>
      <c r="I3534" s="8">
        <v>232</v>
      </c>
    </row>
    <row r="3535" spans="1:10">
      <c r="A3535" s="184"/>
      <c r="B3535" s="31" t="s">
        <v>3221</v>
      </c>
      <c r="C3535" s="16"/>
      <c r="D3535" s="130"/>
      <c r="E3535" s="20">
        <v>2</v>
      </c>
      <c r="F3535" s="20">
        <v>0</v>
      </c>
      <c r="G3535" s="20">
        <v>0</v>
      </c>
      <c r="H3535" s="8">
        <v>253</v>
      </c>
      <c r="I3535" s="8">
        <v>233</v>
      </c>
    </row>
    <row r="3536" spans="1:10">
      <c r="A3536" s="184"/>
      <c r="B3536" s="31" t="s">
        <v>3237</v>
      </c>
      <c r="C3536" s="16"/>
      <c r="D3536" s="130"/>
      <c r="E3536" s="20">
        <v>0</v>
      </c>
      <c r="F3536" s="20">
        <v>1</v>
      </c>
      <c r="G3536" s="20">
        <v>2</v>
      </c>
      <c r="H3536" s="8">
        <v>254</v>
      </c>
      <c r="I3536" s="8">
        <v>234</v>
      </c>
    </row>
    <row r="3537" spans="1:10">
      <c r="A3537"/>
      <c r="B3537" s="15" t="s">
        <v>3238</v>
      </c>
      <c r="C3537" s="16" t="s">
        <v>3239</v>
      </c>
      <c r="D3537" s="130">
        <v>63</v>
      </c>
      <c r="E3537" s="20"/>
      <c r="F3537" s="20"/>
      <c r="G3537" s="20"/>
      <c r="H3537" s="8"/>
      <c r="I3537" s="8"/>
      <c r="J3537" s="144">
        <f>100*(H3537*(E3537+F3537+G3537)+H3538*(E3538+F3538+G3538)+H3539*(E3539+F3539+G3539))/(D3537*1000)</f>
        <v>21.261904761904763</v>
      </c>
    </row>
    <row r="3538" spans="1:10" ht="15.75" customHeight="1">
      <c r="A3538" s="186" t="s">
        <v>978</v>
      </c>
      <c r="B3538" s="26" t="s">
        <v>251</v>
      </c>
      <c r="C3538" s="16"/>
      <c r="D3538" s="130"/>
      <c r="E3538" s="20">
        <v>7</v>
      </c>
      <c r="F3538" s="20">
        <v>4</v>
      </c>
      <c r="G3538" s="20">
        <v>3</v>
      </c>
      <c r="H3538" s="8">
        <v>235</v>
      </c>
      <c r="I3538" s="8">
        <v>225</v>
      </c>
    </row>
    <row r="3539" spans="1:10">
      <c r="A3539" s="186"/>
      <c r="B3539" s="31" t="s">
        <v>253</v>
      </c>
      <c r="C3539" s="16"/>
      <c r="D3539" s="130"/>
      <c r="E3539" s="20">
        <v>13</v>
      </c>
      <c r="F3539" s="20">
        <v>18</v>
      </c>
      <c r="G3539" s="20">
        <v>12</v>
      </c>
      <c r="H3539" s="8">
        <v>235</v>
      </c>
      <c r="I3539" s="8">
        <v>225</v>
      </c>
    </row>
    <row r="3540" spans="1:10">
      <c r="A3540" s="186"/>
      <c r="B3540" s="15" t="s">
        <v>3240</v>
      </c>
      <c r="C3540" s="16"/>
      <c r="D3540" s="130">
        <v>63</v>
      </c>
      <c r="E3540" s="20"/>
      <c r="F3540" s="20"/>
      <c r="G3540" s="20"/>
      <c r="H3540" s="8"/>
      <c r="I3540" s="8"/>
      <c r="J3540" s="144">
        <f>100*(H3540*(E3540+F3540+G3540)+H3541*(E3541+F3541+G3541)+H3542*(E3542+F3542+G3542))/(D3540*1000)</f>
        <v>0.36984126984126986</v>
      </c>
    </row>
    <row r="3541" spans="1:10">
      <c r="A3541" s="186"/>
      <c r="B3541" s="31" t="s">
        <v>3241</v>
      </c>
      <c r="C3541" s="16" t="s">
        <v>3239</v>
      </c>
      <c r="D3541" s="130"/>
      <c r="E3541" s="20">
        <v>0</v>
      </c>
      <c r="F3541" s="20">
        <v>0</v>
      </c>
      <c r="G3541" s="20">
        <v>1</v>
      </c>
      <c r="H3541" s="8">
        <v>233</v>
      </c>
      <c r="I3541" s="8">
        <v>232</v>
      </c>
    </row>
    <row r="3542" spans="1:10">
      <c r="A3542"/>
      <c r="B3542" s="15" t="s">
        <v>3242</v>
      </c>
      <c r="C3542" s="16"/>
      <c r="D3542" s="130">
        <v>250</v>
      </c>
      <c r="E3542" s="20"/>
      <c r="F3542" s="20"/>
      <c r="G3542" s="20"/>
      <c r="H3542" s="8"/>
      <c r="I3542" s="8"/>
      <c r="J3542" s="144">
        <f>100*(H3542*(E3542+F3542+G3542)+H3543*(E3543+F3543+G3543)+H3544*(E3544+F3544+G3544)+H3545*(G3545+F3545+E3545)+H3546*(G3546+F3546+E3546)+H3547*(G3547+F3547+E3547)+H3548*(G3548+F3548+E3548)+H3549*(G3549+F3549+E3549))/(D3542*1000)</f>
        <v>44.8</v>
      </c>
    </row>
    <row r="3543" spans="1:10" ht="15.75" customHeight="1">
      <c r="A3543" s="220" t="s">
        <v>3243</v>
      </c>
      <c r="B3543" s="31" t="s">
        <v>3244</v>
      </c>
      <c r="C3543" s="197" t="s">
        <v>3245</v>
      </c>
      <c r="D3543" s="130"/>
      <c r="E3543" s="20">
        <v>0</v>
      </c>
      <c r="F3543" s="20">
        <v>0</v>
      </c>
      <c r="G3543" s="20">
        <v>0</v>
      </c>
      <c r="H3543" s="8">
        <v>224</v>
      </c>
      <c r="I3543" s="8">
        <v>213</v>
      </c>
    </row>
    <row r="3544" spans="1:10">
      <c r="A3544" s="220"/>
      <c r="B3544" s="26" t="s">
        <v>2797</v>
      </c>
      <c r="C3544" s="197"/>
      <c r="D3544" s="130"/>
      <c r="E3544" s="20">
        <v>46</v>
      </c>
      <c r="F3544" s="20">
        <v>39</v>
      </c>
      <c r="G3544" s="20">
        <v>25</v>
      </c>
      <c r="H3544" s="8">
        <v>224</v>
      </c>
      <c r="I3544" s="8">
        <v>213</v>
      </c>
    </row>
    <row r="3545" spans="1:10">
      <c r="A3545" s="220"/>
      <c r="B3545" s="26" t="s">
        <v>3246</v>
      </c>
      <c r="C3545" s="197"/>
      <c r="D3545" s="130"/>
      <c r="E3545" s="20">
        <v>31</v>
      </c>
      <c r="F3545" s="20">
        <v>15</v>
      </c>
      <c r="G3545" s="20">
        <v>42</v>
      </c>
      <c r="H3545" s="8">
        <v>224</v>
      </c>
      <c r="I3545" s="8">
        <v>213</v>
      </c>
    </row>
    <row r="3546" spans="1:10">
      <c r="A3546" s="220"/>
      <c r="B3546" s="26" t="s">
        <v>3247</v>
      </c>
      <c r="C3546" s="197"/>
      <c r="D3546" s="130"/>
      <c r="E3546" s="20">
        <v>66</v>
      </c>
      <c r="F3546" s="20">
        <v>77</v>
      </c>
      <c r="G3546" s="20">
        <v>49</v>
      </c>
      <c r="H3546" s="8">
        <v>224</v>
      </c>
      <c r="I3546" s="8">
        <v>213</v>
      </c>
    </row>
    <row r="3547" spans="1:10">
      <c r="A3547" s="220"/>
      <c r="B3547" s="26" t="s">
        <v>989</v>
      </c>
      <c r="C3547" s="16"/>
      <c r="D3547" s="130"/>
      <c r="E3547" s="20">
        <v>38</v>
      </c>
      <c r="F3547" s="20">
        <v>37</v>
      </c>
      <c r="G3547" s="20">
        <v>25</v>
      </c>
      <c r="H3547" s="8">
        <v>224</v>
      </c>
      <c r="I3547" s="8">
        <v>213</v>
      </c>
    </row>
    <row r="3548" spans="1:10">
      <c r="A3548" s="220"/>
      <c r="B3548" s="31" t="s">
        <v>3248</v>
      </c>
      <c r="C3548" s="16"/>
      <c r="D3548" s="130"/>
      <c r="E3548" s="20">
        <v>0</v>
      </c>
      <c r="F3548" s="20">
        <v>0</v>
      </c>
      <c r="G3548" s="20">
        <v>10</v>
      </c>
      <c r="H3548" s="8">
        <v>224</v>
      </c>
      <c r="I3548" s="8">
        <v>213</v>
      </c>
    </row>
    <row r="3549" spans="1:10" ht="15.75" customHeight="1">
      <c r="A3549" s="220"/>
      <c r="B3549" s="15" t="s">
        <v>3249</v>
      </c>
      <c r="C3549" s="197" t="s">
        <v>3250</v>
      </c>
      <c r="D3549" s="130">
        <v>100</v>
      </c>
      <c r="E3549" s="20"/>
      <c r="F3549" s="20"/>
      <c r="G3549" s="20"/>
      <c r="H3549" s="8"/>
      <c r="I3549" s="8"/>
      <c r="J3549" s="144">
        <f>100*(H3549*(E3549+F3549+G3549)+H3550*(E3550+F3550+G3550)+H3551*(E3551+F3551+G3551))/(D3549*1000)</f>
        <v>22.785</v>
      </c>
    </row>
    <row r="3550" spans="1:10">
      <c r="A3550" s="220"/>
      <c r="B3550" s="26" t="s">
        <v>2797</v>
      </c>
      <c r="C3550" s="197"/>
      <c r="D3550" s="130"/>
      <c r="E3550" s="20">
        <v>22</v>
      </c>
      <c r="F3550" s="20">
        <v>26</v>
      </c>
      <c r="G3550" s="20">
        <v>33</v>
      </c>
      <c r="H3550" s="8">
        <v>217</v>
      </c>
      <c r="I3550" s="8">
        <v>210</v>
      </c>
    </row>
    <row r="3551" spans="1:10">
      <c r="A3551" s="220"/>
      <c r="B3551" s="26" t="s">
        <v>989</v>
      </c>
      <c r="C3551" s="197"/>
      <c r="D3551" s="130"/>
      <c r="E3551" s="20">
        <v>4</v>
      </c>
      <c r="F3551" s="20">
        <v>3</v>
      </c>
      <c r="G3551" s="20">
        <v>17</v>
      </c>
      <c r="H3551" s="8">
        <v>217</v>
      </c>
      <c r="I3551" s="8">
        <v>210</v>
      </c>
    </row>
    <row r="3552" spans="1:10">
      <c r="A3552" s="220"/>
      <c r="B3552" s="15" t="s">
        <v>3251</v>
      </c>
      <c r="C3552" s="16"/>
      <c r="D3552" s="130">
        <v>100</v>
      </c>
      <c r="E3552" s="20"/>
      <c r="F3552" s="20"/>
      <c r="G3552" s="20"/>
      <c r="H3552" s="8"/>
      <c r="I3552" s="8"/>
      <c r="J3552" s="144">
        <f>100*(H3552*(E3552+F3552+G3552)+H3553*(E3553+F3553+G3553)+H3554*(E3554+F3554+G3554)+H3555*(G3555+F3555+E3555)+H3556*(G3556+F3556+E3556)+H3557*(G3557+F3557+E3557)+H3558*(G3558+F3558+E3558))/(D3552*1000)</f>
        <v>51.959000000000003</v>
      </c>
    </row>
    <row r="3553" spans="1:10" ht="15.75" customHeight="1" thickBot="1">
      <c r="A3553" s="220"/>
      <c r="B3553" s="22" t="s">
        <v>3252</v>
      </c>
      <c r="C3553" s="217" t="s">
        <v>3253</v>
      </c>
      <c r="D3553" s="130"/>
      <c r="E3553" s="20">
        <v>5</v>
      </c>
      <c r="F3553" s="20">
        <v>9</v>
      </c>
      <c r="G3553" s="20">
        <v>3</v>
      </c>
      <c r="H3553" s="21">
        <v>233</v>
      </c>
      <c r="I3553" s="21">
        <v>228</v>
      </c>
    </row>
    <row r="3554" spans="1:10" ht="15.75" thickBot="1">
      <c r="A3554" s="220"/>
      <c r="B3554" s="19" t="s">
        <v>684</v>
      </c>
      <c r="C3554" s="217"/>
      <c r="D3554" s="130"/>
      <c r="E3554" s="20">
        <v>56</v>
      </c>
      <c r="F3554" s="20">
        <v>55</v>
      </c>
      <c r="G3554" s="20">
        <v>39</v>
      </c>
      <c r="H3554" s="21">
        <v>233</v>
      </c>
      <c r="I3554" s="21">
        <v>228</v>
      </c>
    </row>
    <row r="3555" spans="1:10" ht="15.75" thickBot="1">
      <c r="A3555" s="220"/>
      <c r="B3555" s="19" t="s">
        <v>687</v>
      </c>
      <c r="C3555" s="217"/>
      <c r="D3555" s="130"/>
      <c r="E3555" s="20">
        <v>18</v>
      </c>
      <c r="F3555" s="20">
        <v>16</v>
      </c>
      <c r="G3555" s="20">
        <v>8</v>
      </c>
      <c r="H3555" s="21">
        <v>233</v>
      </c>
      <c r="I3555" s="21">
        <v>228</v>
      </c>
    </row>
    <row r="3556" spans="1:10" ht="15.75" thickBot="1">
      <c r="A3556" s="220"/>
      <c r="B3556" s="19" t="s">
        <v>3254</v>
      </c>
      <c r="C3556" s="217"/>
      <c r="D3556" s="130"/>
      <c r="E3556" s="20">
        <v>0</v>
      </c>
      <c r="F3556" s="20">
        <v>0</v>
      </c>
      <c r="G3556" s="20">
        <v>14</v>
      </c>
      <c r="H3556" s="21">
        <v>233</v>
      </c>
      <c r="I3556" s="21">
        <v>228</v>
      </c>
    </row>
    <row r="3557" spans="1:10">
      <c r="A3557" s="220"/>
      <c r="B3557" s="31" t="s">
        <v>63</v>
      </c>
      <c r="C3557" s="16"/>
      <c r="D3557" s="130"/>
      <c r="E3557" s="20">
        <v>0</v>
      </c>
      <c r="F3557" s="20">
        <v>0</v>
      </c>
      <c r="G3557" s="20">
        <v>0</v>
      </c>
      <c r="H3557" s="21">
        <v>233</v>
      </c>
      <c r="I3557" s="21">
        <v>228</v>
      </c>
    </row>
    <row r="3558" spans="1:10">
      <c r="A3558"/>
      <c r="B3558" s="15" t="s">
        <v>3255</v>
      </c>
      <c r="C3558" s="16"/>
      <c r="D3558" s="130">
        <v>250</v>
      </c>
      <c r="E3558" s="20"/>
      <c r="F3558" s="20"/>
      <c r="G3558" s="20"/>
      <c r="H3558" s="8"/>
      <c r="I3558" s="8"/>
      <c r="J3558" s="144">
        <f>100*(H3558*(E3558+F3558+G3558)+H3559*(E3559+F3559+G3559)+H3560*(E3560+F3560+G3560))/(D3558*1000)</f>
        <v>15.228</v>
      </c>
    </row>
    <row r="3559" spans="1:10" ht="17.100000000000001" customHeight="1" thickBot="1">
      <c r="A3559" s="184" t="s">
        <v>3243</v>
      </c>
      <c r="B3559" s="19" t="s">
        <v>1962</v>
      </c>
      <c r="C3559" s="103" t="s">
        <v>3256</v>
      </c>
      <c r="D3559" s="130"/>
      <c r="E3559" s="20">
        <v>31</v>
      </c>
      <c r="F3559" s="20">
        <v>17</v>
      </c>
      <c r="G3559" s="20">
        <v>13</v>
      </c>
      <c r="H3559" s="21">
        <v>235</v>
      </c>
      <c r="I3559" s="21">
        <v>229</v>
      </c>
    </row>
    <row r="3560" spans="1:10">
      <c r="A3560" s="184"/>
      <c r="B3560" s="19" t="s">
        <v>3257</v>
      </c>
      <c r="C3560" s="16"/>
      <c r="D3560" s="130"/>
      <c r="E3560" s="20">
        <v>19</v>
      </c>
      <c r="F3560" s="20">
        <v>53</v>
      </c>
      <c r="G3560" s="20">
        <v>29</v>
      </c>
      <c r="H3560" s="21">
        <v>235</v>
      </c>
      <c r="I3560" s="21">
        <v>229</v>
      </c>
    </row>
    <row r="3561" spans="1:10">
      <c r="A3561" s="184"/>
      <c r="B3561" s="15" t="s">
        <v>3258</v>
      </c>
      <c r="C3561" s="16"/>
      <c r="D3561" s="130">
        <v>160</v>
      </c>
      <c r="E3561" s="20"/>
      <c r="F3561" s="20"/>
      <c r="G3561" s="20"/>
      <c r="H3561" s="8"/>
      <c r="I3561" s="8"/>
      <c r="J3561" s="144">
        <f>100*(H3561*(E3561+F3561+G3561)+H3562*(E3562+F3562+G3562)+H3563*(E3563+F3563+G3563))/(D3561*1000)</f>
        <v>47.994999999999997</v>
      </c>
    </row>
    <row r="3562" spans="1:10" ht="29.1" customHeight="1" thickBot="1">
      <c r="A3562" s="184"/>
      <c r="B3562" s="19" t="s">
        <v>1962</v>
      </c>
      <c r="C3562" s="217" t="s">
        <v>3259</v>
      </c>
      <c r="D3562" s="130"/>
      <c r="E3562" s="20">
        <v>35</v>
      </c>
      <c r="F3562" s="20">
        <v>87</v>
      </c>
      <c r="G3562" s="20">
        <v>97</v>
      </c>
      <c r="H3562" s="21">
        <v>232</v>
      </c>
      <c r="I3562" s="21">
        <v>219</v>
      </c>
    </row>
    <row r="3563" spans="1:10" ht="29.1" customHeight="1" thickBot="1">
      <c r="A3563" s="184"/>
      <c r="B3563" s="19" t="s">
        <v>3257</v>
      </c>
      <c r="C3563" s="217"/>
      <c r="D3563" s="130"/>
      <c r="E3563" s="20">
        <v>39</v>
      </c>
      <c r="F3563" s="20">
        <v>13</v>
      </c>
      <c r="G3563" s="20">
        <v>60</v>
      </c>
      <c r="H3563" s="21">
        <v>232</v>
      </c>
      <c r="I3563" s="21">
        <v>219</v>
      </c>
    </row>
    <row r="3564" spans="1:10">
      <c r="A3564" s="184"/>
      <c r="B3564" s="15" t="s">
        <v>3260</v>
      </c>
      <c r="C3564" s="16"/>
      <c r="D3564" s="130">
        <v>160</v>
      </c>
      <c r="E3564" s="20"/>
      <c r="F3564" s="20"/>
      <c r="G3564" s="20"/>
      <c r="H3564" s="8"/>
      <c r="I3564" s="8"/>
      <c r="J3564" s="144">
        <f>100*(H3564*(E3564+F3564+G3564)+H3565*(E3565+F3565+G3565)+H3566*(E3566+F3566+G3566))/(D3564*1000)</f>
        <v>47.97</v>
      </c>
    </row>
    <row r="3565" spans="1:10" ht="32.25" thickBot="1">
      <c r="A3565" s="184"/>
      <c r="B3565" s="19" t="s">
        <v>2613</v>
      </c>
      <c r="C3565" s="103" t="s">
        <v>3261</v>
      </c>
      <c r="D3565" s="130"/>
      <c r="E3565" s="146">
        <v>75</v>
      </c>
      <c r="F3565" s="146">
        <v>48</v>
      </c>
      <c r="G3565" s="146">
        <v>89</v>
      </c>
      <c r="H3565" s="21">
        <v>234</v>
      </c>
      <c r="I3565" s="21">
        <v>225</v>
      </c>
    </row>
    <row r="3566" spans="1:10">
      <c r="A3566" s="184"/>
      <c r="B3566" s="19" t="s">
        <v>3262</v>
      </c>
      <c r="C3566" s="16"/>
      <c r="D3566" s="130"/>
      <c r="E3566" s="20">
        <v>58</v>
      </c>
      <c r="F3566" s="20">
        <v>20</v>
      </c>
      <c r="G3566" s="20">
        <v>38</v>
      </c>
      <c r="H3566" s="21">
        <v>234</v>
      </c>
      <c r="I3566" s="21">
        <v>225</v>
      </c>
    </row>
    <row r="3567" spans="1:10">
      <c r="A3567"/>
      <c r="B3567" s="15" t="s">
        <v>3263</v>
      </c>
      <c r="C3567" s="16"/>
      <c r="D3567" s="130">
        <v>250</v>
      </c>
      <c r="E3567" s="20"/>
      <c r="F3567" s="20"/>
      <c r="G3567" s="20"/>
      <c r="H3567" s="8"/>
      <c r="I3567" s="8"/>
      <c r="J3567" s="144">
        <f>100*(H3567*(E3567+F3567+G3567)+H3568*(E3568+F3568+G3568)+H3569*(E3569+F3569+G3569)+H3570*(G3570+F3570+E3570))/(D3567*1000)</f>
        <v>19.228000000000002</v>
      </c>
    </row>
    <row r="3568" spans="1:10" ht="26.25" customHeight="1" thickBot="1">
      <c r="A3568" s="184" t="s">
        <v>3264</v>
      </c>
      <c r="B3568" s="22" t="s">
        <v>3221</v>
      </c>
      <c r="C3568" s="217" t="s">
        <v>3265</v>
      </c>
      <c r="D3568" s="130"/>
      <c r="E3568" s="20">
        <v>5</v>
      </c>
      <c r="F3568" s="20">
        <v>9</v>
      </c>
      <c r="G3568" s="20">
        <v>3</v>
      </c>
      <c r="H3568" s="21">
        <v>230</v>
      </c>
      <c r="I3568" s="21">
        <v>215</v>
      </c>
    </row>
    <row r="3569" spans="1:10" ht="26.25" customHeight="1" thickBot="1">
      <c r="A3569" s="184"/>
      <c r="B3569" s="19" t="s">
        <v>3266</v>
      </c>
      <c r="C3569" s="217"/>
      <c r="D3569" s="130"/>
      <c r="E3569" s="20">
        <v>56</v>
      </c>
      <c r="F3569" s="20">
        <v>55</v>
      </c>
      <c r="G3569" s="20">
        <v>39</v>
      </c>
      <c r="H3569" s="21">
        <v>230</v>
      </c>
      <c r="I3569" s="21">
        <v>215</v>
      </c>
    </row>
    <row r="3570" spans="1:10" ht="15.75" thickBot="1">
      <c r="A3570" s="184"/>
      <c r="B3570" s="19" t="s">
        <v>3267</v>
      </c>
      <c r="C3570" s="217"/>
      <c r="D3570" s="130"/>
      <c r="E3570" s="20">
        <v>18</v>
      </c>
      <c r="F3570" s="20">
        <v>16</v>
      </c>
      <c r="G3570" s="20">
        <v>8</v>
      </c>
      <c r="H3570" s="21">
        <v>230</v>
      </c>
      <c r="I3570" s="21">
        <v>215</v>
      </c>
    </row>
    <row r="3571" spans="1:10">
      <c r="A3571"/>
      <c r="B3571" s="15" t="s">
        <v>3268</v>
      </c>
      <c r="C3571" s="16"/>
      <c r="D3571" s="130">
        <v>250</v>
      </c>
      <c r="E3571" s="20"/>
      <c r="F3571" s="20"/>
      <c r="G3571" s="20"/>
      <c r="H3571" s="8"/>
      <c r="I3571" s="8"/>
      <c r="J3571" s="144">
        <f>100*(H3571*(E3571+F3571+G3571)+H3572*(E3572+F3572+G3572)+H3573*(E3573+F3573+G3573)+H3574*(G3574+F3574+E3574)+H3575*(G3575+F3575+E3575)+H3576*(G3576+F3576+E3576))/(D3571*1000)</f>
        <v>29.659199999999998</v>
      </c>
    </row>
    <row r="3572" spans="1:10" ht="15.75" customHeight="1" thickBot="1">
      <c r="A3572" s="184" t="s">
        <v>3243</v>
      </c>
      <c r="B3572" s="26" t="s">
        <v>3269</v>
      </c>
      <c r="C3572" s="217" t="s">
        <v>3270</v>
      </c>
      <c r="D3572" s="130"/>
      <c r="E3572" s="20">
        <v>4</v>
      </c>
      <c r="F3572" s="20">
        <v>0</v>
      </c>
      <c r="G3572" s="20">
        <v>14</v>
      </c>
      <c r="H3572" s="8">
        <v>222</v>
      </c>
      <c r="I3572" s="8">
        <v>216</v>
      </c>
    </row>
    <row r="3573" spans="1:10" ht="15.75" thickBot="1">
      <c r="A3573" s="184"/>
      <c r="B3573" s="26" t="s">
        <v>3271</v>
      </c>
      <c r="C3573" s="217"/>
      <c r="D3573" s="130"/>
      <c r="E3573" s="20">
        <v>46</v>
      </c>
      <c r="F3573" s="20">
        <v>53</v>
      </c>
      <c r="G3573" s="20">
        <v>58</v>
      </c>
      <c r="H3573" s="8">
        <v>222</v>
      </c>
      <c r="I3573" s="8">
        <v>216</v>
      </c>
    </row>
    <row r="3574" spans="1:10" ht="15.75" thickBot="1">
      <c r="A3574" s="184"/>
      <c r="B3574" s="26" t="s">
        <v>1643</v>
      </c>
      <c r="C3574" s="217"/>
      <c r="D3574" s="130"/>
      <c r="E3574" s="20">
        <v>42</v>
      </c>
      <c r="F3574" s="20">
        <v>34</v>
      </c>
      <c r="G3574" s="20">
        <v>45</v>
      </c>
      <c r="H3574" s="8">
        <v>222</v>
      </c>
      <c r="I3574" s="8">
        <v>216</v>
      </c>
    </row>
    <row r="3575" spans="1:10" ht="15.75" thickBot="1">
      <c r="A3575" s="184"/>
      <c r="B3575" s="26" t="s">
        <v>3272</v>
      </c>
      <c r="C3575" s="217"/>
      <c r="D3575" s="130"/>
      <c r="E3575" s="20">
        <v>15</v>
      </c>
      <c r="F3575" s="20">
        <v>11</v>
      </c>
      <c r="G3575" s="20">
        <v>12</v>
      </c>
      <c r="H3575" s="8">
        <v>222</v>
      </c>
      <c r="I3575" s="8">
        <v>216</v>
      </c>
    </row>
    <row r="3576" spans="1:10" ht="15.75" thickBot="1">
      <c r="A3576"/>
      <c r="B3576" s="15" t="s">
        <v>3273</v>
      </c>
      <c r="C3576" s="16"/>
      <c r="D3576" s="130">
        <v>160</v>
      </c>
      <c r="E3576" s="20"/>
      <c r="F3576" s="20"/>
      <c r="G3576" s="20"/>
      <c r="H3576" s="8"/>
      <c r="I3576" s="8"/>
      <c r="J3576" s="144">
        <f>100*(H3576*(E3576+F3576+G3576)+H3577*(E3577+F3577+G3577)+H3578*(E3578+F3578+G3578)+H3579*(G3579+F3579+E3579))/(D3576*1000)</f>
        <v>40.032499999999999</v>
      </c>
    </row>
    <row r="3577" spans="1:10" ht="22.5" customHeight="1" thickBot="1">
      <c r="A3577" s="184" t="s">
        <v>3264</v>
      </c>
      <c r="B3577" s="26" t="s">
        <v>3274</v>
      </c>
      <c r="C3577" s="218" t="s">
        <v>3275</v>
      </c>
      <c r="D3577" s="130"/>
      <c r="E3577" s="20">
        <v>60</v>
      </c>
      <c r="F3577" s="20">
        <v>39</v>
      </c>
      <c r="G3577" s="20">
        <v>79</v>
      </c>
      <c r="H3577" s="8">
        <v>239</v>
      </c>
      <c r="I3577" s="8">
        <v>237</v>
      </c>
    </row>
    <row r="3578" spans="1:10" ht="21.6" customHeight="1" thickBot="1">
      <c r="A3578" s="184"/>
      <c r="B3578" s="26" t="s">
        <v>3276</v>
      </c>
      <c r="C3578" s="218"/>
      <c r="D3578" s="130"/>
      <c r="E3578" s="20">
        <v>26</v>
      </c>
      <c r="F3578" s="20">
        <v>30</v>
      </c>
      <c r="G3578" s="20">
        <v>34</v>
      </c>
      <c r="H3578" s="8">
        <v>239</v>
      </c>
      <c r="I3578" s="8">
        <v>237</v>
      </c>
    </row>
    <row r="3579" spans="1:10" ht="15.75" thickBot="1">
      <c r="A3579" s="184"/>
      <c r="B3579" s="15" t="s">
        <v>3277</v>
      </c>
      <c r="C3579" s="16"/>
      <c r="D3579" s="130">
        <v>250</v>
      </c>
      <c r="E3579" s="20"/>
      <c r="F3579" s="20"/>
      <c r="G3579" s="20"/>
      <c r="H3579" s="8"/>
      <c r="I3579" s="8"/>
      <c r="J3579" s="144">
        <f>100*(H3579*(E3579+F3579+G3579)+H3580*(E3580+F3580+G3580))/(D3579*1000)</f>
        <v>1.0895999999999999</v>
      </c>
    </row>
    <row r="3580" spans="1:10" ht="32.25" thickBot="1">
      <c r="A3580" s="184"/>
      <c r="B3580" s="26" t="s">
        <v>2804</v>
      </c>
      <c r="C3580" s="104" t="s">
        <v>3278</v>
      </c>
      <c r="D3580" s="130"/>
      <c r="E3580" s="146">
        <v>0</v>
      </c>
      <c r="F3580" s="146">
        <v>0</v>
      </c>
      <c r="G3580" s="146">
        <v>12</v>
      </c>
      <c r="H3580" s="8">
        <v>227</v>
      </c>
      <c r="I3580" s="8">
        <v>217</v>
      </c>
    </row>
    <row r="3581" spans="1:10">
      <c r="A3581" s="184"/>
      <c r="B3581" s="15" t="s">
        <v>3279</v>
      </c>
      <c r="C3581" s="16"/>
      <c r="D3581" s="130">
        <v>100</v>
      </c>
      <c r="E3581" s="20"/>
      <c r="F3581" s="20"/>
      <c r="G3581" s="20"/>
      <c r="H3581" s="8"/>
      <c r="I3581" s="8"/>
      <c r="J3581" s="144">
        <f>100*(H3581*(E3581+F3581+G3581)+H3582*(E3582+F3582+G3582)+H3583*(E3583+F3583+G3583)+H3584*(G3584+F3584+E3584))/(D3581*1000)</f>
        <v>16.007999999999999</v>
      </c>
    </row>
    <row r="3582" spans="1:10" ht="32.25" thickBot="1">
      <c r="A3582" s="184"/>
      <c r="B3582" s="26" t="s">
        <v>3280</v>
      </c>
      <c r="C3582" s="103" t="s">
        <v>3275</v>
      </c>
      <c r="D3582" s="130"/>
      <c r="E3582" s="20">
        <v>3</v>
      </c>
      <c r="F3582" s="20">
        <v>14</v>
      </c>
      <c r="G3582" s="20">
        <v>16</v>
      </c>
      <c r="H3582" s="8">
        <v>232</v>
      </c>
      <c r="I3582" s="8">
        <v>226</v>
      </c>
    </row>
    <row r="3583" spans="1:10">
      <c r="A3583" s="184"/>
      <c r="B3583" s="26" t="s">
        <v>3281</v>
      </c>
      <c r="C3583" s="16"/>
      <c r="D3583" s="130"/>
      <c r="E3583" s="20">
        <v>6</v>
      </c>
      <c r="F3583" s="20">
        <v>13</v>
      </c>
      <c r="G3583" s="20">
        <v>17</v>
      </c>
      <c r="H3583" s="8">
        <v>232</v>
      </c>
      <c r="I3583" s="8">
        <v>226</v>
      </c>
    </row>
    <row r="3584" spans="1:10">
      <c r="A3584"/>
      <c r="B3584" s="15" t="s">
        <v>3282</v>
      </c>
      <c r="C3584" s="16"/>
      <c r="D3584" s="130">
        <v>160</v>
      </c>
      <c r="E3584" s="20"/>
      <c r="F3584" s="20"/>
      <c r="G3584" s="20"/>
      <c r="H3584" s="8"/>
      <c r="I3584" s="8"/>
      <c r="J3584" s="144">
        <f>100*(H3584*(E3584+F3584+G3584)+H3585*(E3585+F3585+G3585)+H3586*(E3586+F3586+G3586)+H3587*(G3587+F3587+E3587)+H3588*(G3588+F3588+E3588)+H3589*(G3589+F3589+E3589))/(D3584*1000)</f>
        <v>33.482500000000002</v>
      </c>
    </row>
    <row r="3585" spans="1:10" ht="15.75" customHeight="1" thickBot="1">
      <c r="A3585" s="184" t="s">
        <v>3264</v>
      </c>
      <c r="B3585" s="26" t="s">
        <v>3283</v>
      </c>
      <c r="C3585" s="217" t="s">
        <v>3284</v>
      </c>
      <c r="D3585" s="130"/>
      <c r="E3585" s="20">
        <v>0</v>
      </c>
      <c r="F3585" s="20">
        <v>0</v>
      </c>
      <c r="G3585" s="20">
        <v>1</v>
      </c>
      <c r="H3585" s="8">
        <v>236</v>
      </c>
      <c r="I3585" s="8">
        <v>220</v>
      </c>
    </row>
    <row r="3586" spans="1:10" ht="15.75" thickBot="1">
      <c r="A3586" s="184"/>
      <c r="B3586" s="26" t="s">
        <v>3271</v>
      </c>
      <c r="C3586" s="217"/>
      <c r="D3586" s="130"/>
      <c r="E3586" s="20">
        <v>53</v>
      </c>
      <c r="F3586" s="20">
        <v>24</v>
      </c>
      <c r="G3586" s="20">
        <v>32</v>
      </c>
      <c r="H3586" s="8">
        <v>236</v>
      </c>
      <c r="I3586" s="8">
        <v>220</v>
      </c>
    </row>
    <row r="3587" spans="1:10" ht="15.75" thickBot="1">
      <c r="A3587" s="184"/>
      <c r="B3587" s="26" t="s">
        <v>3269</v>
      </c>
      <c r="C3587" s="217"/>
      <c r="D3587" s="130"/>
      <c r="E3587" s="20">
        <v>42</v>
      </c>
      <c r="F3587" s="20">
        <v>32</v>
      </c>
      <c r="G3587" s="20">
        <v>16</v>
      </c>
      <c r="H3587" s="8">
        <v>236</v>
      </c>
      <c r="I3587" s="8">
        <v>220</v>
      </c>
    </row>
    <row r="3588" spans="1:10">
      <c r="A3588" s="184"/>
      <c r="B3588" s="26" t="s">
        <v>1643</v>
      </c>
      <c r="C3588" s="16"/>
      <c r="D3588" s="130"/>
      <c r="E3588" s="20">
        <v>8</v>
      </c>
      <c r="F3588" s="20">
        <v>8</v>
      </c>
      <c r="G3588" s="20">
        <v>11</v>
      </c>
      <c r="H3588" s="8">
        <v>236</v>
      </c>
      <c r="I3588" s="8">
        <v>220</v>
      </c>
    </row>
    <row r="3589" spans="1:10">
      <c r="A3589" s="184"/>
      <c r="B3589" s="15" t="s">
        <v>3285</v>
      </c>
      <c r="C3589" s="16"/>
      <c r="D3589" s="130">
        <v>160</v>
      </c>
      <c r="E3589" s="20"/>
      <c r="F3589" s="20"/>
      <c r="G3589" s="20"/>
      <c r="H3589" s="8"/>
      <c r="I3589" s="8"/>
      <c r="J3589" s="144">
        <f>100*(H3589*(E3589+F3589+G3589)+H3590*(E3590+F3590+G3590)+H3591*(E3591+F3591+G3591)+H3592*(G3592+F3592+E3592)+H3593*(G3593+F3593+E3593)+H3594*(G3594+F3594+E3594))/(D3589*1000)</f>
        <v>10.630625</v>
      </c>
    </row>
    <row r="3590" spans="1:10" ht="15.75" customHeight="1" thickBot="1">
      <c r="A3590" s="184"/>
      <c r="B3590" s="26" t="s">
        <v>3286</v>
      </c>
      <c r="C3590" s="217" t="s">
        <v>3287</v>
      </c>
      <c r="D3590" s="130"/>
      <c r="E3590" s="20">
        <v>0</v>
      </c>
      <c r="F3590" s="20">
        <v>0</v>
      </c>
      <c r="G3590" s="20">
        <v>1</v>
      </c>
      <c r="H3590" s="8">
        <v>233</v>
      </c>
      <c r="I3590" s="8">
        <v>225</v>
      </c>
    </row>
    <row r="3591" spans="1:10" ht="15.75" thickBot="1">
      <c r="A3591" s="184"/>
      <c r="B3591" s="26" t="s">
        <v>3288</v>
      </c>
      <c r="C3591" s="217"/>
      <c r="D3591" s="130"/>
      <c r="E3591" s="20">
        <v>2</v>
      </c>
      <c r="F3591" s="20">
        <v>32</v>
      </c>
      <c r="G3591" s="20">
        <v>18</v>
      </c>
      <c r="H3591" s="8">
        <v>233</v>
      </c>
      <c r="I3591" s="8">
        <v>225</v>
      </c>
    </row>
    <row r="3592" spans="1:10" ht="15.75" thickBot="1">
      <c r="A3592" s="184"/>
      <c r="B3592" s="26" t="s">
        <v>3289</v>
      </c>
      <c r="C3592" s="217"/>
      <c r="D3592" s="130"/>
      <c r="E3592" s="20">
        <v>12</v>
      </c>
      <c r="F3592" s="20"/>
      <c r="G3592" s="20"/>
      <c r="H3592" s="8">
        <v>233</v>
      </c>
      <c r="I3592" s="8">
        <v>225</v>
      </c>
    </row>
    <row r="3593" spans="1:10" ht="15.75" thickBot="1">
      <c r="A3593" s="184"/>
      <c r="B3593" s="26" t="s">
        <v>3290</v>
      </c>
      <c r="C3593" s="217"/>
      <c r="D3593" s="130"/>
      <c r="E3593" s="20">
        <v>2</v>
      </c>
      <c r="F3593" s="20">
        <v>3</v>
      </c>
      <c r="G3593" s="20">
        <v>3</v>
      </c>
      <c r="H3593" s="8">
        <v>233</v>
      </c>
      <c r="I3593" s="8">
        <v>225</v>
      </c>
    </row>
    <row r="3594" spans="1:10">
      <c r="A3594" s="184"/>
      <c r="B3594" s="15" t="s">
        <v>3291</v>
      </c>
      <c r="C3594" s="16"/>
      <c r="D3594" s="130">
        <v>400</v>
      </c>
      <c r="E3594" s="20"/>
      <c r="F3594" s="20"/>
      <c r="G3594" s="20"/>
      <c r="H3594" s="8"/>
      <c r="I3594" s="8"/>
      <c r="J3594" s="144">
        <f>100*(H3594*(E3594+F3594+G3594)+H3595*(E3595+F3595+G3595)+H3596*(E3596+F3596+G3596)+H3597*(G3597+F3597+E3597)+H3598*(G3598+F3598+E3598)+H3599*(G3599+F3599+E3599)+H3600*(G3600+F3600+E3600)+H3601*(G3601+F3601+E3601)+H3602*(G3602+F3602+E3602)+H3603*(G3603+F3603+E3603)+H3604*(G3604+F3604+E3604))/(D3594*1000)</f>
        <v>36.985250000000001</v>
      </c>
    </row>
    <row r="3595" spans="1:10">
      <c r="A3595" s="184"/>
      <c r="B3595" s="26" t="s">
        <v>3292</v>
      </c>
      <c r="C3595" s="16"/>
      <c r="D3595" s="130"/>
      <c r="E3595" s="20">
        <v>98</v>
      </c>
      <c r="F3595" s="20">
        <v>78</v>
      </c>
      <c r="G3595" s="20">
        <v>70</v>
      </c>
      <c r="H3595" s="8">
        <v>239</v>
      </c>
      <c r="I3595" s="8">
        <v>215</v>
      </c>
    </row>
    <row r="3596" spans="1:10" ht="15.75" customHeight="1" thickBot="1">
      <c r="A3596" s="184"/>
      <c r="B3596" s="26" t="s">
        <v>3293</v>
      </c>
      <c r="C3596" s="217" t="s">
        <v>3294</v>
      </c>
      <c r="D3596" s="130"/>
      <c r="E3596" s="20">
        <v>14</v>
      </c>
      <c r="F3596" s="20">
        <v>6</v>
      </c>
      <c r="G3596" s="20">
        <v>16</v>
      </c>
      <c r="H3596" s="8">
        <v>239</v>
      </c>
      <c r="I3596" s="8">
        <v>215</v>
      </c>
    </row>
    <row r="3597" spans="1:10" ht="15.75" thickBot="1">
      <c r="A3597" s="184"/>
      <c r="B3597" s="26" t="s">
        <v>3295</v>
      </c>
      <c r="C3597" s="217"/>
      <c r="D3597" s="130"/>
      <c r="E3597" s="20">
        <v>67</v>
      </c>
      <c r="F3597" s="20">
        <v>89</v>
      </c>
      <c r="G3597" s="20">
        <v>41</v>
      </c>
      <c r="H3597" s="8">
        <v>239</v>
      </c>
      <c r="I3597" s="8">
        <v>215</v>
      </c>
    </row>
    <row r="3598" spans="1:10" ht="15.75" thickBot="1">
      <c r="A3598" s="184"/>
      <c r="B3598" s="26" t="s">
        <v>3296</v>
      </c>
      <c r="C3598" s="217"/>
      <c r="D3598" s="130"/>
      <c r="E3598" s="20">
        <v>6</v>
      </c>
      <c r="F3598" s="20">
        <v>7</v>
      </c>
      <c r="G3598" s="20">
        <v>0</v>
      </c>
      <c r="H3598" s="8">
        <v>239</v>
      </c>
      <c r="I3598" s="8">
        <v>215</v>
      </c>
    </row>
    <row r="3599" spans="1:10" ht="15.75" thickBot="1">
      <c r="A3599" s="184"/>
      <c r="B3599" s="26" t="s">
        <v>1052</v>
      </c>
      <c r="C3599" s="217"/>
      <c r="D3599" s="130"/>
      <c r="E3599" s="20">
        <v>0</v>
      </c>
      <c r="F3599" s="20">
        <v>0</v>
      </c>
      <c r="G3599" s="20">
        <v>0</v>
      </c>
      <c r="H3599" s="8">
        <v>239</v>
      </c>
      <c r="I3599" s="8">
        <v>215</v>
      </c>
    </row>
    <row r="3600" spans="1:10" ht="15.75" thickBot="1">
      <c r="A3600" s="184"/>
      <c r="B3600" s="26" t="s">
        <v>3297</v>
      </c>
      <c r="C3600" s="217"/>
      <c r="D3600" s="130"/>
      <c r="E3600" s="20">
        <v>0</v>
      </c>
      <c r="F3600" s="20">
        <v>0</v>
      </c>
      <c r="G3600" s="20">
        <v>0</v>
      </c>
      <c r="H3600" s="8">
        <v>239</v>
      </c>
      <c r="I3600" s="8">
        <v>215</v>
      </c>
    </row>
    <row r="3601" spans="1:10">
      <c r="A3601" s="184"/>
      <c r="B3601" s="26" t="s">
        <v>1052</v>
      </c>
      <c r="C3601" s="16"/>
      <c r="D3601" s="130"/>
      <c r="E3601" s="20">
        <v>1</v>
      </c>
      <c r="F3601" s="20">
        <v>0</v>
      </c>
      <c r="G3601" s="20">
        <v>0</v>
      </c>
      <c r="H3601" s="8">
        <v>239</v>
      </c>
      <c r="I3601" s="8">
        <v>215</v>
      </c>
    </row>
    <row r="3602" spans="1:10">
      <c r="A3602" s="184"/>
      <c r="B3602" s="26" t="s">
        <v>3298</v>
      </c>
      <c r="C3602" s="16"/>
      <c r="D3602" s="130"/>
      <c r="E3602" s="20">
        <v>5</v>
      </c>
      <c r="F3602" s="20">
        <v>18</v>
      </c>
      <c r="G3602" s="20">
        <v>3</v>
      </c>
      <c r="H3602" s="8">
        <v>239</v>
      </c>
      <c r="I3602" s="8">
        <v>215</v>
      </c>
    </row>
    <row r="3603" spans="1:10">
      <c r="A3603" s="184"/>
      <c r="B3603" s="31" t="s">
        <v>1052</v>
      </c>
      <c r="C3603" s="16"/>
      <c r="D3603" s="130"/>
      <c r="E3603" s="20">
        <v>0</v>
      </c>
      <c r="F3603" s="20">
        <v>10</v>
      </c>
      <c r="G3603" s="20">
        <v>0</v>
      </c>
      <c r="H3603" s="8">
        <v>239</v>
      </c>
      <c r="I3603" s="8">
        <v>215</v>
      </c>
    </row>
    <row r="3604" spans="1:10">
      <c r="A3604" s="184"/>
      <c r="B3604" s="31" t="s">
        <v>1406</v>
      </c>
      <c r="C3604" s="16"/>
      <c r="D3604" s="130"/>
      <c r="E3604" s="20">
        <v>30</v>
      </c>
      <c r="F3604" s="20">
        <v>29</v>
      </c>
      <c r="G3604" s="20">
        <v>31</v>
      </c>
      <c r="H3604" s="8">
        <v>239</v>
      </c>
      <c r="I3604" s="8">
        <v>215</v>
      </c>
    </row>
    <row r="3605" spans="1:10">
      <c r="A3605"/>
      <c r="B3605" s="15" t="s">
        <v>3299</v>
      </c>
      <c r="C3605" s="16"/>
      <c r="D3605" s="130">
        <v>315</v>
      </c>
      <c r="E3605" s="20"/>
      <c r="F3605" s="20"/>
      <c r="G3605" s="20"/>
      <c r="H3605" s="8"/>
      <c r="I3605" s="8"/>
      <c r="J3605" s="144">
        <f>100*(H3605*(E3605+F3605+G3605)+H3606*(E3606+F3606+G3606)+H3607*(E3607+F3607+G3607)+H3608*(G3608+F3608+E3608)+H3609*(G3609+F3609+E3609)+H3610*(G3610+F3610+E3610)+H3611*(G3611+F3611+E3611))/(D3605*1000)</f>
        <v>27.38095238095238</v>
      </c>
    </row>
    <row r="3606" spans="1:10" ht="15.75" customHeight="1" thickBot="1">
      <c r="A3606" s="191" t="s">
        <v>3264</v>
      </c>
      <c r="B3606" s="26" t="s">
        <v>3295</v>
      </c>
      <c r="C3606" s="217" t="s">
        <v>3300</v>
      </c>
      <c r="D3606" s="130"/>
      <c r="E3606" s="20">
        <v>19</v>
      </c>
      <c r="F3606" s="20">
        <v>9</v>
      </c>
      <c r="G3606" s="20">
        <v>14</v>
      </c>
      <c r="H3606" s="8">
        <v>230</v>
      </c>
      <c r="I3606" s="8">
        <v>228</v>
      </c>
    </row>
    <row r="3607" spans="1:10" ht="15.75" thickBot="1">
      <c r="A3607" s="191"/>
      <c r="B3607" s="26" t="s">
        <v>3301</v>
      </c>
      <c r="C3607" s="217"/>
      <c r="D3607" s="130"/>
      <c r="E3607" s="20">
        <v>0</v>
      </c>
      <c r="F3607" s="20">
        <v>20</v>
      </c>
      <c r="G3607" s="20">
        <v>1</v>
      </c>
      <c r="H3607" s="8">
        <v>230</v>
      </c>
      <c r="I3607" s="8">
        <v>228</v>
      </c>
    </row>
    <row r="3608" spans="1:10" ht="15.75" thickBot="1">
      <c r="A3608" s="191"/>
      <c r="B3608" s="26" t="s">
        <v>2613</v>
      </c>
      <c r="C3608" s="217"/>
      <c r="D3608" s="130"/>
      <c r="E3608" s="20">
        <v>4</v>
      </c>
      <c r="F3608" s="20">
        <v>5</v>
      </c>
      <c r="G3608" s="20">
        <v>6</v>
      </c>
      <c r="H3608" s="8">
        <v>230</v>
      </c>
      <c r="I3608" s="8">
        <v>228</v>
      </c>
    </row>
    <row r="3609" spans="1:10" ht="15.75" thickBot="1">
      <c r="A3609" s="191"/>
      <c r="B3609" s="26" t="s">
        <v>3292</v>
      </c>
      <c r="C3609" s="217"/>
      <c r="D3609" s="130"/>
      <c r="E3609" s="20">
        <v>37</v>
      </c>
      <c r="F3609" s="20">
        <v>14</v>
      </c>
      <c r="G3609" s="20">
        <v>44</v>
      </c>
      <c r="H3609" s="8">
        <v>230</v>
      </c>
      <c r="I3609" s="8">
        <v>228</v>
      </c>
    </row>
    <row r="3610" spans="1:10" ht="15.75" thickBot="1">
      <c r="A3610" s="191"/>
      <c r="B3610" s="26" t="s">
        <v>3302</v>
      </c>
      <c r="C3610" s="217"/>
      <c r="D3610" s="130"/>
      <c r="E3610" s="20">
        <v>47</v>
      </c>
      <c r="F3610" s="20">
        <v>57</v>
      </c>
      <c r="G3610" s="20">
        <v>32</v>
      </c>
      <c r="H3610" s="8">
        <v>230</v>
      </c>
      <c r="I3610" s="8">
        <v>228</v>
      </c>
    </row>
    <row r="3611" spans="1:10">
      <c r="A3611" s="191"/>
      <c r="B3611" s="26" t="s">
        <v>3303</v>
      </c>
      <c r="C3611" s="16"/>
      <c r="D3611" s="130"/>
      <c r="E3611" s="20">
        <v>26</v>
      </c>
      <c r="F3611" s="20">
        <v>21</v>
      </c>
      <c r="G3611" s="20">
        <v>19</v>
      </c>
      <c r="H3611" s="8">
        <v>230</v>
      </c>
      <c r="I3611" s="8">
        <v>228</v>
      </c>
    </row>
    <row r="3612" spans="1:10">
      <c r="A3612" s="191"/>
      <c r="B3612" s="15" t="s">
        <v>3304</v>
      </c>
      <c r="C3612" s="16"/>
      <c r="D3612" s="130">
        <v>400</v>
      </c>
      <c r="E3612" s="20"/>
      <c r="F3612" s="20"/>
      <c r="G3612" s="20"/>
      <c r="H3612" s="8"/>
      <c r="I3612" s="8"/>
      <c r="J3612" s="144">
        <f>100*(H3612*(E3612+F3612+G3612)+H3613*(E3613+F3613+G3613)+H3614*(E3614+F3614+G3614))/(D3612*1000)</f>
        <v>2.53125</v>
      </c>
    </row>
    <row r="3613" spans="1:10" ht="15.75" customHeight="1" thickBot="1">
      <c r="A3613" s="191"/>
      <c r="B3613" s="26" t="s">
        <v>2613</v>
      </c>
      <c r="C3613" s="217" t="s">
        <v>3305</v>
      </c>
      <c r="D3613" s="130"/>
      <c r="E3613" s="20">
        <v>9</v>
      </c>
      <c r="F3613" s="20">
        <v>9</v>
      </c>
      <c r="G3613" s="20">
        <v>15</v>
      </c>
      <c r="H3613" s="8">
        <v>225</v>
      </c>
      <c r="I3613" s="8">
        <v>223</v>
      </c>
    </row>
    <row r="3614" spans="1:10" ht="35.25" customHeight="1" thickBot="1">
      <c r="A3614" s="191"/>
      <c r="B3614" s="26" t="s">
        <v>3306</v>
      </c>
      <c r="C3614" s="217"/>
      <c r="D3614" s="130"/>
      <c r="E3614" s="20">
        <v>9</v>
      </c>
      <c r="F3614" s="20">
        <v>2</v>
      </c>
      <c r="G3614" s="20">
        <v>1</v>
      </c>
      <c r="H3614" s="8">
        <v>225</v>
      </c>
      <c r="I3614" s="8">
        <v>223</v>
      </c>
    </row>
    <row r="3615" spans="1:10">
      <c r="A3615" s="191"/>
      <c r="B3615" s="15" t="s">
        <v>3307</v>
      </c>
      <c r="C3615" s="16"/>
      <c r="D3615" s="130">
        <v>100</v>
      </c>
      <c r="E3615" s="20"/>
      <c r="F3615" s="20"/>
      <c r="G3615" s="20"/>
      <c r="H3615" s="8"/>
      <c r="I3615" s="8"/>
      <c r="J3615" s="144">
        <f>100*(H3615*(E3615+F3615+G3615)+H3616*(E3616+F3616+G3616)+H3617*(E3617+F3617+G3617))/(D3615*1000)</f>
        <v>43.875</v>
      </c>
    </row>
    <row r="3616" spans="1:10" ht="36.6" customHeight="1" thickBot="1">
      <c r="A3616" s="191"/>
      <c r="B3616" s="26" t="s">
        <v>3308</v>
      </c>
      <c r="C3616" s="217" t="s">
        <v>3309</v>
      </c>
      <c r="D3616" s="130"/>
      <c r="E3616" s="20">
        <v>40</v>
      </c>
      <c r="F3616" s="20">
        <v>34</v>
      </c>
      <c r="G3616" s="20">
        <v>35</v>
      </c>
      <c r="H3616" s="8">
        <v>225</v>
      </c>
      <c r="I3616" s="8">
        <v>223</v>
      </c>
    </row>
    <row r="3617" spans="1:10" ht="32.85" customHeight="1" thickBot="1">
      <c r="A3617" s="191"/>
      <c r="B3617" s="26" t="s">
        <v>1962</v>
      </c>
      <c r="C3617" s="217"/>
      <c r="D3617" s="130"/>
      <c r="E3617" s="20">
        <v>52</v>
      </c>
      <c r="F3617" s="20">
        <v>26</v>
      </c>
      <c r="G3617" s="20">
        <v>8</v>
      </c>
      <c r="H3617" s="8">
        <v>225</v>
      </c>
      <c r="I3617" s="8">
        <v>223</v>
      </c>
    </row>
    <row r="3618" spans="1:10">
      <c r="A3618"/>
      <c r="B3618" s="15" t="s">
        <v>3310</v>
      </c>
      <c r="C3618" s="16"/>
      <c r="D3618" s="130">
        <v>100</v>
      </c>
      <c r="E3618" s="20"/>
      <c r="F3618" s="20"/>
      <c r="G3618" s="20"/>
      <c r="H3618" s="8"/>
      <c r="I3618" s="8"/>
      <c r="J3618" s="144">
        <f>100*(H3618*(E3618+F3618+G3618)+H3619*(E3619+F3619+G3619)+H3620*(E3620+F3620+G3620)+H3621*(G3621+F3621+E3621)+H3622*(G3622+F3622+E3622)+H3623*(G3623+F3623+E3623)+H3624*(G3624+F3624+E3624))/(D3618*1000)</f>
        <v>4.83</v>
      </c>
    </row>
    <row r="3619" spans="1:10" ht="15.75" customHeight="1">
      <c r="A3619" s="184" t="s">
        <v>3243</v>
      </c>
      <c r="B3619" s="26" t="s">
        <v>3311</v>
      </c>
      <c r="C3619" s="221" t="s">
        <v>3312</v>
      </c>
      <c r="D3619" s="130"/>
      <c r="E3619" s="20">
        <v>4</v>
      </c>
      <c r="F3619" s="20">
        <v>6</v>
      </c>
      <c r="G3619" s="20">
        <v>4</v>
      </c>
      <c r="H3619" s="8">
        <v>230</v>
      </c>
      <c r="I3619" s="8">
        <v>228</v>
      </c>
    </row>
    <row r="3620" spans="1:10">
      <c r="A3620" s="184"/>
      <c r="B3620" s="26" t="s">
        <v>3313</v>
      </c>
      <c r="C3620" s="221"/>
      <c r="D3620" s="130"/>
      <c r="E3620" s="20">
        <v>0</v>
      </c>
      <c r="F3620" s="20">
        <v>2</v>
      </c>
      <c r="G3620" s="20">
        <v>0</v>
      </c>
      <c r="H3620" s="8">
        <v>230</v>
      </c>
      <c r="I3620" s="8">
        <v>228</v>
      </c>
    </row>
    <row r="3621" spans="1:10">
      <c r="A3621" s="184"/>
      <c r="B3621" s="26" t="s">
        <v>3314</v>
      </c>
      <c r="C3621" s="221"/>
      <c r="D3621" s="130"/>
      <c r="E3621" s="20">
        <v>0</v>
      </c>
      <c r="F3621" s="20">
        <v>0</v>
      </c>
      <c r="G3621" s="20">
        <v>0</v>
      </c>
      <c r="H3621" s="8">
        <v>230</v>
      </c>
      <c r="I3621" s="8">
        <v>228</v>
      </c>
    </row>
    <row r="3622" spans="1:10">
      <c r="A3622" s="184"/>
      <c r="B3622" s="26" t="s">
        <v>3179</v>
      </c>
      <c r="C3622" s="221"/>
      <c r="D3622" s="130"/>
      <c r="E3622" s="20">
        <v>0</v>
      </c>
      <c r="F3622" s="20">
        <v>0</v>
      </c>
      <c r="G3622" s="20">
        <v>0</v>
      </c>
      <c r="H3622" s="8">
        <v>230</v>
      </c>
      <c r="I3622" s="8">
        <v>228</v>
      </c>
    </row>
    <row r="3623" spans="1:10">
      <c r="A3623" s="184"/>
      <c r="B3623" s="26" t="s">
        <v>3315</v>
      </c>
      <c r="C3623" s="16"/>
      <c r="D3623" s="130"/>
      <c r="E3623" s="20"/>
      <c r="F3623" s="20"/>
      <c r="G3623" s="20">
        <v>2</v>
      </c>
      <c r="H3623" s="8">
        <v>230</v>
      </c>
      <c r="I3623" s="8">
        <v>228</v>
      </c>
    </row>
    <row r="3624" spans="1:10">
      <c r="A3624" s="184"/>
      <c r="B3624" s="26" t="s">
        <v>3316</v>
      </c>
      <c r="C3624" s="16"/>
      <c r="D3624" s="130"/>
      <c r="E3624" s="20"/>
      <c r="F3624" s="20"/>
      <c r="G3624" s="20">
        <v>3</v>
      </c>
      <c r="H3624" s="8">
        <v>230</v>
      </c>
      <c r="I3624" s="8">
        <v>228</v>
      </c>
    </row>
    <row r="3625" spans="1:10">
      <c r="A3625" s="184"/>
      <c r="B3625" s="15" t="s">
        <v>3317</v>
      </c>
      <c r="C3625" s="16"/>
      <c r="D3625" s="130">
        <v>100</v>
      </c>
      <c r="E3625" s="20"/>
      <c r="F3625" s="20"/>
      <c r="G3625" s="20"/>
      <c r="H3625" s="8"/>
      <c r="I3625" s="8"/>
      <c r="J3625" s="144">
        <f>100*(H3625*(E3625+F3625+G3625)+H3626*(E3626+F3626+G3626)+H3627*(E3627+F3627+G3627)+H3628*(G3628+F3628+E3628)+H3629*(G3629+F3629+E3629)+H3630*(G3630+F3630+E3630)+H3631*(G3631+F3631+E3631))/(D3625*1000)</f>
        <v>6.2930000000000001</v>
      </c>
    </row>
    <row r="3626" spans="1:10" ht="15.75" customHeight="1">
      <c r="A3626" s="184"/>
      <c r="B3626" s="26" t="s">
        <v>3318</v>
      </c>
      <c r="C3626" s="221" t="s">
        <v>3319</v>
      </c>
      <c r="D3626" s="130"/>
      <c r="E3626" s="20">
        <v>3</v>
      </c>
      <c r="F3626" s="20">
        <v>1</v>
      </c>
      <c r="G3626" s="20">
        <v>0</v>
      </c>
      <c r="H3626" s="8">
        <v>217</v>
      </c>
      <c r="I3626" s="8">
        <v>215</v>
      </c>
    </row>
    <row r="3627" spans="1:10">
      <c r="A3627" s="184"/>
      <c r="B3627" s="26" t="s">
        <v>3320</v>
      </c>
      <c r="C3627" s="221"/>
      <c r="D3627" s="130"/>
      <c r="E3627" s="20">
        <v>5</v>
      </c>
      <c r="F3627" s="20">
        <v>2</v>
      </c>
      <c r="G3627" s="20">
        <v>13</v>
      </c>
      <c r="H3627" s="8">
        <v>217</v>
      </c>
      <c r="I3627" s="8">
        <v>215</v>
      </c>
    </row>
    <row r="3628" spans="1:10">
      <c r="A3628" s="184"/>
      <c r="B3628" s="26" t="s">
        <v>3321</v>
      </c>
      <c r="C3628" s="221"/>
      <c r="D3628" s="130"/>
      <c r="E3628" s="20">
        <v>1</v>
      </c>
      <c r="F3628" s="20">
        <v>3</v>
      </c>
      <c r="G3628" s="20">
        <v>0</v>
      </c>
      <c r="H3628" s="8">
        <v>217</v>
      </c>
      <c r="I3628" s="8">
        <v>215</v>
      </c>
    </row>
    <row r="3629" spans="1:10">
      <c r="A3629" s="184"/>
      <c r="B3629" s="26" t="s">
        <v>3322</v>
      </c>
      <c r="C3629" s="221"/>
      <c r="D3629" s="130"/>
      <c r="E3629" s="20">
        <v>0</v>
      </c>
      <c r="F3629" s="20">
        <v>0</v>
      </c>
      <c r="G3629" s="20">
        <v>0</v>
      </c>
      <c r="H3629" s="8">
        <v>217</v>
      </c>
      <c r="I3629" s="8">
        <v>215</v>
      </c>
    </row>
    <row r="3630" spans="1:10">
      <c r="A3630" s="184"/>
      <c r="B3630" s="26" t="s">
        <v>3323</v>
      </c>
      <c r="C3630" s="16"/>
      <c r="D3630" s="130"/>
      <c r="E3630" s="20">
        <v>0</v>
      </c>
      <c r="F3630" s="20">
        <v>0</v>
      </c>
      <c r="G3630" s="20">
        <v>0</v>
      </c>
      <c r="H3630" s="8">
        <v>217</v>
      </c>
      <c r="I3630" s="8">
        <v>215</v>
      </c>
    </row>
    <row r="3631" spans="1:10">
      <c r="A3631" s="184"/>
      <c r="B3631" s="26" t="s">
        <v>3324</v>
      </c>
      <c r="C3631" s="16"/>
      <c r="D3631" s="130"/>
      <c r="E3631" s="20">
        <v>0</v>
      </c>
      <c r="F3631" s="20">
        <v>1</v>
      </c>
      <c r="G3631" s="20">
        <v>0</v>
      </c>
      <c r="H3631" s="8">
        <v>217</v>
      </c>
      <c r="I3631" s="8">
        <v>215</v>
      </c>
    </row>
    <row r="3632" spans="1:10">
      <c r="A3632" s="184"/>
      <c r="B3632" s="15" t="s">
        <v>3325</v>
      </c>
      <c r="C3632" s="16"/>
      <c r="D3632" s="130">
        <v>250</v>
      </c>
      <c r="E3632" s="20"/>
      <c r="F3632" s="20"/>
      <c r="G3632" s="20"/>
      <c r="H3632" s="8"/>
      <c r="I3632" s="8"/>
      <c r="J3632" s="144">
        <f>100*(H3632*(E3632+F3632+G3632)+H3633*(E3633+F3633+G3633)+H3634*(E3634+F3634+G3634))/(D3632*1000)</f>
        <v>11.375999999999999</v>
      </c>
    </row>
    <row r="3633" spans="1:10" ht="15.75">
      <c r="A3633" s="184"/>
      <c r="B3633" s="26" t="s">
        <v>3326</v>
      </c>
      <c r="C3633" s="110" t="s">
        <v>3319</v>
      </c>
      <c r="D3633" s="130"/>
      <c r="E3633" s="20">
        <v>59</v>
      </c>
      <c r="F3633" s="20">
        <v>8</v>
      </c>
      <c r="G3633" s="20">
        <v>46</v>
      </c>
      <c r="H3633" s="8">
        <v>237</v>
      </c>
      <c r="I3633" s="8">
        <v>227</v>
      </c>
    </row>
    <row r="3634" spans="1:10">
      <c r="A3634" s="184"/>
      <c r="B3634" s="26" t="s">
        <v>3327</v>
      </c>
      <c r="C3634" s="16"/>
      <c r="D3634" s="130"/>
      <c r="E3634" s="20">
        <v>5</v>
      </c>
      <c r="F3634" s="20">
        <v>2</v>
      </c>
      <c r="G3634" s="20">
        <v>0</v>
      </c>
      <c r="H3634" s="8">
        <v>237</v>
      </c>
      <c r="I3634" s="8">
        <v>227</v>
      </c>
    </row>
    <row r="3635" spans="1:10">
      <c r="A3635" s="184"/>
      <c r="B3635" s="15" t="s">
        <v>3328</v>
      </c>
      <c r="C3635" s="16"/>
      <c r="D3635" s="130">
        <v>100</v>
      </c>
      <c r="E3635" s="20"/>
      <c r="F3635" s="20"/>
      <c r="G3635" s="20"/>
      <c r="H3635" s="8"/>
      <c r="I3635" s="8"/>
      <c r="J3635" s="144">
        <f>100*(H3635*(E3635+F3635+G3635)+H3636*(E3636+F3636+G3636)+H3637*(E3637+F3637+G3637))/(D3635*1000)</f>
        <v>5.2080000000000002</v>
      </c>
    </row>
    <row r="3636" spans="1:10" ht="31.5">
      <c r="A3636" s="184"/>
      <c r="B3636" s="26" t="s">
        <v>3329</v>
      </c>
      <c r="C3636" s="110" t="s">
        <v>3330</v>
      </c>
      <c r="D3636" s="130"/>
      <c r="E3636" s="20">
        <v>3</v>
      </c>
      <c r="F3636" s="20">
        <v>10</v>
      </c>
      <c r="G3636" s="20">
        <v>8</v>
      </c>
      <c r="H3636" s="8">
        <v>248</v>
      </c>
      <c r="I3636" s="8">
        <v>233</v>
      </c>
    </row>
    <row r="3637" spans="1:10" ht="15.75" thickBot="1">
      <c r="A3637"/>
      <c r="B3637" s="15" t="s">
        <v>3331</v>
      </c>
      <c r="C3637" s="16"/>
      <c r="D3637" s="130">
        <v>250</v>
      </c>
      <c r="E3637" s="72"/>
      <c r="F3637" s="72"/>
      <c r="G3637" s="72"/>
      <c r="H3637" s="8"/>
      <c r="I3637" s="8"/>
      <c r="J3637" s="144">
        <f>100*(H3637*(E3637+F3637+G3637)+H3638*(E3638+F3638+G3638)+H3639*(E3639+F3639+G3639)+H3640*(G3640+F3640+E3640)+H3641*(G3641+F3641+E3641))/(D3637*1000)</f>
        <v>14.13</v>
      </c>
    </row>
    <row r="3638" spans="1:10" ht="15.75" customHeight="1" thickBot="1">
      <c r="A3638" s="186" t="s">
        <v>978</v>
      </c>
      <c r="B3638" s="26" t="s">
        <v>181</v>
      </c>
      <c r="C3638" s="218" t="s">
        <v>3332</v>
      </c>
      <c r="D3638" s="131"/>
      <c r="E3638" s="20">
        <v>18</v>
      </c>
      <c r="F3638" s="20">
        <v>13</v>
      </c>
      <c r="G3638" s="20">
        <v>3</v>
      </c>
      <c r="H3638" s="8">
        <v>225</v>
      </c>
      <c r="I3638" s="8">
        <v>222</v>
      </c>
    </row>
    <row r="3639" spans="1:10" ht="15.75" thickBot="1">
      <c r="A3639" s="186"/>
      <c r="B3639" s="31" t="s">
        <v>3333</v>
      </c>
      <c r="C3639" s="218"/>
      <c r="D3639" s="130"/>
      <c r="E3639" s="20">
        <v>0</v>
      </c>
      <c r="F3639" s="20">
        <v>0</v>
      </c>
      <c r="G3639" s="20">
        <v>0</v>
      </c>
      <c r="H3639" s="8">
        <v>225</v>
      </c>
      <c r="I3639" s="8">
        <v>222</v>
      </c>
    </row>
    <row r="3640" spans="1:10" ht="15.75" thickBot="1">
      <c r="A3640" s="186"/>
      <c r="B3640" s="31" t="s">
        <v>3334</v>
      </c>
      <c r="C3640" s="218"/>
      <c r="D3640" s="130"/>
      <c r="E3640" s="20">
        <v>40</v>
      </c>
      <c r="F3640" s="20">
        <v>35</v>
      </c>
      <c r="G3640" s="20">
        <v>48</v>
      </c>
      <c r="H3640" s="8">
        <v>225</v>
      </c>
      <c r="I3640" s="8">
        <v>222</v>
      </c>
    </row>
    <row r="3641" spans="1:10" ht="15.75" thickBot="1">
      <c r="A3641" s="186"/>
      <c r="B3641" s="15" t="s">
        <v>3335</v>
      </c>
      <c r="C3641" s="16"/>
      <c r="D3641" s="130">
        <v>250</v>
      </c>
      <c r="E3641" s="72"/>
      <c r="F3641" s="72"/>
      <c r="G3641" s="72"/>
      <c r="H3641" s="8"/>
      <c r="I3641" s="8"/>
      <c r="J3641" s="144">
        <f>100*(H3641*(E3641+F3641+G3641)+H3642*(E3642+F3642+G3642)+H3643*(E3643+F3643+G3643)+H3644*(G3644+F3644+E3644)+H3645*(G3645+F3645+E3645)+H3646*(G3646+F3646+E3646))/(D3641*1000)</f>
        <v>3.5424000000000002</v>
      </c>
    </row>
    <row r="3642" spans="1:10" ht="15.75" customHeight="1" thickBot="1">
      <c r="A3642" s="186"/>
      <c r="B3642" s="26" t="s">
        <v>1812</v>
      </c>
      <c r="C3642" s="218" t="s">
        <v>3332</v>
      </c>
      <c r="D3642" s="131"/>
      <c r="E3642" s="20">
        <v>0</v>
      </c>
      <c r="F3642" s="20">
        <v>8</v>
      </c>
      <c r="G3642" s="20">
        <v>3</v>
      </c>
      <c r="H3642" s="8">
        <v>216</v>
      </c>
      <c r="I3642" s="8">
        <v>215</v>
      </c>
    </row>
    <row r="3643" spans="1:10" ht="15.75" thickBot="1">
      <c r="A3643" s="186"/>
      <c r="B3643" s="31" t="s">
        <v>3336</v>
      </c>
      <c r="C3643" s="218"/>
      <c r="D3643" s="130"/>
      <c r="E3643" s="20">
        <v>0</v>
      </c>
      <c r="F3643" s="20">
        <v>0</v>
      </c>
      <c r="G3643" s="20">
        <v>0</v>
      </c>
      <c r="H3643" s="8">
        <v>216</v>
      </c>
      <c r="I3643" s="8">
        <v>215</v>
      </c>
    </row>
    <row r="3644" spans="1:10" ht="15.75" thickBot="1">
      <c r="A3644" s="186"/>
      <c r="B3644" s="31" t="s">
        <v>3334</v>
      </c>
      <c r="C3644" s="218"/>
      <c r="D3644" s="130"/>
      <c r="E3644" s="20">
        <v>7</v>
      </c>
      <c r="F3644" s="20">
        <v>0</v>
      </c>
      <c r="G3644" s="20">
        <v>0</v>
      </c>
      <c r="H3644" s="8">
        <v>216</v>
      </c>
      <c r="I3644" s="8">
        <v>215</v>
      </c>
    </row>
    <row r="3645" spans="1:10" ht="15.75" thickBot="1">
      <c r="A3645" s="186"/>
      <c r="B3645" s="31" t="s">
        <v>3337</v>
      </c>
      <c r="C3645" s="218"/>
      <c r="D3645" s="130"/>
      <c r="E3645" s="20">
        <v>5</v>
      </c>
      <c r="F3645" s="20">
        <v>5</v>
      </c>
      <c r="G3645" s="20">
        <v>13</v>
      </c>
      <c r="H3645" s="8">
        <v>216</v>
      </c>
      <c r="I3645" s="8">
        <v>215</v>
      </c>
    </row>
    <row r="3646" spans="1:10" s="113" customFormat="1">
      <c r="A3646"/>
      <c r="B3646" s="109" t="s">
        <v>3338</v>
      </c>
      <c r="C3646" s="111"/>
      <c r="D3646" s="143">
        <v>400</v>
      </c>
      <c r="E3646" s="112"/>
      <c r="F3646" s="112"/>
      <c r="G3646" s="112"/>
      <c r="H3646" s="8"/>
      <c r="I3646" s="8"/>
      <c r="J3646" s="144">
        <f>100*(H3646*(E3646+F3646+G3646)+H3647*(E3647+F3647+G3647)+H3648*(E3648+F3648+G3648)+H3649*(G3649+F3649+E3649)+H3650*(G3650+F3650+E3650)+H3651*(G3651+F3651+E3651)+H3652*(G3652+F3652+E3652)+H3653*(G3653+F3653+E3653)+H3654*(G3654+F3654+E3654))/(D3646*1000)</f>
        <v>4.2024999999999997</v>
      </c>
    </row>
    <row r="3647" spans="1:10" ht="17.100000000000001" customHeight="1">
      <c r="A3647" s="205" t="s">
        <v>3339</v>
      </c>
      <c r="B3647" s="26" t="s">
        <v>3340</v>
      </c>
      <c r="C3647" s="114" t="s">
        <v>3341</v>
      </c>
      <c r="D3647" s="131"/>
      <c r="E3647" s="20">
        <v>1</v>
      </c>
      <c r="F3647" s="20">
        <v>9</v>
      </c>
      <c r="G3647" s="20">
        <v>0</v>
      </c>
      <c r="H3647" s="8">
        <v>216</v>
      </c>
      <c r="I3647" s="8">
        <v>215</v>
      </c>
    </row>
    <row r="3648" spans="1:10">
      <c r="A3648" s="205"/>
      <c r="B3648" s="31" t="s">
        <v>3342</v>
      </c>
      <c r="C3648" s="16"/>
      <c r="D3648" s="130"/>
      <c r="E3648" s="20">
        <v>14</v>
      </c>
      <c r="F3648" s="20">
        <v>16</v>
      </c>
      <c r="G3648" s="20">
        <v>13</v>
      </c>
      <c r="H3648" s="8">
        <v>217</v>
      </c>
      <c r="I3648" s="8">
        <v>216</v>
      </c>
    </row>
    <row r="3649" spans="1:10">
      <c r="A3649" s="205"/>
      <c r="B3649" s="31" t="s">
        <v>1582</v>
      </c>
      <c r="C3649" s="16"/>
      <c r="D3649" s="130"/>
      <c r="E3649" s="20">
        <v>0</v>
      </c>
      <c r="F3649" s="20">
        <v>0</v>
      </c>
      <c r="G3649" s="20">
        <v>0</v>
      </c>
      <c r="H3649" s="8">
        <v>218</v>
      </c>
      <c r="I3649" s="8">
        <v>217</v>
      </c>
    </row>
    <row r="3650" spans="1:10">
      <c r="A3650" s="205"/>
      <c r="B3650" s="31" t="s">
        <v>3343</v>
      </c>
      <c r="C3650" s="16"/>
      <c r="D3650" s="130"/>
      <c r="E3650" s="20">
        <v>0</v>
      </c>
      <c r="F3650" s="20">
        <v>0</v>
      </c>
      <c r="G3650" s="20">
        <v>0</v>
      </c>
      <c r="H3650" s="8">
        <v>219</v>
      </c>
      <c r="I3650" s="8">
        <v>218</v>
      </c>
    </row>
    <row r="3651" spans="1:10">
      <c r="A3651" s="205"/>
      <c r="B3651" s="31" t="s">
        <v>3344</v>
      </c>
      <c r="C3651" s="16"/>
      <c r="D3651" s="130"/>
      <c r="E3651" s="72">
        <v>5</v>
      </c>
      <c r="F3651" s="72">
        <v>2</v>
      </c>
      <c r="G3651" s="72">
        <v>1</v>
      </c>
      <c r="H3651" s="8">
        <v>220</v>
      </c>
      <c r="I3651" s="8">
        <v>219</v>
      </c>
    </row>
    <row r="3652" spans="1:10">
      <c r="A3652" s="205"/>
      <c r="B3652" s="31" t="s">
        <v>3345</v>
      </c>
      <c r="C3652" s="16"/>
      <c r="D3652" s="130"/>
      <c r="E3652" s="72">
        <v>0</v>
      </c>
      <c r="F3652" s="72">
        <v>1</v>
      </c>
      <c r="G3652" s="72">
        <v>0</v>
      </c>
      <c r="H3652" s="8">
        <v>221</v>
      </c>
      <c r="I3652" s="8">
        <v>220</v>
      </c>
    </row>
    <row r="3653" spans="1:10">
      <c r="A3653" s="205"/>
      <c r="B3653" s="31" t="s">
        <v>3346</v>
      </c>
      <c r="C3653" s="16"/>
      <c r="D3653" s="130"/>
      <c r="E3653" s="72">
        <v>4</v>
      </c>
      <c r="F3653" s="72">
        <v>1</v>
      </c>
      <c r="G3653" s="72">
        <v>2</v>
      </c>
      <c r="H3653" s="8">
        <v>222</v>
      </c>
      <c r="I3653" s="8">
        <v>221</v>
      </c>
    </row>
    <row r="3654" spans="1:10">
      <c r="A3654" s="205"/>
      <c r="B3654" s="31" t="s">
        <v>1052</v>
      </c>
      <c r="C3654" s="16"/>
      <c r="D3654" s="130"/>
      <c r="E3654" s="72">
        <v>5</v>
      </c>
      <c r="F3654" s="72">
        <v>3</v>
      </c>
      <c r="G3654" s="72">
        <v>0</v>
      </c>
      <c r="H3654" s="8">
        <v>223</v>
      </c>
      <c r="I3654" s="8">
        <v>222</v>
      </c>
    </row>
    <row r="3655" spans="1:10">
      <c r="A3655" s="205"/>
      <c r="B3655" s="15" t="s">
        <v>92</v>
      </c>
      <c r="C3655" s="16"/>
      <c r="D3655" s="130">
        <v>250</v>
      </c>
      <c r="E3655" s="72"/>
      <c r="F3655" s="72"/>
      <c r="G3655" s="72"/>
      <c r="H3655" s="8"/>
      <c r="I3655" s="8"/>
      <c r="J3655" s="144">
        <f>100*(H3655*(E3655+F3655+G3655)+H3656*(E3656+F3656+G3656)+H3657*(E3657+F3657+G3657))/(D3655*1000)</f>
        <v>13.9232</v>
      </c>
    </row>
    <row r="3656" spans="1:10">
      <c r="A3656" s="205"/>
      <c r="B3656" s="31" t="s">
        <v>3347</v>
      </c>
      <c r="C3656" s="16"/>
      <c r="D3656" s="130"/>
      <c r="E3656" s="72">
        <v>50</v>
      </c>
      <c r="F3656" s="72">
        <v>53</v>
      </c>
      <c r="G3656" s="72">
        <v>49</v>
      </c>
      <c r="H3656" s="8">
        <v>229</v>
      </c>
      <c r="I3656" s="8">
        <v>229</v>
      </c>
    </row>
    <row r="3657" spans="1:10" ht="15.75" customHeight="1" thickBot="1">
      <c r="A3657" s="184" t="s">
        <v>340</v>
      </c>
      <c r="B3657" s="15" t="s">
        <v>3348</v>
      </c>
      <c r="C3657" s="16"/>
      <c r="D3657" s="130">
        <v>40</v>
      </c>
      <c r="E3657" s="20"/>
      <c r="F3657" s="20"/>
      <c r="G3657" s="20"/>
      <c r="H3657" s="8"/>
      <c r="I3657" s="8"/>
      <c r="J3657" s="144">
        <f>100*(H3657*(E3657+F3657+G3657)+H3658*(E3658+F3658+G3658)+H3659*(E3659+F3659+G3659))/(D3657*1000)</f>
        <v>7.3775000000000004</v>
      </c>
    </row>
    <row r="3658" spans="1:10" ht="16.5" thickBot="1">
      <c r="A3658" s="184"/>
      <c r="B3658" s="26" t="s">
        <v>3349</v>
      </c>
      <c r="C3658" s="104" t="s">
        <v>3350</v>
      </c>
      <c r="D3658" s="130"/>
      <c r="E3658" s="20">
        <v>6</v>
      </c>
      <c r="F3658" s="20">
        <v>4</v>
      </c>
      <c r="G3658" s="20">
        <v>3</v>
      </c>
      <c r="H3658" s="8">
        <v>227</v>
      </c>
      <c r="I3658" s="8">
        <v>225</v>
      </c>
    </row>
    <row r="3659" spans="1:10" ht="15.75" thickBot="1">
      <c r="A3659"/>
      <c r="B3659" s="15" t="s">
        <v>3351</v>
      </c>
      <c r="C3659" s="16"/>
      <c r="D3659" s="130">
        <v>400</v>
      </c>
      <c r="E3659" s="72"/>
      <c r="F3659" s="72"/>
      <c r="G3659" s="72"/>
      <c r="H3659" s="8"/>
      <c r="I3659" s="8"/>
      <c r="J3659" s="144">
        <f>100*(H3659*(E3659+F3659+G3659)+H3660*(E3660+F3660+G3660)+H3661*(E3661+F3661+G3661)+H3662*(G3662+F3662+E3662)+H3663*(G3663+F3663+E3663)+H3664*(G3664+F3664+E3664)+H3665*(G3665+F3665+E3665))/(D3659*1000)</f>
        <v>10.961</v>
      </c>
    </row>
    <row r="3660" spans="1:10" ht="15.75" customHeight="1" thickBot="1">
      <c r="A3660" s="203" t="s">
        <v>429</v>
      </c>
      <c r="B3660" s="26" t="s">
        <v>2613</v>
      </c>
      <c r="C3660" s="218" t="s">
        <v>3352</v>
      </c>
      <c r="D3660" s="130"/>
      <c r="E3660" s="20">
        <v>0</v>
      </c>
      <c r="F3660" s="20">
        <v>0</v>
      </c>
      <c r="G3660" s="20">
        <v>0</v>
      </c>
      <c r="H3660" s="8">
        <v>226</v>
      </c>
      <c r="I3660" s="8">
        <v>224</v>
      </c>
    </row>
    <row r="3661" spans="1:10" ht="15.75" thickBot="1">
      <c r="A3661" s="203"/>
      <c r="B3661" s="26" t="s">
        <v>3353</v>
      </c>
      <c r="C3661" s="218"/>
      <c r="D3661" s="130"/>
      <c r="E3661" s="20">
        <v>21</v>
      </c>
      <c r="F3661" s="20">
        <v>44</v>
      </c>
      <c r="G3661" s="20">
        <v>29</v>
      </c>
      <c r="H3661" s="8">
        <v>226</v>
      </c>
      <c r="I3661" s="8">
        <v>224</v>
      </c>
    </row>
    <row r="3662" spans="1:10" ht="15.75" thickBot="1">
      <c r="A3662" s="203"/>
      <c r="B3662" s="31" t="s">
        <v>3354</v>
      </c>
      <c r="C3662" s="218"/>
      <c r="D3662" s="130"/>
      <c r="E3662" s="20">
        <v>23</v>
      </c>
      <c r="F3662" s="20">
        <v>4</v>
      </c>
      <c r="G3662" s="20">
        <v>5</v>
      </c>
      <c r="H3662" s="8">
        <v>226</v>
      </c>
      <c r="I3662" s="8">
        <v>224</v>
      </c>
    </row>
    <row r="3663" spans="1:10" ht="15.75" thickBot="1">
      <c r="A3663" s="203"/>
      <c r="B3663" s="31" t="s">
        <v>3355</v>
      </c>
      <c r="C3663" s="218"/>
      <c r="D3663" s="130"/>
      <c r="E3663" s="20">
        <v>14</v>
      </c>
      <c r="F3663" s="20">
        <v>32</v>
      </c>
      <c r="G3663" s="20">
        <v>15</v>
      </c>
      <c r="H3663" s="8">
        <v>226</v>
      </c>
      <c r="I3663" s="8">
        <v>224</v>
      </c>
    </row>
    <row r="3664" spans="1:10">
      <c r="A3664" s="203"/>
      <c r="B3664" s="31" t="s">
        <v>3356</v>
      </c>
      <c r="C3664" s="16"/>
      <c r="D3664" s="130"/>
      <c r="E3664" s="72">
        <v>0</v>
      </c>
      <c r="F3664" s="72">
        <v>0</v>
      </c>
      <c r="G3664" s="72">
        <v>0</v>
      </c>
      <c r="H3664" s="8">
        <v>226</v>
      </c>
      <c r="I3664" s="8">
        <v>224</v>
      </c>
    </row>
    <row r="3665" spans="1:10">
      <c r="A3665" s="203"/>
      <c r="B3665" s="31" t="s">
        <v>3357</v>
      </c>
      <c r="C3665" s="16"/>
      <c r="D3665" s="130"/>
      <c r="E3665" s="72">
        <v>2</v>
      </c>
      <c r="F3665" s="72">
        <v>2</v>
      </c>
      <c r="G3665" s="72">
        <v>3</v>
      </c>
      <c r="H3665" s="8">
        <v>226</v>
      </c>
      <c r="I3665" s="8">
        <v>224</v>
      </c>
    </row>
    <row r="3666" spans="1:10" ht="15.75" customHeight="1">
      <c r="A3666" s="184" t="s">
        <v>978</v>
      </c>
      <c r="B3666" s="15" t="s">
        <v>3358</v>
      </c>
      <c r="C3666" s="16"/>
      <c r="D3666" s="130">
        <v>250</v>
      </c>
      <c r="E3666" s="72">
        <v>30</v>
      </c>
      <c r="F3666" s="72">
        <v>25</v>
      </c>
      <c r="G3666" s="72">
        <v>50</v>
      </c>
      <c r="H3666" s="8">
        <v>226</v>
      </c>
      <c r="I3666" s="8">
        <v>224</v>
      </c>
      <c r="J3666" s="144">
        <f>100*(H3666*(E3666+F3666+G3666)+H3667*(E3667+F3667+G3667))/(D3666*1000)</f>
        <v>9.4920000000000009</v>
      </c>
    </row>
    <row r="3667" spans="1:10" ht="15.75" thickBot="1">
      <c r="A3667" s="184"/>
      <c r="B3667" s="15" t="s">
        <v>3359</v>
      </c>
      <c r="C3667" s="16"/>
      <c r="D3667" s="130">
        <v>160</v>
      </c>
      <c r="E3667" s="72"/>
      <c r="F3667" s="72"/>
      <c r="G3667" s="72"/>
      <c r="H3667" s="8"/>
      <c r="I3667" s="8"/>
      <c r="J3667" s="144">
        <f>100*(H3667*(E3667+F3667+G3667)+H3668*(E3668+F3668+G3668)+H3669*(E3669+F3669+G3669)+H3670*(G3670+F3670+E3670)+H3671*(G3671+F3671+E3671))/(D3667*1000)</f>
        <v>12.555</v>
      </c>
    </row>
    <row r="3668" spans="1:10" ht="15.75" customHeight="1" thickBot="1">
      <c r="A3668" s="184"/>
      <c r="B3668" s="26" t="s">
        <v>253</v>
      </c>
      <c r="C3668" s="218" t="s">
        <v>3360</v>
      </c>
      <c r="D3668" s="131"/>
      <c r="E3668" s="20">
        <v>1</v>
      </c>
      <c r="F3668" s="20"/>
      <c r="G3668" s="20"/>
      <c r="H3668" s="8">
        <v>216</v>
      </c>
      <c r="I3668" s="8">
        <v>215</v>
      </c>
    </row>
    <row r="3669" spans="1:10" ht="15.75" thickBot="1">
      <c r="A3669" s="184"/>
      <c r="B3669" s="31" t="s">
        <v>253</v>
      </c>
      <c r="C3669" s="218"/>
      <c r="D3669" s="130"/>
      <c r="E3669" s="20">
        <v>1</v>
      </c>
      <c r="F3669" s="20">
        <v>0</v>
      </c>
      <c r="G3669" s="20">
        <v>2</v>
      </c>
      <c r="H3669" s="8">
        <v>216</v>
      </c>
      <c r="I3669" s="8">
        <v>215</v>
      </c>
    </row>
    <row r="3670" spans="1:10" ht="15.75" thickBot="1">
      <c r="A3670" s="184"/>
      <c r="B3670" s="31" t="s">
        <v>314</v>
      </c>
      <c r="C3670" s="218"/>
      <c r="D3670" s="130"/>
      <c r="E3670" s="20">
        <v>42</v>
      </c>
      <c r="F3670" s="20">
        <v>37</v>
      </c>
      <c r="G3670" s="20">
        <v>10</v>
      </c>
      <c r="H3670" s="8">
        <v>216</v>
      </c>
      <c r="I3670" s="8">
        <v>215</v>
      </c>
    </row>
    <row r="3671" spans="1:10" ht="15.75" thickBot="1">
      <c r="A3671"/>
      <c r="B3671" s="15" t="s">
        <v>3361</v>
      </c>
      <c r="C3671" s="16"/>
      <c r="D3671" s="130">
        <v>400</v>
      </c>
      <c r="E3671" s="72"/>
      <c r="F3671" s="72"/>
      <c r="G3671" s="72"/>
      <c r="H3671" s="8"/>
      <c r="I3671" s="8"/>
      <c r="J3671" s="144">
        <f>100*(H3671*(E3671+F3671+G3671)+H3672*(E3672+F3672+G3672)+H3673*(E3673+F3673+G3673)+H3674*(G3674+F3674+E3674)+H3675*(G3675+F3675+E3675)+H3676*(G3676+F3676+E3676)+H3677*(G3677+F3677+E3677))/(D3671*1000)</f>
        <v>51.606749999999998</v>
      </c>
    </row>
    <row r="3672" spans="1:10" ht="15.75" customHeight="1" thickBot="1">
      <c r="A3672" s="203" t="s">
        <v>429</v>
      </c>
      <c r="B3672" s="26" t="s">
        <v>3362</v>
      </c>
      <c r="C3672" s="218" t="s">
        <v>3363</v>
      </c>
      <c r="D3672" s="130"/>
      <c r="E3672" s="20">
        <v>96</v>
      </c>
      <c r="F3672" s="20">
        <v>188</v>
      </c>
      <c r="G3672" s="20">
        <v>118</v>
      </c>
      <c r="H3672" s="8">
        <v>237</v>
      </c>
      <c r="I3672" s="8">
        <v>231</v>
      </c>
    </row>
    <row r="3673" spans="1:10" ht="15.75" thickBot="1">
      <c r="A3673" s="203"/>
      <c r="B3673" s="31" t="s">
        <v>3364</v>
      </c>
      <c r="C3673" s="218"/>
      <c r="D3673" s="130"/>
      <c r="E3673" s="20">
        <v>118</v>
      </c>
      <c r="F3673" s="20">
        <v>132</v>
      </c>
      <c r="G3673" s="20">
        <v>137</v>
      </c>
      <c r="H3673" s="8">
        <v>237</v>
      </c>
      <c r="I3673" s="8">
        <v>231</v>
      </c>
    </row>
    <row r="3674" spans="1:10" ht="15.75" thickBot="1">
      <c r="A3674" s="203"/>
      <c r="B3674" s="31" t="s">
        <v>1052</v>
      </c>
      <c r="C3674" s="218"/>
      <c r="D3674" s="130"/>
      <c r="E3674" s="20">
        <v>4</v>
      </c>
      <c r="F3674" s="20">
        <v>13</v>
      </c>
      <c r="G3674" s="20">
        <v>17</v>
      </c>
      <c r="H3674" s="8">
        <v>237</v>
      </c>
      <c r="I3674" s="8">
        <v>231</v>
      </c>
    </row>
    <row r="3675" spans="1:10">
      <c r="A3675" s="203"/>
      <c r="B3675" s="31" t="s">
        <v>3365</v>
      </c>
      <c r="C3675" s="16"/>
      <c r="D3675" s="130"/>
      <c r="E3675" s="20">
        <v>7</v>
      </c>
      <c r="F3675" s="20">
        <v>15</v>
      </c>
      <c r="G3675" s="20">
        <v>14</v>
      </c>
      <c r="H3675" s="8">
        <v>237</v>
      </c>
      <c r="I3675" s="8">
        <v>231</v>
      </c>
    </row>
    <row r="3676" spans="1:10">
      <c r="A3676" s="203"/>
      <c r="B3676" s="31" t="s">
        <v>3366</v>
      </c>
      <c r="C3676" s="16"/>
      <c r="D3676" s="130"/>
      <c r="E3676" s="20">
        <v>0</v>
      </c>
      <c r="F3676" s="20">
        <v>0</v>
      </c>
      <c r="G3676" s="20">
        <v>0</v>
      </c>
      <c r="H3676" s="8">
        <v>237</v>
      </c>
      <c r="I3676" s="8">
        <v>231</v>
      </c>
    </row>
    <row r="3677" spans="1:10">
      <c r="A3677" s="203"/>
      <c r="B3677" s="31" t="s">
        <v>3367</v>
      </c>
      <c r="C3677" s="16"/>
      <c r="D3677" s="130"/>
      <c r="E3677" s="20">
        <v>5</v>
      </c>
      <c r="F3677" s="20">
        <v>0</v>
      </c>
      <c r="G3677" s="20">
        <v>7</v>
      </c>
      <c r="H3677" s="8">
        <v>237</v>
      </c>
      <c r="I3677" s="8">
        <v>231</v>
      </c>
    </row>
    <row r="3678" spans="1:10">
      <c r="A3678"/>
      <c r="B3678" s="15" t="s">
        <v>3368</v>
      </c>
      <c r="C3678" s="16"/>
      <c r="D3678" s="130">
        <v>400</v>
      </c>
      <c r="E3678" s="20"/>
      <c r="F3678" s="20"/>
      <c r="G3678" s="20"/>
      <c r="H3678" s="8"/>
      <c r="I3678" s="8"/>
      <c r="J3678" s="144">
        <f>100*(H3678*(E3678+F3678+G3678)+H3679*(E3679+F3679+G3679)+H3680*(E3680+F3680+G3680)+H3681*(G3681+F3681+E3681)+H3682*(G3682+F3682+E3682)+H3683*(G3683+F3683+E3683)+H3684*(G3684+F3684+E3684))/(D3678*1000)</f>
        <v>25.763999999999999</v>
      </c>
    </row>
    <row r="3679" spans="1:10" ht="15.75" customHeight="1" thickBot="1">
      <c r="A3679" s="184" t="s">
        <v>340</v>
      </c>
      <c r="B3679" s="26" t="s">
        <v>1962</v>
      </c>
      <c r="C3679" s="16"/>
      <c r="D3679" s="130"/>
      <c r="E3679" s="20">
        <v>104</v>
      </c>
      <c r="F3679" s="20">
        <v>128</v>
      </c>
      <c r="G3679" s="20">
        <v>135</v>
      </c>
      <c r="H3679" s="8">
        <v>228</v>
      </c>
      <c r="I3679" s="8">
        <v>227</v>
      </c>
    </row>
    <row r="3680" spans="1:10" ht="15.75" customHeight="1" thickBot="1">
      <c r="A3680" s="184"/>
      <c r="B3680" s="31" t="s">
        <v>3369</v>
      </c>
      <c r="C3680" s="218" t="s">
        <v>3370</v>
      </c>
      <c r="D3680" s="130"/>
      <c r="E3680" s="20">
        <v>6</v>
      </c>
      <c r="F3680" s="20">
        <v>3</v>
      </c>
      <c r="G3680" s="20">
        <v>4</v>
      </c>
      <c r="H3680" s="8">
        <v>228</v>
      </c>
      <c r="I3680" s="8">
        <v>227</v>
      </c>
    </row>
    <row r="3681" spans="1:10" ht="15.75" thickBot="1">
      <c r="A3681" s="184"/>
      <c r="B3681" s="31" t="s">
        <v>2613</v>
      </c>
      <c r="C3681" s="218"/>
      <c r="D3681" s="130"/>
      <c r="E3681" s="20">
        <v>4</v>
      </c>
      <c r="F3681" s="20">
        <v>2</v>
      </c>
      <c r="G3681" s="20">
        <v>3</v>
      </c>
      <c r="H3681" s="8">
        <v>228</v>
      </c>
      <c r="I3681" s="8">
        <v>227</v>
      </c>
    </row>
    <row r="3682" spans="1:10" ht="15.75" thickBot="1">
      <c r="A3682" s="184"/>
      <c r="B3682" s="31" t="s">
        <v>3371</v>
      </c>
      <c r="C3682" s="218"/>
      <c r="D3682" s="130"/>
      <c r="E3682" s="20">
        <v>1</v>
      </c>
      <c r="F3682" s="20">
        <v>13</v>
      </c>
      <c r="G3682" s="20">
        <v>0</v>
      </c>
      <c r="H3682" s="8">
        <v>228</v>
      </c>
      <c r="I3682" s="8">
        <v>227</v>
      </c>
    </row>
    <row r="3683" spans="1:10">
      <c r="A3683" s="184"/>
      <c r="B3683" s="31" t="s">
        <v>3372</v>
      </c>
      <c r="C3683" s="16"/>
      <c r="D3683" s="130"/>
      <c r="E3683" s="20">
        <v>15</v>
      </c>
      <c r="F3683" s="20">
        <v>13</v>
      </c>
      <c r="G3683" s="20">
        <v>21</v>
      </c>
      <c r="H3683" s="8">
        <v>228</v>
      </c>
      <c r="I3683" s="8">
        <v>227</v>
      </c>
    </row>
    <row r="3684" spans="1:10" ht="15.75" thickBot="1">
      <c r="A3684" s="115"/>
      <c r="B3684" s="15" t="s">
        <v>3373</v>
      </c>
      <c r="C3684" s="16"/>
      <c r="D3684" s="130">
        <v>160</v>
      </c>
      <c r="E3684" s="20"/>
      <c r="F3684" s="20"/>
      <c r="G3684" s="20"/>
      <c r="H3684" s="8"/>
      <c r="I3684" s="8"/>
      <c r="J3684" s="144">
        <f>100*(H3684*(E3684+F3684+G3684)+H3685*(E3685+F3685+G3685)+H3686*(E3686+F3686+G3686)+H3687*(G3687+F3687+E3687)+H3688*(G3688+F3688+E3688)+H3689*(G3689+F3689+E3689))/(D3684*1000)</f>
        <v>69.844999999999999</v>
      </c>
    </row>
    <row r="3685" spans="1:10" ht="15.75" customHeight="1" thickBot="1">
      <c r="A3685" s="222" t="s">
        <v>334</v>
      </c>
      <c r="B3685" s="22" t="s">
        <v>3374</v>
      </c>
      <c r="C3685" s="218" t="s">
        <v>3375</v>
      </c>
      <c r="D3685" s="130"/>
      <c r="E3685" s="20">
        <v>5</v>
      </c>
      <c r="F3685" s="20">
        <v>14</v>
      </c>
      <c r="G3685" s="20">
        <v>4</v>
      </c>
      <c r="H3685" s="8">
        <v>229</v>
      </c>
      <c r="I3685" s="8">
        <v>226</v>
      </c>
    </row>
    <row r="3686" spans="1:10" ht="15.75" thickBot="1">
      <c r="A3686" s="222"/>
      <c r="B3686" s="19" t="s">
        <v>3376</v>
      </c>
      <c r="C3686" s="218"/>
      <c r="D3686" s="130"/>
      <c r="E3686" s="20">
        <v>7</v>
      </c>
      <c r="F3686" s="20">
        <v>9</v>
      </c>
      <c r="G3686" s="20">
        <v>8</v>
      </c>
      <c r="H3686" s="8">
        <v>229</v>
      </c>
      <c r="I3686" s="8">
        <v>226</v>
      </c>
    </row>
    <row r="3687" spans="1:10" ht="15.75" thickBot="1">
      <c r="A3687" s="222"/>
      <c r="B3687" s="19" t="s">
        <v>3377</v>
      </c>
      <c r="C3687" s="218"/>
      <c r="D3687" s="130"/>
      <c r="E3687" s="20">
        <v>8</v>
      </c>
      <c r="F3687" s="20">
        <v>12</v>
      </c>
      <c r="G3687" s="20">
        <v>6</v>
      </c>
      <c r="H3687" s="8">
        <v>229</v>
      </c>
      <c r="I3687" s="8">
        <v>226</v>
      </c>
    </row>
    <row r="3688" spans="1:10" ht="15.75" thickBot="1">
      <c r="A3688" s="222"/>
      <c r="B3688" s="19" t="s">
        <v>3378</v>
      </c>
      <c r="C3688" s="218"/>
      <c r="D3688" s="130"/>
      <c r="E3688" s="20">
        <v>32</v>
      </c>
      <c r="F3688" s="20">
        <v>25</v>
      </c>
      <c r="G3688" s="20">
        <v>23</v>
      </c>
      <c r="H3688" s="8">
        <v>229</v>
      </c>
      <c r="I3688" s="8">
        <v>226</v>
      </c>
    </row>
    <row r="3689" spans="1:10" ht="15.75" thickBot="1">
      <c r="A3689" s="222"/>
      <c r="B3689" s="15" t="s">
        <v>3379</v>
      </c>
      <c r="C3689" s="218"/>
      <c r="D3689" s="130">
        <v>400</v>
      </c>
      <c r="E3689" s="20">
        <v>118</v>
      </c>
      <c r="F3689" s="20">
        <v>204</v>
      </c>
      <c r="G3689" s="20">
        <v>13</v>
      </c>
      <c r="H3689" s="8">
        <v>229</v>
      </c>
      <c r="I3689" s="8">
        <v>226</v>
      </c>
      <c r="J3689" s="144">
        <f>100*(H3689*(E3689+F3689+G3689)+H3690*(E3690+F3690+G3690))/(D3689*1000)</f>
        <v>19.178750000000001</v>
      </c>
    </row>
    <row r="3690" spans="1:10" ht="15.75" thickBot="1">
      <c r="A3690"/>
      <c r="B3690" s="15" t="s">
        <v>3380</v>
      </c>
      <c r="C3690" s="16"/>
      <c r="D3690" s="130">
        <v>250</v>
      </c>
      <c r="E3690" s="20"/>
      <c r="F3690" s="20"/>
      <c r="G3690" s="20"/>
      <c r="H3690" s="8"/>
      <c r="I3690" s="8"/>
      <c r="J3690" s="144">
        <f>100*(H3690*(E3690+F3690+G3690)+H3691*(E3691+F3691+G3691)+H3692*(E3692+F3692+G3692)+H3693*(G3693+F3693+E3693)+H3694*(G3694+F3694+E3694)+H3695*(G3695+F3695+E3695)+H3696*(G3696+F3696+E3696))/(D3690*1000)</f>
        <v>3.7227999999999999</v>
      </c>
    </row>
    <row r="3691" spans="1:10" ht="15.75" customHeight="1" thickBot="1">
      <c r="A3691" s="205" t="s">
        <v>3339</v>
      </c>
      <c r="B3691" s="22" t="s">
        <v>1052</v>
      </c>
      <c r="C3691" s="218" t="s">
        <v>3381</v>
      </c>
      <c r="D3691" s="130"/>
      <c r="E3691" s="20">
        <v>5</v>
      </c>
      <c r="F3691" s="20">
        <v>0</v>
      </c>
      <c r="G3691" s="20">
        <v>1</v>
      </c>
      <c r="H3691" s="8">
        <v>227</v>
      </c>
      <c r="I3691" s="8">
        <v>222</v>
      </c>
    </row>
    <row r="3692" spans="1:10" ht="15.75" thickBot="1">
      <c r="A3692" s="205"/>
      <c r="B3692" s="19" t="s">
        <v>3382</v>
      </c>
      <c r="C3692" s="218"/>
      <c r="D3692" s="130"/>
      <c r="E3692" s="20">
        <v>4</v>
      </c>
      <c r="F3692" s="20">
        <v>2</v>
      </c>
      <c r="G3692" s="20">
        <v>8</v>
      </c>
      <c r="H3692" s="8">
        <v>227</v>
      </c>
      <c r="I3692" s="8">
        <v>222</v>
      </c>
    </row>
    <row r="3693" spans="1:10" ht="15.75" thickBot="1">
      <c r="A3693" s="205"/>
      <c r="B3693" s="22" t="s">
        <v>1052</v>
      </c>
      <c r="C3693" s="218"/>
      <c r="D3693" s="130"/>
      <c r="E3693" s="20">
        <v>6</v>
      </c>
      <c r="F3693" s="20">
        <v>0</v>
      </c>
      <c r="G3693" s="20">
        <v>2</v>
      </c>
      <c r="H3693" s="8">
        <v>227</v>
      </c>
      <c r="I3693" s="8">
        <v>222</v>
      </c>
    </row>
    <row r="3694" spans="1:10">
      <c r="A3694" s="205"/>
      <c r="B3694" s="22" t="s">
        <v>1052</v>
      </c>
      <c r="C3694" s="16"/>
      <c r="D3694" s="130"/>
      <c r="E3694" s="20">
        <v>1</v>
      </c>
      <c r="F3694" s="20">
        <v>0</v>
      </c>
      <c r="G3694" s="20">
        <v>1</v>
      </c>
      <c r="H3694" s="8">
        <v>227</v>
      </c>
      <c r="I3694" s="8">
        <v>222</v>
      </c>
    </row>
    <row r="3695" spans="1:10">
      <c r="A3695" s="205"/>
      <c r="B3695" s="31" t="s">
        <v>3383</v>
      </c>
      <c r="C3695" s="16"/>
      <c r="D3695" s="130"/>
      <c r="E3695" s="20">
        <v>4</v>
      </c>
      <c r="F3695" s="20">
        <v>2</v>
      </c>
      <c r="G3695" s="20">
        <v>5</v>
      </c>
      <c r="H3695" s="8">
        <v>227</v>
      </c>
      <c r="I3695" s="8">
        <v>222</v>
      </c>
    </row>
    <row r="3696" spans="1:10" ht="15.75" thickBot="1">
      <c r="A3696"/>
      <c r="B3696" s="15" t="s">
        <v>3384</v>
      </c>
      <c r="C3696" s="16"/>
      <c r="D3696" s="130">
        <v>250</v>
      </c>
      <c r="E3696" s="20"/>
      <c r="F3696" s="20"/>
      <c r="G3696" s="20"/>
      <c r="H3696" s="8"/>
      <c r="I3696" s="8"/>
      <c r="J3696" s="144">
        <f>100*(H3696*(E3696+F3696+G3696)+H3697*(E3697+F3697+G3697)+H3698*(E3698+F3698+G3698)+H3699*(G3699+F3699+E3699)+H3700*(G3700+F3700+E3700)+H3701*(G3701+F3701+E3701))/(D3696*1000)</f>
        <v>31.05</v>
      </c>
    </row>
    <row r="3697" spans="1:10" ht="15.75" customHeight="1" thickBot="1">
      <c r="A3697" s="184" t="s">
        <v>302</v>
      </c>
      <c r="B3697" s="26" t="s">
        <v>3292</v>
      </c>
      <c r="C3697" s="218" t="s">
        <v>3385</v>
      </c>
      <c r="D3697" s="130"/>
      <c r="E3697" s="20">
        <v>29</v>
      </c>
      <c r="F3697" s="20">
        <v>30</v>
      </c>
      <c r="G3697" s="20">
        <v>30</v>
      </c>
      <c r="H3697" s="8">
        <v>225</v>
      </c>
      <c r="I3697" s="8">
        <v>220</v>
      </c>
    </row>
    <row r="3698" spans="1:10" ht="15.75" thickBot="1">
      <c r="A3698" s="184"/>
      <c r="B3698" s="31" t="s">
        <v>3295</v>
      </c>
      <c r="C3698" s="218"/>
      <c r="D3698" s="130"/>
      <c r="E3698" s="20">
        <v>49</v>
      </c>
      <c r="F3698" s="20">
        <v>60</v>
      </c>
      <c r="G3698" s="20">
        <v>52</v>
      </c>
      <c r="H3698" s="8">
        <v>225</v>
      </c>
      <c r="I3698" s="8">
        <v>220</v>
      </c>
    </row>
    <row r="3699" spans="1:10" ht="15.75" thickBot="1">
      <c r="A3699" s="184"/>
      <c r="B3699" s="31" t="s">
        <v>3302</v>
      </c>
      <c r="C3699" s="218"/>
      <c r="D3699" s="130"/>
      <c r="E3699" s="20">
        <v>31</v>
      </c>
      <c r="F3699" s="20">
        <v>29</v>
      </c>
      <c r="G3699" s="20">
        <v>33</v>
      </c>
      <c r="H3699" s="8">
        <v>225</v>
      </c>
      <c r="I3699" s="8">
        <v>220</v>
      </c>
    </row>
    <row r="3700" spans="1:10">
      <c r="A3700" s="184"/>
      <c r="B3700" s="31" t="s">
        <v>271</v>
      </c>
      <c r="C3700" s="16"/>
      <c r="D3700" s="130"/>
      <c r="E3700" s="20">
        <v>0</v>
      </c>
      <c r="F3700" s="20">
        <v>2</v>
      </c>
      <c r="G3700" s="20"/>
      <c r="H3700" s="8">
        <v>225</v>
      </c>
      <c r="I3700" s="8">
        <v>220</v>
      </c>
    </row>
    <row r="3701" spans="1:10" ht="15.75" customHeight="1" thickBot="1">
      <c r="A3701" s="216" t="s">
        <v>3339</v>
      </c>
      <c r="B3701" s="15" t="s">
        <v>3386</v>
      </c>
      <c r="C3701" s="16"/>
      <c r="D3701" s="130">
        <v>63</v>
      </c>
      <c r="E3701" s="20"/>
      <c r="F3701" s="20"/>
      <c r="G3701" s="20"/>
      <c r="H3701" s="8"/>
      <c r="I3701" s="8"/>
      <c r="J3701" s="144">
        <f>100*(H3701*(E3701+F3701+G3701)+H3702*(E3702+F3702+G3702))/(D3701*1000)</f>
        <v>0.73968253968253972</v>
      </c>
    </row>
    <row r="3702" spans="1:10" ht="38.1" customHeight="1" thickBot="1">
      <c r="A3702" s="216"/>
      <c r="B3702" s="31" t="s">
        <v>3387</v>
      </c>
      <c r="C3702" s="104" t="s">
        <v>3388</v>
      </c>
      <c r="D3702" s="130"/>
      <c r="E3702" s="20">
        <v>0</v>
      </c>
      <c r="F3702" s="20">
        <v>0</v>
      </c>
      <c r="G3702" s="20">
        <v>2</v>
      </c>
      <c r="H3702" s="8">
        <v>233</v>
      </c>
      <c r="I3702" s="8">
        <v>230</v>
      </c>
    </row>
    <row r="3703" spans="1:10">
      <c r="A3703" s="116"/>
      <c r="B3703" s="15" t="s">
        <v>3389</v>
      </c>
      <c r="C3703" s="16"/>
      <c r="D3703" s="130">
        <v>630</v>
      </c>
      <c r="E3703" s="20"/>
      <c r="F3703" s="20"/>
      <c r="G3703" s="20"/>
      <c r="H3703" s="8"/>
      <c r="I3703" s="8"/>
      <c r="J3703" s="144">
        <f>100*(H3703*(E3703+F3703+G3703)+H3704*(E3704+F3704+G3704)+H3705*(E3705+F3705+G3705)+H3706*(G3706+F3706+E3706)+H3707*(G3707+F3707+E3707))/(D3703*1000)</f>
        <v>14.288253968253969</v>
      </c>
    </row>
    <row r="3704" spans="1:10" ht="15.75" customHeight="1" thickBot="1">
      <c r="A3704" s="184" t="s">
        <v>14</v>
      </c>
      <c r="B3704" s="31" t="s">
        <v>63</v>
      </c>
      <c r="C3704" s="16"/>
      <c r="D3704" s="130"/>
      <c r="E3704" s="20">
        <v>17</v>
      </c>
      <c r="F3704" s="20">
        <v>13</v>
      </c>
      <c r="G3704" s="20">
        <v>19</v>
      </c>
      <c r="H3704" s="8">
        <v>232</v>
      </c>
      <c r="I3704" s="8">
        <v>226</v>
      </c>
    </row>
    <row r="3705" spans="1:10" ht="16.5" thickBot="1">
      <c r="A3705" s="184"/>
      <c r="B3705" s="31" t="s">
        <v>3390</v>
      </c>
      <c r="C3705" s="104" t="s">
        <v>281</v>
      </c>
      <c r="D3705" s="130"/>
      <c r="E3705" s="20">
        <v>93</v>
      </c>
      <c r="F3705" s="20">
        <v>84</v>
      </c>
      <c r="G3705" s="20">
        <v>87</v>
      </c>
      <c r="H3705" s="8">
        <v>232</v>
      </c>
      <c r="I3705" s="8">
        <v>226</v>
      </c>
    </row>
    <row r="3706" spans="1:10">
      <c r="A3706" s="184"/>
      <c r="B3706" s="31" t="s">
        <v>3391</v>
      </c>
      <c r="C3706" s="16"/>
      <c r="D3706" s="130"/>
      <c r="E3706" s="20">
        <v>18</v>
      </c>
      <c r="F3706" s="20">
        <v>22</v>
      </c>
      <c r="G3706" s="20">
        <v>35</v>
      </c>
      <c r="H3706" s="8">
        <v>232</v>
      </c>
      <c r="I3706" s="8">
        <v>226</v>
      </c>
    </row>
    <row r="3707" spans="1:10">
      <c r="A3707" s="184"/>
      <c r="B3707" s="15" t="s">
        <v>92</v>
      </c>
      <c r="C3707" s="16"/>
      <c r="D3707" s="130">
        <v>630</v>
      </c>
      <c r="E3707" s="20"/>
      <c r="F3707" s="20"/>
      <c r="G3707" s="20"/>
      <c r="H3707" s="8"/>
      <c r="I3707" s="8"/>
      <c r="J3707" s="144">
        <f>100*(H3707*(E3707+F3707+G3707)+H3708*(E3708+F3708+G3708)+H3709*(E3709+F3709+G3709)+H3710*(G3710+F3710+E3710)+H3711*(G3711+F3711+E3711))/(D3707*1000)</f>
        <v>9.3939682539682536</v>
      </c>
    </row>
    <row r="3708" spans="1:10">
      <c r="A3708" s="184"/>
      <c r="B3708" s="31" t="s">
        <v>3392</v>
      </c>
      <c r="C3708" s="16"/>
      <c r="D3708" s="130"/>
      <c r="E3708" s="20">
        <v>21</v>
      </c>
      <c r="F3708" s="20">
        <v>83</v>
      </c>
      <c r="G3708" s="20">
        <v>34</v>
      </c>
      <c r="H3708" s="8">
        <v>233</v>
      </c>
      <c r="I3708" s="8">
        <v>224</v>
      </c>
    </row>
    <row r="3709" spans="1:10">
      <c r="A3709" s="184"/>
      <c r="B3709" s="26" t="s">
        <v>3393</v>
      </c>
      <c r="C3709" s="16"/>
      <c r="D3709" s="130"/>
      <c r="E3709" s="20">
        <v>23</v>
      </c>
      <c r="F3709" s="20">
        <v>37</v>
      </c>
      <c r="G3709" s="20">
        <v>56</v>
      </c>
      <c r="H3709" s="8">
        <v>233</v>
      </c>
      <c r="I3709" s="8">
        <v>224</v>
      </c>
    </row>
    <row r="3710" spans="1:10">
      <c r="A3710" s="184"/>
      <c r="B3710" s="34" t="s">
        <v>3057</v>
      </c>
      <c r="C3710" s="16"/>
      <c r="D3710" s="130"/>
      <c r="E3710" s="20">
        <v>0</v>
      </c>
      <c r="F3710" s="20">
        <v>0</v>
      </c>
      <c r="G3710" s="20">
        <v>0</v>
      </c>
      <c r="H3710" s="8">
        <v>233</v>
      </c>
      <c r="I3710" s="8">
        <v>224</v>
      </c>
    </row>
    <row r="3711" spans="1:10">
      <c r="A3711" s="184"/>
      <c r="B3711" s="31" t="s">
        <v>3394</v>
      </c>
      <c r="C3711" s="16"/>
      <c r="D3711" s="130"/>
      <c r="E3711" s="20"/>
      <c r="F3711" s="20"/>
      <c r="G3711" s="20"/>
      <c r="H3711" s="8">
        <v>233</v>
      </c>
      <c r="I3711" s="8">
        <v>224</v>
      </c>
    </row>
    <row r="3712" spans="1:10">
      <c r="A3712"/>
      <c r="B3712" s="15" t="s">
        <v>3395</v>
      </c>
      <c r="C3712" s="16"/>
      <c r="D3712" s="130">
        <v>400</v>
      </c>
      <c r="E3712" s="20"/>
      <c r="F3712" s="20"/>
      <c r="G3712" s="20"/>
      <c r="H3712" s="8"/>
      <c r="I3712" s="8"/>
      <c r="J3712" s="144">
        <f>100*(H3712*(E3712+F3712+G3712)+H3713*(E3713+F3713+G3713)+H3714*(E3714+F3714+G3714)+H3715*(G3715+F3715+E3715)+H3716*(G3716+F3716+E3716))/(D3712*1000)</f>
        <v>8.3780000000000001</v>
      </c>
    </row>
    <row r="3713" spans="1:10" ht="15.75" customHeight="1">
      <c r="A3713" s="203" t="s">
        <v>429</v>
      </c>
      <c r="B3713" s="26" t="s">
        <v>3396</v>
      </c>
      <c r="C3713" s="211" t="s">
        <v>3397</v>
      </c>
      <c r="D3713" s="130"/>
      <c r="E3713" s="20">
        <v>21</v>
      </c>
      <c r="F3713" s="20">
        <v>11</v>
      </c>
      <c r="G3713" s="20">
        <v>23</v>
      </c>
      <c r="H3713" s="8">
        <v>236</v>
      </c>
      <c r="I3713" s="8">
        <v>233</v>
      </c>
    </row>
    <row r="3714" spans="1:10">
      <c r="A3714" s="203"/>
      <c r="B3714" s="31" t="s">
        <v>3398</v>
      </c>
      <c r="C3714" s="211"/>
      <c r="D3714" s="130"/>
      <c r="E3714" s="20">
        <v>2</v>
      </c>
      <c r="F3714" s="20">
        <v>9</v>
      </c>
      <c r="G3714" s="20">
        <v>3</v>
      </c>
      <c r="H3714" s="8">
        <v>236</v>
      </c>
      <c r="I3714" s="8">
        <v>233</v>
      </c>
    </row>
    <row r="3715" spans="1:10">
      <c r="A3715" s="203"/>
      <c r="B3715" s="31" t="s">
        <v>3399</v>
      </c>
      <c r="C3715" s="211"/>
      <c r="D3715" s="130"/>
      <c r="E3715" s="20">
        <v>16</v>
      </c>
      <c r="F3715" s="20">
        <v>15</v>
      </c>
      <c r="G3715" s="20">
        <v>22</v>
      </c>
      <c r="H3715" s="8">
        <v>236</v>
      </c>
      <c r="I3715" s="8">
        <v>233</v>
      </c>
    </row>
    <row r="3716" spans="1:10">
      <c r="A3716" s="203"/>
      <c r="B3716" s="31" t="s">
        <v>3400</v>
      </c>
      <c r="C3716" s="211"/>
      <c r="D3716" s="130"/>
      <c r="E3716" s="20">
        <v>9</v>
      </c>
      <c r="F3716" s="20">
        <v>9</v>
      </c>
      <c r="G3716" s="20">
        <v>2</v>
      </c>
      <c r="H3716" s="8">
        <v>236</v>
      </c>
      <c r="I3716" s="8">
        <v>233</v>
      </c>
    </row>
    <row r="3717" spans="1:10" ht="15.75" thickBot="1">
      <c r="A3717"/>
      <c r="B3717" s="15" t="s">
        <v>3401</v>
      </c>
      <c r="C3717" s="16"/>
      <c r="D3717" s="130">
        <v>250</v>
      </c>
      <c r="E3717" s="20"/>
      <c r="F3717" s="20"/>
      <c r="G3717" s="20"/>
      <c r="H3717" s="8"/>
      <c r="I3717" s="8"/>
      <c r="J3717" s="144">
        <f>100*(H3717*(E3717+F3717+G3717)+H3718*(E3718+F3718+G3718)+H3719*(E3719+F3719+G3719)+H3720*(G3720+F3720+E3720)+H3721*(G3721+F3721+E3721)+H3722*(G3722+F3722+E3722)+H3723*(G3723+F3723+E3723))/(D3717*1000)</f>
        <v>36.220799999999997</v>
      </c>
    </row>
    <row r="3718" spans="1:10" ht="15.75" customHeight="1" thickBot="1">
      <c r="A3718" s="191" t="s">
        <v>921</v>
      </c>
      <c r="B3718" s="26" t="s">
        <v>63</v>
      </c>
      <c r="C3718" s="218" t="s">
        <v>3402</v>
      </c>
      <c r="D3718" s="130"/>
      <c r="E3718" s="20">
        <v>25</v>
      </c>
      <c r="F3718" s="20">
        <v>23</v>
      </c>
      <c r="G3718" s="20">
        <v>20</v>
      </c>
      <c r="H3718" s="8">
        <v>231</v>
      </c>
      <c r="I3718" s="8">
        <v>224</v>
      </c>
    </row>
    <row r="3719" spans="1:10" ht="15.75" thickBot="1">
      <c r="A3719" s="191"/>
      <c r="B3719" s="31" t="s">
        <v>1962</v>
      </c>
      <c r="C3719" s="218"/>
      <c r="D3719" s="130"/>
      <c r="E3719" s="20">
        <v>21</v>
      </c>
      <c r="F3719" s="20">
        <v>15</v>
      </c>
      <c r="G3719" s="20">
        <v>15</v>
      </c>
      <c r="H3719" s="8">
        <v>231</v>
      </c>
      <c r="I3719" s="8">
        <v>224</v>
      </c>
    </row>
    <row r="3720" spans="1:10" ht="15.75" thickBot="1">
      <c r="A3720" s="191"/>
      <c r="B3720" s="31" t="s">
        <v>3403</v>
      </c>
      <c r="C3720" s="218"/>
      <c r="D3720" s="130"/>
      <c r="E3720" s="20">
        <v>49</v>
      </c>
      <c r="F3720" s="20">
        <v>18</v>
      </c>
      <c r="G3720" s="20">
        <v>56</v>
      </c>
      <c r="H3720" s="8">
        <v>231</v>
      </c>
      <c r="I3720" s="8">
        <v>224</v>
      </c>
    </row>
    <row r="3721" spans="1:10" ht="15.75" thickBot="1">
      <c r="A3721" s="191"/>
      <c r="B3721" s="31" t="s">
        <v>3303</v>
      </c>
      <c r="C3721" s="218"/>
      <c r="D3721" s="130"/>
      <c r="E3721" s="20">
        <v>11</v>
      </c>
      <c r="F3721" s="20">
        <v>14</v>
      </c>
      <c r="G3721" s="20">
        <v>13</v>
      </c>
      <c r="H3721" s="8">
        <v>231</v>
      </c>
      <c r="I3721" s="8">
        <v>224</v>
      </c>
    </row>
    <row r="3722" spans="1:10" ht="15.75" thickBot="1">
      <c r="A3722" s="191"/>
      <c r="B3722" s="31" t="s">
        <v>3404</v>
      </c>
      <c r="C3722" s="218"/>
      <c r="D3722" s="130"/>
      <c r="E3722" s="20">
        <v>18</v>
      </c>
      <c r="F3722" s="20">
        <v>19</v>
      </c>
      <c r="G3722" s="20">
        <v>30</v>
      </c>
      <c r="H3722" s="8">
        <v>231</v>
      </c>
      <c r="I3722" s="8">
        <v>224</v>
      </c>
    </row>
    <row r="3723" spans="1:10">
      <c r="A3723" s="191"/>
      <c r="B3723" s="31" t="s">
        <v>3295</v>
      </c>
      <c r="C3723" s="16"/>
      <c r="D3723" s="130"/>
      <c r="E3723" s="20">
        <v>11</v>
      </c>
      <c r="F3723" s="20">
        <v>24</v>
      </c>
      <c r="G3723" s="20">
        <v>10</v>
      </c>
      <c r="H3723" s="8">
        <v>231</v>
      </c>
      <c r="I3723" s="8">
        <v>224</v>
      </c>
    </row>
    <row r="3724" spans="1:10">
      <c r="A3724" s="115" t="s">
        <v>1224</v>
      </c>
      <c r="B3724" s="15" t="s">
        <v>3405</v>
      </c>
      <c r="C3724" s="16"/>
      <c r="D3724" s="130">
        <v>400</v>
      </c>
      <c r="E3724" s="20"/>
      <c r="F3724" s="20"/>
      <c r="G3724" s="20"/>
      <c r="H3724" s="8"/>
      <c r="I3724" s="8"/>
      <c r="J3724" s="144">
        <f>100*(H3724*(E3724+F3724+G3724)+H3725*(E3725+F3725+G3725)+H3726*(E3726+F3726+G3726)+H3727*(G3727+F3727+E3727)+H3728*(G3728+F3728+E3728)+H3729*(G3729+F3729+E3729)+H3730*(G3730+F3730+E3730)+H3731*(G3731+F3731+E3731)+H3732*(G3732+F3732+E3732)+H3733*(G3733+F3733+E3733)+H3734*(G3734+F3734+E3734)+H3736*(G3736+F3736+E3736)+H3737*(G3737+F3737+E3737))/(D3724*1000)</f>
        <v>31.187999999999999</v>
      </c>
    </row>
    <row r="3725" spans="1:10" ht="15.75" customHeight="1" thickBot="1">
      <c r="A3725" s="210" t="s">
        <v>334</v>
      </c>
      <c r="B3725" s="31" t="s">
        <v>3406</v>
      </c>
      <c r="C3725" s="16"/>
      <c r="D3725" s="130"/>
      <c r="E3725" s="20"/>
      <c r="F3725" s="20"/>
      <c r="G3725" s="20">
        <v>5</v>
      </c>
      <c r="H3725" s="8">
        <v>226</v>
      </c>
      <c r="I3725" s="8">
        <v>220</v>
      </c>
    </row>
    <row r="3726" spans="1:10" ht="15.75" customHeight="1" thickBot="1">
      <c r="A3726" s="210"/>
      <c r="B3726" s="31" t="s">
        <v>3407</v>
      </c>
      <c r="C3726" s="218" t="s">
        <v>3408</v>
      </c>
      <c r="D3726" s="130"/>
      <c r="E3726" s="20"/>
      <c r="F3726" s="20"/>
      <c r="G3726" s="20"/>
      <c r="H3726" s="8">
        <v>226</v>
      </c>
      <c r="I3726" s="8">
        <v>220</v>
      </c>
    </row>
    <row r="3727" spans="1:10" ht="15.75" thickBot="1">
      <c r="A3727" s="210"/>
      <c r="B3727" s="31" t="s">
        <v>3409</v>
      </c>
      <c r="C3727" s="218"/>
      <c r="D3727" s="130"/>
      <c r="E3727" s="20"/>
      <c r="F3727" s="20"/>
      <c r="G3727" s="20"/>
      <c r="H3727" s="8">
        <v>226</v>
      </c>
      <c r="I3727" s="8">
        <v>220</v>
      </c>
    </row>
    <row r="3728" spans="1:10" ht="15.75" thickBot="1">
      <c r="A3728" s="210"/>
      <c r="B3728" s="31" t="s">
        <v>3410</v>
      </c>
      <c r="C3728" s="218"/>
      <c r="D3728" s="130"/>
      <c r="E3728" s="20">
        <v>8</v>
      </c>
      <c r="F3728" s="20">
        <v>16</v>
      </c>
      <c r="G3728" s="20">
        <v>31</v>
      </c>
      <c r="H3728" s="8">
        <v>226</v>
      </c>
      <c r="I3728" s="8">
        <v>220</v>
      </c>
    </row>
    <row r="3729" spans="1:10" ht="15.75" thickBot="1">
      <c r="A3729" s="210"/>
      <c r="B3729" s="31" t="s">
        <v>3411</v>
      </c>
      <c r="C3729" s="218"/>
      <c r="D3729" s="130"/>
      <c r="E3729" s="20">
        <v>23</v>
      </c>
      <c r="F3729" s="20">
        <v>9</v>
      </c>
      <c r="G3729" s="20">
        <v>5</v>
      </c>
      <c r="H3729" s="8">
        <v>226</v>
      </c>
      <c r="I3729" s="8">
        <v>220</v>
      </c>
    </row>
    <row r="3730" spans="1:10">
      <c r="A3730" s="210"/>
      <c r="B3730" s="31" t="s">
        <v>3412</v>
      </c>
      <c r="C3730" s="16"/>
      <c r="D3730" s="130"/>
      <c r="E3730" s="20">
        <v>5</v>
      </c>
      <c r="F3730" s="20">
        <v>3</v>
      </c>
      <c r="G3730" s="20">
        <v>4</v>
      </c>
      <c r="H3730" s="8">
        <v>226</v>
      </c>
      <c r="I3730" s="8">
        <v>220</v>
      </c>
    </row>
    <row r="3731" spans="1:10">
      <c r="A3731" s="210"/>
      <c r="B3731" s="31" t="s">
        <v>3413</v>
      </c>
      <c r="C3731" s="16"/>
      <c r="D3731" s="130"/>
      <c r="E3731" s="20">
        <v>11</v>
      </c>
      <c r="F3731" s="20">
        <v>1</v>
      </c>
      <c r="G3731" s="20">
        <v>0</v>
      </c>
      <c r="H3731" s="8">
        <v>226</v>
      </c>
      <c r="I3731" s="8">
        <v>220</v>
      </c>
    </row>
    <row r="3732" spans="1:10">
      <c r="A3732" s="210"/>
      <c r="B3732" s="31" t="s">
        <v>3414</v>
      </c>
      <c r="C3732" s="16"/>
      <c r="D3732" s="130"/>
      <c r="E3732" s="20">
        <v>1</v>
      </c>
      <c r="F3732" s="20">
        <v>4</v>
      </c>
      <c r="G3732" s="20">
        <v>8</v>
      </c>
      <c r="H3732" s="8">
        <v>226</v>
      </c>
      <c r="I3732" s="8">
        <v>220</v>
      </c>
    </row>
    <row r="3733" spans="1:10">
      <c r="A3733" s="210"/>
      <c r="B3733" s="15" t="s">
        <v>3415</v>
      </c>
      <c r="C3733" s="16"/>
      <c r="D3733" s="130"/>
      <c r="E3733" s="20"/>
      <c r="F3733" s="20"/>
      <c r="G3733" s="20"/>
      <c r="H3733" s="8"/>
      <c r="I3733" s="8"/>
    </row>
    <row r="3734" spans="1:10">
      <c r="A3734" s="210"/>
      <c r="B3734" s="26" t="s">
        <v>3416</v>
      </c>
      <c r="C3734" s="16"/>
      <c r="D3734" s="130"/>
      <c r="E3734" s="20">
        <v>105</v>
      </c>
      <c r="F3734" s="20">
        <v>100</v>
      </c>
      <c r="G3734" s="20">
        <v>115</v>
      </c>
      <c r="H3734" s="8">
        <v>226</v>
      </c>
      <c r="I3734" s="8">
        <v>220</v>
      </c>
    </row>
    <row r="3735" spans="1:10">
      <c r="A3735" s="210"/>
      <c r="B3735" s="31" t="s">
        <v>3417</v>
      </c>
      <c r="C3735" s="16"/>
      <c r="D3735" s="130"/>
      <c r="E3735" s="20"/>
      <c r="F3735" s="20"/>
      <c r="G3735" s="20"/>
      <c r="H3735" s="8">
        <v>226</v>
      </c>
      <c r="I3735" s="8">
        <v>220</v>
      </c>
    </row>
    <row r="3736" spans="1:10">
      <c r="A3736" s="210"/>
      <c r="B3736" s="31" t="s">
        <v>3418</v>
      </c>
      <c r="C3736" s="16"/>
      <c r="D3736" s="130"/>
      <c r="E3736" s="20">
        <v>11</v>
      </c>
      <c r="F3736" s="20">
        <v>10</v>
      </c>
      <c r="G3736" s="20">
        <v>10</v>
      </c>
      <c r="H3736" s="8">
        <v>226</v>
      </c>
      <c r="I3736" s="8">
        <v>220</v>
      </c>
    </row>
    <row r="3737" spans="1:10">
      <c r="A3737" s="210"/>
      <c r="B3737" s="31" t="s">
        <v>3419</v>
      </c>
      <c r="C3737" s="16"/>
      <c r="D3737" s="130"/>
      <c r="E3737" s="20">
        <v>23</v>
      </c>
      <c r="F3737" s="20">
        <v>13</v>
      </c>
      <c r="G3737" s="20">
        <v>31</v>
      </c>
      <c r="H3737" s="8">
        <v>226</v>
      </c>
      <c r="I3737" s="8">
        <v>220</v>
      </c>
    </row>
    <row r="3738" spans="1:10" ht="15.75" thickBot="1">
      <c r="A3738"/>
      <c r="B3738" s="15" t="s">
        <v>3420</v>
      </c>
      <c r="C3738" s="16"/>
      <c r="D3738" s="130">
        <v>160</v>
      </c>
      <c r="E3738" s="20"/>
      <c r="F3738" s="20"/>
      <c r="G3738" s="20"/>
      <c r="H3738" s="8"/>
      <c r="I3738" s="8"/>
      <c r="J3738" s="144">
        <f>100*(H3738*(E3738+F3738+G3738)+H3739*(E3739+F3739+G3739)+H3740*(E3740+F3740+G3740)+H3741*(G3741+F3741+E3741)+H3742*(G3742+F3742+E3742)+H3743*(G3743+F3743+E3743)+H3744*(G3744+F3744+E3744))/(D3738*1000)</f>
        <v>10.734375</v>
      </c>
    </row>
    <row r="3739" spans="1:10" ht="15.75" customHeight="1" thickBot="1">
      <c r="A3739" s="204" t="s">
        <v>429</v>
      </c>
      <c r="B3739" s="19" t="s">
        <v>3421</v>
      </c>
      <c r="C3739" s="218" t="s">
        <v>3408</v>
      </c>
      <c r="D3739" s="130"/>
      <c r="E3739" s="20">
        <v>0</v>
      </c>
      <c r="F3739" s="20">
        <v>0</v>
      </c>
      <c r="G3739" s="20">
        <v>0</v>
      </c>
      <c r="H3739" s="21">
        <v>229</v>
      </c>
      <c r="I3739" s="21">
        <v>223</v>
      </c>
    </row>
    <row r="3740" spans="1:10" ht="15.75" thickBot="1">
      <c r="A3740" s="204"/>
      <c r="B3740" s="19" t="s">
        <v>3422</v>
      </c>
      <c r="C3740" s="218"/>
      <c r="D3740" s="130"/>
      <c r="E3740" s="20">
        <v>23</v>
      </c>
      <c r="F3740" s="20">
        <v>25</v>
      </c>
      <c r="G3740" s="20">
        <v>19</v>
      </c>
      <c r="H3740" s="21">
        <v>229</v>
      </c>
      <c r="I3740" s="21">
        <v>223</v>
      </c>
    </row>
    <row r="3741" spans="1:10" ht="15.75" thickBot="1">
      <c r="A3741" s="204"/>
      <c r="B3741" s="19" t="s">
        <v>3423</v>
      </c>
      <c r="C3741" s="218"/>
      <c r="D3741" s="130"/>
      <c r="E3741" s="20">
        <v>1</v>
      </c>
      <c r="F3741" s="20">
        <v>1</v>
      </c>
      <c r="G3741" s="20">
        <v>0</v>
      </c>
      <c r="H3741" s="21">
        <v>229</v>
      </c>
      <c r="I3741" s="21">
        <v>223</v>
      </c>
    </row>
    <row r="3742" spans="1:10">
      <c r="A3742" s="204"/>
      <c r="B3742" s="31" t="s">
        <v>3424</v>
      </c>
      <c r="C3742" s="16"/>
      <c r="D3742" s="130"/>
      <c r="E3742" s="20">
        <v>0</v>
      </c>
      <c r="F3742" s="20">
        <v>1</v>
      </c>
      <c r="G3742" s="20">
        <v>0</v>
      </c>
      <c r="H3742" s="21">
        <v>229</v>
      </c>
      <c r="I3742" s="21">
        <v>223</v>
      </c>
    </row>
    <row r="3743" spans="1:10">
      <c r="A3743" s="204"/>
      <c r="B3743" s="19" t="s">
        <v>63</v>
      </c>
      <c r="C3743" s="16"/>
      <c r="D3743" s="130"/>
      <c r="E3743" s="20">
        <v>2</v>
      </c>
      <c r="F3743" s="20">
        <v>2</v>
      </c>
      <c r="G3743" s="20">
        <v>1</v>
      </c>
      <c r="H3743" s="21">
        <v>229</v>
      </c>
      <c r="I3743" s="21">
        <v>223</v>
      </c>
    </row>
    <row r="3744" spans="1:10">
      <c r="A3744" s="204"/>
      <c r="B3744" s="15" t="s">
        <v>92</v>
      </c>
      <c r="C3744" s="16"/>
      <c r="D3744" s="130">
        <v>250</v>
      </c>
      <c r="E3744" s="20"/>
      <c r="F3744" s="20"/>
      <c r="G3744" s="20"/>
      <c r="H3744" s="8"/>
      <c r="I3744" s="8"/>
      <c r="J3744" s="144">
        <f>100*(H3744*(E3744+F3744+G3744)+H3745*(E3745+F3745+G3745)+H3746*(E3746+F3746+G3746)+H3747*(G3747+F3747+E3747))/(D3744*1000)</f>
        <v>3.5255999999999998</v>
      </c>
    </row>
    <row r="3745" spans="1:10">
      <c r="A3745" s="204"/>
      <c r="B3745" s="19" t="s">
        <v>3425</v>
      </c>
      <c r="C3745" s="16"/>
      <c r="D3745" s="130"/>
      <c r="E3745" s="20">
        <v>2</v>
      </c>
      <c r="F3745" s="20">
        <v>3</v>
      </c>
      <c r="G3745" s="20">
        <v>2</v>
      </c>
      <c r="H3745" s="21">
        <v>226</v>
      </c>
      <c r="I3745" s="21">
        <v>223</v>
      </c>
    </row>
    <row r="3746" spans="1:10">
      <c r="A3746" s="204"/>
      <c r="B3746" s="19" t="s">
        <v>3426</v>
      </c>
      <c r="C3746" s="16"/>
      <c r="D3746" s="130"/>
      <c r="E3746" s="20">
        <v>20</v>
      </c>
      <c r="F3746" s="20">
        <v>0</v>
      </c>
      <c r="G3746" s="20">
        <v>12</v>
      </c>
      <c r="H3746" s="21">
        <v>226</v>
      </c>
      <c r="I3746" s="21">
        <v>223</v>
      </c>
    </row>
    <row r="3747" spans="1:10" ht="15.75" customHeight="1">
      <c r="A3747" s="191" t="s">
        <v>29</v>
      </c>
      <c r="B3747" s="30" t="s">
        <v>3427</v>
      </c>
      <c r="C3747" s="117"/>
      <c r="D3747" s="130">
        <v>400</v>
      </c>
      <c r="E3747" s="20"/>
      <c r="F3747" s="20"/>
      <c r="G3747" s="20"/>
      <c r="H3747" s="8"/>
      <c r="I3747" s="8"/>
      <c r="J3747" s="144">
        <f>100*(H3747*(E3747+F3747+G3747)+H3748*(E3748+F3748+G3748)+H3749*(E3749+F3749+G3749)+H3750*(G3750+F3750+E3750)+H3751*(G3751+F3751+E3751)+H3752*(G3752+F3752+E3752)+H3753*(G3753+F3753+E3753)+H3754*(G3754+F3754+E3754))/(D3747*1000)</f>
        <v>32.290750000000003</v>
      </c>
    </row>
    <row r="3748" spans="1:10" ht="15.75" customHeight="1">
      <c r="A3748" s="191"/>
      <c r="B3748" s="19" t="s">
        <v>1287</v>
      </c>
      <c r="C3748" s="211" t="s">
        <v>3428</v>
      </c>
      <c r="D3748" s="130"/>
      <c r="E3748" s="20">
        <v>37</v>
      </c>
      <c r="F3748" s="20">
        <v>33</v>
      </c>
      <c r="G3748" s="20">
        <v>23</v>
      </c>
      <c r="H3748" s="21">
        <v>227</v>
      </c>
      <c r="I3748" s="21">
        <v>221</v>
      </c>
    </row>
    <row r="3749" spans="1:10">
      <c r="A3749" s="191"/>
      <c r="B3749" s="28" t="s">
        <v>255</v>
      </c>
      <c r="C3749" s="211"/>
      <c r="D3749" s="130"/>
      <c r="E3749" s="20">
        <v>25</v>
      </c>
      <c r="F3749" s="20">
        <v>37</v>
      </c>
      <c r="G3749" s="20">
        <v>31</v>
      </c>
      <c r="H3749" s="21">
        <v>227</v>
      </c>
      <c r="I3749" s="21">
        <v>221</v>
      </c>
    </row>
    <row r="3750" spans="1:10">
      <c r="A3750" s="191"/>
      <c r="B3750" s="19" t="s">
        <v>1288</v>
      </c>
      <c r="C3750" s="211"/>
      <c r="D3750" s="130"/>
      <c r="E3750" s="20">
        <v>34</v>
      </c>
      <c r="F3750" s="20">
        <v>26</v>
      </c>
      <c r="G3750" s="20">
        <v>24</v>
      </c>
      <c r="H3750" s="21">
        <v>227</v>
      </c>
      <c r="I3750" s="21">
        <v>221</v>
      </c>
    </row>
    <row r="3751" spans="1:10">
      <c r="A3751" s="191"/>
      <c r="B3751" s="19" t="s">
        <v>607</v>
      </c>
      <c r="C3751" s="211"/>
      <c r="D3751" s="130"/>
      <c r="E3751" s="20">
        <v>3</v>
      </c>
      <c r="F3751" s="20">
        <v>14</v>
      </c>
      <c r="G3751" s="20">
        <v>18</v>
      </c>
      <c r="H3751" s="21">
        <v>227</v>
      </c>
      <c r="I3751" s="21">
        <v>221</v>
      </c>
    </row>
    <row r="3752" spans="1:10">
      <c r="A3752" s="191"/>
      <c r="B3752" s="19" t="s">
        <v>3429</v>
      </c>
      <c r="C3752" s="211"/>
      <c r="D3752" s="130"/>
      <c r="E3752" s="20">
        <v>0</v>
      </c>
      <c r="F3752" s="20">
        <v>0</v>
      </c>
      <c r="G3752" s="20">
        <v>0</v>
      </c>
      <c r="H3752" s="21">
        <v>227</v>
      </c>
      <c r="I3752" s="21">
        <v>221</v>
      </c>
    </row>
    <row r="3753" spans="1:10">
      <c r="A3753" s="191"/>
      <c r="B3753" s="19" t="s">
        <v>1256</v>
      </c>
      <c r="C3753" s="118"/>
      <c r="D3753" s="130"/>
      <c r="E3753" s="20">
        <v>29</v>
      </c>
      <c r="F3753" s="20">
        <v>24</v>
      </c>
      <c r="G3753" s="20">
        <v>62</v>
      </c>
      <c r="H3753" s="21">
        <v>227</v>
      </c>
      <c r="I3753" s="21">
        <v>221</v>
      </c>
    </row>
    <row r="3754" spans="1:10">
      <c r="A3754" s="115"/>
      <c r="B3754" s="19" t="s">
        <v>1289</v>
      </c>
      <c r="C3754" s="118"/>
      <c r="D3754" s="130"/>
      <c r="E3754" s="20">
        <v>35</v>
      </c>
      <c r="F3754" s="20">
        <v>56</v>
      </c>
      <c r="G3754" s="20">
        <v>58</v>
      </c>
      <c r="H3754" s="21">
        <v>227</v>
      </c>
      <c r="I3754" s="21">
        <v>221</v>
      </c>
    </row>
    <row r="3755" spans="1:10" s="113" customFormat="1" ht="15.75" thickBot="1">
      <c r="A3755"/>
      <c r="B3755" s="109" t="s">
        <v>3430</v>
      </c>
      <c r="C3755" s="111"/>
      <c r="D3755" s="143">
        <v>250</v>
      </c>
      <c r="E3755" s="107"/>
      <c r="F3755" s="107"/>
      <c r="G3755" s="107"/>
      <c r="H3755" s="8"/>
      <c r="I3755" s="8"/>
      <c r="J3755" s="144">
        <f>100*(H3755*(E3755+F3755+G3755)+H3756*(E3756+F3756+G3756)+H3757*(E3757+F3757+G3757))/(D3755*1000)</f>
        <v>12.798</v>
      </c>
    </row>
    <row r="3756" spans="1:10" ht="15.75" customHeight="1" thickBot="1">
      <c r="A3756" s="184" t="s">
        <v>14</v>
      </c>
      <c r="B3756" s="31" t="s">
        <v>3431</v>
      </c>
      <c r="C3756" s="218" t="s">
        <v>281</v>
      </c>
      <c r="D3756" s="130"/>
      <c r="E3756" s="20">
        <v>12</v>
      </c>
      <c r="F3756" s="20">
        <v>9</v>
      </c>
      <c r="G3756" s="20">
        <v>24</v>
      </c>
      <c r="H3756" s="21">
        <v>237</v>
      </c>
      <c r="I3756" s="21">
        <v>234</v>
      </c>
    </row>
    <row r="3757" spans="1:10" ht="22.35" customHeight="1" thickBot="1">
      <c r="A3757" s="184"/>
      <c r="B3757" s="31" t="s">
        <v>3349</v>
      </c>
      <c r="C3757" s="218"/>
      <c r="D3757" s="130"/>
      <c r="E3757" s="20">
        <v>42</v>
      </c>
      <c r="F3757" s="20">
        <v>26</v>
      </c>
      <c r="G3757" s="20">
        <v>22</v>
      </c>
      <c r="H3757" s="21">
        <v>237</v>
      </c>
      <c r="I3757" s="21">
        <v>234</v>
      </c>
    </row>
    <row r="3758" spans="1:10" ht="15.75" thickBot="1">
      <c r="A3758"/>
      <c r="B3758" s="15" t="s">
        <v>3432</v>
      </c>
      <c r="C3758" s="16"/>
      <c r="D3758" s="130">
        <v>560</v>
      </c>
      <c r="E3758" s="20"/>
      <c r="F3758" s="20"/>
      <c r="G3758" s="20"/>
      <c r="H3758" s="8"/>
      <c r="I3758" s="8"/>
      <c r="J3758" s="144">
        <f>100*(H3758*(E3758+F3758+G3758)+H3759*(E3759+F3759+G3759)+H3760*(E3760+F3760+G3760))/(D3758*1000)</f>
        <v>1.1496428571428572</v>
      </c>
    </row>
    <row r="3759" spans="1:10" ht="15.75" customHeight="1" thickBot="1">
      <c r="A3759" s="186" t="s">
        <v>29</v>
      </c>
      <c r="B3759" s="31" t="s">
        <v>3433</v>
      </c>
      <c r="C3759" s="218" t="s">
        <v>3434</v>
      </c>
      <c r="D3759" s="130"/>
      <c r="E3759" s="20">
        <v>1</v>
      </c>
      <c r="F3759" s="20">
        <v>4</v>
      </c>
      <c r="G3759" s="20">
        <v>2</v>
      </c>
      <c r="H3759" s="21">
        <v>222</v>
      </c>
      <c r="I3759" s="21">
        <v>219</v>
      </c>
    </row>
    <row r="3760" spans="1:10" ht="29.1" customHeight="1" thickBot="1">
      <c r="A3760" s="186"/>
      <c r="B3760" s="31" t="s">
        <v>3435</v>
      </c>
      <c r="C3760" s="218"/>
      <c r="D3760" s="130"/>
      <c r="E3760" s="20">
        <v>14</v>
      </c>
      <c r="F3760" s="20">
        <v>6</v>
      </c>
      <c r="G3760" s="20">
        <v>2</v>
      </c>
      <c r="H3760" s="21">
        <v>222</v>
      </c>
      <c r="I3760" s="21">
        <v>219</v>
      </c>
    </row>
    <row r="3761" spans="1:10" ht="15.75" thickBot="1">
      <c r="A3761"/>
      <c r="B3761" s="15" t="s">
        <v>3436</v>
      </c>
      <c r="C3761" s="16"/>
      <c r="D3761" s="130">
        <v>250</v>
      </c>
      <c r="E3761" s="20"/>
      <c r="F3761" s="20"/>
      <c r="G3761" s="20"/>
      <c r="H3761" s="8"/>
      <c r="I3761" s="8"/>
      <c r="J3761" s="144">
        <f>100*(H3761*(E3761+F3761+G3761)+H3762*(E3762+F3762+G3762)+H3763*(E3763+F3763+G3763)+H3764*(G3764+F3764+E3764)+H3765*(G3765+F3765+E3765)+H3766*(G3766+F3766+E3766)+H3767*(G3767+F3767+E3767)+H3768*(G3768+F3768+E3768)+H3769*(G3769+F3769+E3769))/(D3761*1000)</f>
        <v>26.828399999999998</v>
      </c>
    </row>
    <row r="3762" spans="1:10" ht="15.75" customHeight="1" thickBot="1">
      <c r="A3762" s="205" t="s">
        <v>3339</v>
      </c>
      <c r="B3762" s="26" t="s">
        <v>315</v>
      </c>
      <c r="C3762" s="218" t="s">
        <v>3437</v>
      </c>
      <c r="D3762" s="130"/>
      <c r="E3762" s="20">
        <v>1</v>
      </c>
      <c r="F3762" s="20"/>
      <c r="G3762" s="20"/>
      <c r="H3762" s="8">
        <v>237</v>
      </c>
      <c r="I3762" s="8">
        <v>222</v>
      </c>
    </row>
    <row r="3763" spans="1:10" ht="15.75" thickBot="1">
      <c r="A3763" s="205"/>
      <c r="B3763" s="26" t="s">
        <v>3438</v>
      </c>
      <c r="C3763" s="218"/>
      <c r="D3763" s="130"/>
      <c r="E3763" s="20">
        <v>16</v>
      </c>
      <c r="F3763" s="20">
        <v>31</v>
      </c>
      <c r="G3763" s="20">
        <v>28</v>
      </c>
      <c r="H3763" s="8">
        <v>237</v>
      </c>
      <c r="I3763" s="8">
        <v>222</v>
      </c>
    </row>
    <row r="3764" spans="1:10" ht="15.75" thickBot="1">
      <c r="A3764" s="205"/>
      <c r="B3764" s="31" t="s">
        <v>3439</v>
      </c>
      <c r="C3764" s="218"/>
      <c r="D3764" s="130"/>
      <c r="E3764" s="20">
        <v>29</v>
      </c>
      <c r="F3764" s="20">
        <v>23</v>
      </c>
      <c r="G3764" s="20">
        <v>32</v>
      </c>
      <c r="H3764" s="8">
        <v>237</v>
      </c>
      <c r="I3764" s="8">
        <v>222</v>
      </c>
    </row>
    <row r="3765" spans="1:10" ht="15.75" thickBot="1">
      <c r="A3765" s="205"/>
      <c r="B3765" s="31" t="s">
        <v>3440</v>
      </c>
      <c r="C3765" s="218"/>
      <c r="D3765" s="130"/>
      <c r="E3765" s="20">
        <v>1</v>
      </c>
      <c r="F3765" s="20">
        <v>0</v>
      </c>
      <c r="G3765" s="20">
        <v>2</v>
      </c>
      <c r="H3765" s="8">
        <v>237</v>
      </c>
      <c r="I3765" s="8">
        <v>222</v>
      </c>
    </row>
    <row r="3766" spans="1:10">
      <c r="A3766" s="205"/>
      <c r="B3766" s="31" t="s">
        <v>3441</v>
      </c>
      <c r="C3766" s="16"/>
      <c r="D3766" s="130"/>
      <c r="E3766" s="20">
        <v>1</v>
      </c>
      <c r="F3766" s="20">
        <v>7</v>
      </c>
      <c r="G3766" s="20">
        <v>1</v>
      </c>
      <c r="H3766" s="8">
        <v>237</v>
      </c>
      <c r="I3766" s="8">
        <v>222</v>
      </c>
    </row>
    <row r="3767" spans="1:10">
      <c r="A3767" s="205"/>
      <c r="B3767" s="31" t="s">
        <v>3442</v>
      </c>
      <c r="C3767" s="16"/>
      <c r="D3767" s="130"/>
      <c r="E3767" s="20">
        <v>4</v>
      </c>
      <c r="F3767" s="20">
        <v>7</v>
      </c>
      <c r="G3767" s="20">
        <v>14</v>
      </c>
      <c r="H3767" s="8">
        <v>237</v>
      </c>
      <c r="I3767" s="8">
        <v>222</v>
      </c>
    </row>
    <row r="3768" spans="1:10">
      <c r="A3768" s="205"/>
      <c r="B3768" s="31" t="s">
        <v>3443</v>
      </c>
      <c r="C3768" s="16"/>
      <c r="D3768" s="130"/>
      <c r="E3768" s="20">
        <v>11</v>
      </c>
      <c r="F3768" s="20">
        <v>14</v>
      </c>
      <c r="G3768" s="20">
        <v>15</v>
      </c>
      <c r="H3768" s="8">
        <v>237</v>
      </c>
      <c r="I3768" s="8">
        <v>222</v>
      </c>
    </row>
    <row r="3769" spans="1:10">
      <c r="A3769" s="205"/>
      <c r="B3769" s="31" t="s">
        <v>3444</v>
      </c>
      <c r="C3769" s="16"/>
      <c r="D3769" s="130"/>
      <c r="E3769" s="20">
        <v>3</v>
      </c>
      <c r="F3769" s="20">
        <v>27</v>
      </c>
      <c r="G3769" s="20">
        <v>16</v>
      </c>
      <c r="H3769" s="8">
        <v>237</v>
      </c>
      <c r="I3769" s="8">
        <v>222</v>
      </c>
    </row>
    <row r="3770" spans="1:10" ht="15.75" thickBot="1">
      <c r="A3770"/>
      <c r="B3770" s="15" t="s">
        <v>3445</v>
      </c>
      <c r="C3770" s="16"/>
      <c r="D3770" s="130">
        <v>400</v>
      </c>
      <c r="E3770" s="20"/>
      <c r="F3770" s="20"/>
      <c r="G3770" s="20"/>
      <c r="H3770" s="8"/>
      <c r="I3770" s="8"/>
      <c r="J3770" s="144">
        <f>100*(H3770*(E3770+F3770+G3770)+H3771*(E3771+F3771+G3771)+H3772*(E3772+F3772+G3772)+H3773*(G3773+F3773+E3773)+H3774*(G3774+F3774+E3774)+H3775*(G3775+F3775+E3775)+H3776*(G3776+F3776+E3776)+H3777*(G3777+F3777+E3777))/(D3770*1000)</f>
        <v>40.361249999999998</v>
      </c>
    </row>
    <row r="3771" spans="1:10" ht="17.100000000000001" customHeight="1" thickBot="1">
      <c r="A3771" s="191" t="s">
        <v>921</v>
      </c>
      <c r="B3771" s="26" t="s">
        <v>3446</v>
      </c>
      <c r="C3771" s="104" t="s">
        <v>3447</v>
      </c>
      <c r="D3771" s="130"/>
      <c r="E3771" s="20">
        <v>2</v>
      </c>
      <c r="F3771" s="20">
        <v>1</v>
      </c>
      <c r="G3771" s="20">
        <v>1</v>
      </c>
      <c r="H3771" s="8">
        <v>229</v>
      </c>
      <c r="I3771" s="8">
        <v>228</v>
      </c>
    </row>
    <row r="3772" spans="1:10">
      <c r="A3772" s="191"/>
      <c r="B3772" s="31" t="s">
        <v>3448</v>
      </c>
      <c r="C3772" s="16"/>
      <c r="D3772" s="130"/>
      <c r="E3772" s="20">
        <v>96</v>
      </c>
      <c r="F3772" s="20">
        <v>118</v>
      </c>
      <c r="G3772" s="20">
        <v>106</v>
      </c>
      <c r="H3772" s="8">
        <v>229</v>
      </c>
      <c r="I3772" s="8">
        <v>228</v>
      </c>
    </row>
    <row r="3773" spans="1:10">
      <c r="A3773" s="191"/>
      <c r="B3773" s="26" t="s">
        <v>3449</v>
      </c>
      <c r="C3773" s="16"/>
      <c r="D3773" s="130"/>
      <c r="E3773" s="20">
        <v>1</v>
      </c>
      <c r="F3773" s="20">
        <v>3</v>
      </c>
      <c r="G3773" s="20">
        <v>1</v>
      </c>
      <c r="H3773" s="8">
        <v>229</v>
      </c>
      <c r="I3773" s="8">
        <v>228</v>
      </c>
    </row>
    <row r="3774" spans="1:10">
      <c r="A3774" s="191"/>
      <c r="B3774" s="26" t="s">
        <v>1048</v>
      </c>
      <c r="C3774" s="16"/>
      <c r="D3774" s="130"/>
      <c r="E3774" s="20">
        <v>32</v>
      </c>
      <c r="F3774" s="20">
        <v>14</v>
      </c>
      <c r="G3774" s="20">
        <v>36</v>
      </c>
      <c r="H3774" s="8">
        <v>229</v>
      </c>
      <c r="I3774" s="8">
        <v>228</v>
      </c>
    </row>
    <row r="3775" spans="1:10">
      <c r="A3775" s="191"/>
      <c r="B3775" s="31" t="s">
        <v>3450</v>
      </c>
      <c r="C3775" s="16"/>
      <c r="D3775" s="130"/>
      <c r="E3775" s="20">
        <v>62</v>
      </c>
      <c r="F3775" s="20">
        <v>75</v>
      </c>
      <c r="G3775" s="20">
        <v>74</v>
      </c>
      <c r="H3775" s="8">
        <v>229</v>
      </c>
      <c r="I3775" s="8">
        <v>228</v>
      </c>
    </row>
    <row r="3776" spans="1:10">
      <c r="A3776" s="191"/>
      <c r="B3776" s="31" t="s">
        <v>3451</v>
      </c>
      <c r="C3776" s="16"/>
      <c r="D3776" s="130"/>
      <c r="E3776" s="20">
        <v>24</v>
      </c>
      <c r="F3776" s="20">
        <v>11</v>
      </c>
      <c r="G3776" s="20">
        <v>48</v>
      </c>
      <c r="H3776" s="8">
        <v>229</v>
      </c>
      <c r="I3776" s="8">
        <v>228</v>
      </c>
    </row>
    <row r="3777" spans="1:10" ht="15.75" customHeight="1" thickBot="1">
      <c r="A3777" s="191" t="s">
        <v>3452</v>
      </c>
      <c r="B3777" s="119" t="s">
        <v>3453</v>
      </c>
      <c r="C3777" s="16"/>
      <c r="D3777" s="130">
        <v>250</v>
      </c>
      <c r="E3777" s="20"/>
      <c r="F3777" s="20"/>
      <c r="G3777" s="20"/>
      <c r="H3777" s="8"/>
      <c r="I3777" s="8"/>
      <c r="J3777" s="144">
        <f>100*(H3777*(E3777+F3777+G3777)+H3778*(E3778+F3778+G3778)+H3779*(E3779+F3779+G3779)+H3780*(G3780+F3780+E3780)+H3781*(G3781+F3781+E3781)+H3782*(G3782+F3782+E3782)+H3783*(G3783+F3783+E3783)+H3784*(G3784+F3784+E3784))/(D3777*1000)</f>
        <v>10.8416</v>
      </c>
    </row>
    <row r="3778" spans="1:10" ht="15.75" customHeight="1" thickBot="1">
      <c r="A3778" s="191"/>
      <c r="B3778" s="53" t="s">
        <v>3454</v>
      </c>
      <c r="C3778" s="218" t="s">
        <v>3455</v>
      </c>
      <c r="D3778" s="130"/>
      <c r="E3778" s="20">
        <v>0</v>
      </c>
      <c r="F3778" s="20">
        <v>0</v>
      </c>
      <c r="G3778" s="20">
        <v>0</v>
      </c>
      <c r="H3778" s="8">
        <v>224</v>
      </c>
      <c r="I3778" s="8">
        <v>221</v>
      </c>
    </row>
    <row r="3779" spans="1:10" ht="15.75" thickBot="1">
      <c r="A3779" s="191"/>
      <c r="B3779" s="31" t="s">
        <v>3456</v>
      </c>
      <c r="C3779" s="218"/>
      <c r="D3779" s="130"/>
      <c r="E3779" s="20"/>
      <c r="F3779" s="20"/>
      <c r="G3779" s="20"/>
      <c r="H3779" s="8">
        <v>224</v>
      </c>
      <c r="I3779" s="8">
        <v>221</v>
      </c>
    </row>
    <row r="3780" spans="1:10" ht="15.75" thickBot="1">
      <c r="A3780" s="191"/>
      <c r="B3780" s="19" t="s">
        <v>3457</v>
      </c>
      <c r="C3780" s="218"/>
      <c r="D3780" s="130"/>
      <c r="E3780" s="20">
        <v>5</v>
      </c>
      <c r="F3780" s="20">
        <v>11</v>
      </c>
      <c r="G3780" s="20">
        <v>3</v>
      </c>
      <c r="H3780" s="8">
        <v>224</v>
      </c>
      <c r="I3780" s="8">
        <v>221</v>
      </c>
    </row>
    <row r="3781" spans="1:10" ht="15.75" thickBot="1">
      <c r="A3781" s="191"/>
      <c r="B3781" s="31" t="s">
        <v>3458</v>
      </c>
      <c r="C3781" s="218"/>
      <c r="D3781" s="130"/>
      <c r="E3781" s="20">
        <v>4</v>
      </c>
      <c r="F3781" s="20">
        <v>2</v>
      </c>
      <c r="G3781" s="20">
        <v>4</v>
      </c>
      <c r="H3781" s="8">
        <v>224</v>
      </c>
      <c r="I3781" s="8">
        <v>221</v>
      </c>
    </row>
    <row r="3782" spans="1:10">
      <c r="A3782" s="191"/>
      <c r="B3782" s="31" t="s">
        <v>3459</v>
      </c>
      <c r="C3782" s="16"/>
      <c r="D3782" s="130"/>
      <c r="E3782" s="20">
        <v>16</v>
      </c>
      <c r="F3782" s="20">
        <v>19</v>
      </c>
      <c r="G3782" s="20">
        <v>14</v>
      </c>
      <c r="H3782" s="8">
        <v>224</v>
      </c>
      <c r="I3782" s="8">
        <v>221</v>
      </c>
    </row>
    <row r="3783" spans="1:10">
      <c r="A3783" s="191"/>
      <c r="B3783" s="31" t="s">
        <v>3460</v>
      </c>
      <c r="C3783" s="16"/>
      <c r="D3783" s="130"/>
      <c r="E3783" s="20">
        <v>2</v>
      </c>
      <c r="F3783" s="20">
        <v>15</v>
      </c>
      <c r="G3783" s="20">
        <v>26</v>
      </c>
      <c r="H3783" s="8">
        <v>224</v>
      </c>
      <c r="I3783" s="8">
        <v>221</v>
      </c>
    </row>
    <row r="3784" spans="1:10">
      <c r="A3784" s="191"/>
      <c r="B3784" s="15" t="s">
        <v>3461</v>
      </c>
      <c r="C3784" s="16"/>
      <c r="D3784" s="130"/>
      <c r="E3784" s="20"/>
      <c r="F3784" s="20"/>
      <c r="G3784" s="20"/>
      <c r="H3784" s="8"/>
      <c r="I3784" s="8"/>
    </row>
    <row r="3785" spans="1:10">
      <c r="A3785" s="191"/>
      <c r="B3785" s="31" t="s">
        <v>3462</v>
      </c>
      <c r="C3785" s="16"/>
      <c r="D3785" s="130"/>
      <c r="E3785" s="20"/>
      <c r="F3785" s="20"/>
      <c r="G3785" s="20"/>
      <c r="H3785" s="8"/>
      <c r="I3785" s="8"/>
    </row>
    <row r="3786" spans="1:10">
      <c r="A3786" s="191"/>
      <c r="B3786" s="31" t="s">
        <v>3463</v>
      </c>
      <c r="C3786" s="16"/>
      <c r="D3786" s="130"/>
      <c r="E3786" s="20"/>
      <c r="F3786" s="20"/>
      <c r="G3786" s="20"/>
      <c r="H3786" s="8"/>
      <c r="I3786" s="8"/>
    </row>
    <row r="3787" spans="1:10" ht="15.75" thickBot="1">
      <c r="A3787"/>
      <c r="B3787" s="15" t="s">
        <v>3464</v>
      </c>
      <c r="C3787" s="16"/>
      <c r="D3787" s="130">
        <v>630</v>
      </c>
      <c r="E3787" s="20"/>
      <c r="F3787" s="20"/>
      <c r="G3787" s="20"/>
      <c r="H3787" s="8"/>
      <c r="I3787" s="8"/>
      <c r="J3787" s="144">
        <f>100*(H3787*(E3787+F3787+G3787)+H3788*(E3788+F3788+G3788)+H3789*(E3789+F3789+G3789)+H3790*(G3790+F3790+E3790))/(D3787*1000)</f>
        <v>12.464285714285714</v>
      </c>
    </row>
    <row r="3788" spans="1:10" ht="15.75" customHeight="1" thickBot="1">
      <c r="A3788" s="203" t="s">
        <v>429</v>
      </c>
      <c r="B3788" s="26" t="s">
        <v>3465</v>
      </c>
      <c r="C3788" s="218" t="s">
        <v>3466</v>
      </c>
      <c r="D3788" s="130"/>
      <c r="E3788" s="20">
        <v>0</v>
      </c>
      <c r="F3788" s="20">
        <v>0</v>
      </c>
      <c r="G3788" s="20">
        <v>1</v>
      </c>
      <c r="H3788" s="8">
        <v>225</v>
      </c>
      <c r="I3788" s="8">
        <v>224</v>
      </c>
    </row>
    <row r="3789" spans="1:10" ht="15.75" thickBot="1">
      <c r="A3789" s="203"/>
      <c r="B3789" s="31" t="s">
        <v>3467</v>
      </c>
      <c r="C3789" s="218"/>
      <c r="D3789" s="130"/>
      <c r="E3789" s="20">
        <v>1</v>
      </c>
      <c r="F3789" s="20">
        <v>0</v>
      </c>
      <c r="G3789" s="20">
        <v>1</v>
      </c>
      <c r="H3789" s="8">
        <v>225</v>
      </c>
      <c r="I3789" s="8">
        <v>224</v>
      </c>
    </row>
    <row r="3790" spans="1:10" ht="15.75" thickBot="1">
      <c r="A3790" s="203"/>
      <c r="B3790" s="31" t="s">
        <v>3468</v>
      </c>
      <c r="C3790" s="218"/>
      <c r="D3790" s="130"/>
      <c r="E3790" s="20">
        <v>134</v>
      </c>
      <c r="F3790" s="20">
        <v>95</v>
      </c>
      <c r="G3790" s="20">
        <v>117</v>
      </c>
      <c r="H3790" s="8">
        <v>225</v>
      </c>
      <c r="I3790" s="8">
        <v>224</v>
      </c>
    </row>
    <row r="3791" spans="1:10">
      <c r="A3791" s="203"/>
      <c r="B3791" s="15" t="s">
        <v>92</v>
      </c>
      <c r="C3791" s="16"/>
      <c r="D3791" s="130">
        <v>630</v>
      </c>
      <c r="E3791" s="20"/>
      <c r="F3791" s="20"/>
      <c r="G3791" s="20"/>
      <c r="H3791" s="8"/>
      <c r="I3791" s="8"/>
      <c r="J3791" s="144">
        <f>100*(H3791*(E3791+F3791+G3791)+H3792*(E3792+F3792+G3792)+H3793*(E3793+F3793+G3793)+H3794*(G3794+F3794+E3794)+H3795*(G3795+F3795+E3795)+H3796*(G3796+F3796+E3796)+H3797*(G3797+F3797+E3797)+H3798*(G3798+F3798+E3798))/(D3791*1000)</f>
        <v>10.571428571428571</v>
      </c>
    </row>
    <row r="3792" spans="1:10">
      <c r="A3792" s="203"/>
      <c r="B3792" s="31" t="s">
        <v>3468</v>
      </c>
      <c r="C3792" s="16"/>
      <c r="D3792" s="130"/>
      <c r="E3792" s="20">
        <v>0</v>
      </c>
      <c r="F3792" s="20">
        <v>0</v>
      </c>
      <c r="G3792" s="20">
        <v>0</v>
      </c>
      <c r="H3792" s="8">
        <v>225</v>
      </c>
      <c r="I3792" s="8">
        <v>223</v>
      </c>
    </row>
    <row r="3793" spans="1:10">
      <c r="A3793" s="203"/>
      <c r="B3793" s="31" t="s">
        <v>3469</v>
      </c>
      <c r="C3793" s="16"/>
      <c r="D3793" s="130"/>
      <c r="E3793" s="20">
        <v>48</v>
      </c>
      <c r="F3793" s="20">
        <v>10</v>
      </c>
      <c r="G3793" s="20">
        <v>12</v>
      </c>
      <c r="H3793" s="8">
        <v>225</v>
      </c>
      <c r="I3793" s="8">
        <v>223</v>
      </c>
    </row>
    <row r="3794" spans="1:10">
      <c r="A3794" s="203"/>
      <c r="B3794" s="31" t="s">
        <v>3470</v>
      </c>
      <c r="C3794" s="16"/>
      <c r="D3794" s="130"/>
      <c r="E3794" s="20">
        <v>1</v>
      </c>
      <c r="F3794" s="20">
        <v>14</v>
      </c>
      <c r="G3794" s="20">
        <v>1</v>
      </c>
      <c r="H3794" s="8">
        <v>225</v>
      </c>
      <c r="I3794" s="8">
        <v>223</v>
      </c>
    </row>
    <row r="3795" spans="1:10">
      <c r="A3795" s="203"/>
      <c r="B3795" s="26" t="s">
        <v>3465</v>
      </c>
      <c r="C3795" s="16"/>
      <c r="D3795" s="130"/>
      <c r="E3795" s="20">
        <v>1</v>
      </c>
      <c r="F3795" s="20">
        <v>2</v>
      </c>
      <c r="G3795" s="20">
        <v>5</v>
      </c>
      <c r="H3795" s="8">
        <v>225</v>
      </c>
      <c r="I3795" s="8">
        <v>223</v>
      </c>
    </row>
    <row r="3796" spans="1:10">
      <c r="A3796" s="203"/>
      <c r="B3796" s="31" t="s">
        <v>3471</v>
      </c>
      <c r="C3796" s="16"/>
      <c r="D3796" s="130"/>
      <c r="E3796" s="20">
        <v>1</v>
      </c>
      <c r="F3796" s="20">
        <v>0</v>
      </c>
      <c r="G3796" s="20">
        <v>5</v>
      </c>
      <c r="H3796" s="8">
        <v>225</v>
      </c>
      <c r="I3796" s="8">
        <v>223</v>
      </c>
    </row>
    <row r="3797" spans="1:10">
      <c r="A3797" s="115"/>
      <c r="B3797" s="31" t="s">
        <v>3472</v>
      </c>
      <c r="C3797" s="16"/>
      <c r="D3797" s="130"/>
      <c r="E3797" s="20">
        <v>69</v>
      </c>
      <c r="F3797" s="20">
        <v>61</v>
      </c>
      <c r="G3797" s="20">
        <v>66</v>
      </c>
      <c r="H3797" s="8">
        <v>225</v>
      </c>
      <c r="I3797" s="8">
        <v>223</v>
      </c>
    </row>
    <row r="3798" spans="1:10" ht="15.75" customHeight="1" thickBot="1">
      <c r="A3798" s="191" t="s">
        <v>797</v>
      </c>
      <c r="B3798" s="45" t="s">
        <v>3473</v>
      </c>
      <c r="C3798" s="16"/>
      <c r="D3798" s="130">
        <v>40</v>
      </c>
      <c r="E3798" s="20"/>
      <c r="F3798" s="20"/>
      <c r="G3798" s="20"/>
      <c r="H3798" s="8"/>
      <c r="I3798" s="8"/>
      <c r="J3798" s="144">
        <f>100*(H3798*(E3798+F3798+G3798)+H3799*(E3799+F3799+G3799)+H3800*(E3800+F3800+G3800)+H3801*(G3801+F3801+E3801))/(D3798*1000)</f>
        <v>26.324999999999999</v>
      </c>
    </row>
    <row r="3799" spans="1:10" ht="15.75" customHeight="1" thickBot="1">
      <c r="A3799" s="191"/>
      <c r="B3799" s="31" t="s">
        <v>1052</v>
      </c>
      <c r="C3799" s="218" t="s">
        <v>3474</v>
      </c>
      <c r="D3799" s="130"/>
      <c r="E3799" s="20">
        <v>2</v>
      </c>
      <c r="F3799" s="20">
        <v>2</v>
      </c>
      <c r="G3799" s="20">
        <v>16</v>
      </c>
      <c r="H3799" s="8">
        <v>234</v>
      </c>
      <c r="I3799" s="8">
        <v>227</v>
      </c>
    </row>
    <row r="3800" spans="1:10" ht="15.75" thickBot="1">
      <c r="A3800" s="191"/>
      <c r="B3800" s="31" t="s">
        <v>3475</v>
      </c>
      <c r="C3800" s="218"/>
      <c r="D3800" s="130"/>
      <c r="E3800" s="20">
        <v>2</v>
      </c>
      <c r="F3800" s="20">
        <v>8</v>
      </c>
      <c r="G3800" s="20">
        <v>10</v>
      </c>
      <c r="H3800" s="8">
        <v>234</v>
      </c>
      <c r="I3800" s="8">
        <v>227</v>
      </c>
    </row>
    <row r="3801" spans="1:10" ht="15.75" thickBot="1">
      <c r="A3801" s="191"/>
      <c r="B3801" s="31" t="s">
        <v>3476</v>
      </c>
      <c r="C3801" s="218"/>
      <c r="D3801" s="130"/>
      <c r="E3801" s="20">
        <v>2</v>
      </c>
      <c r="F3801" s="20">
        <v>0</v>
      </c>
      <c r="G3801" s="20">
        <v>3</v>
      </c>
      <c r="H3801" s="8">
        <v>234</v>
      </c>
      <c r="I3801" s="8">
        <v>227</v>
      </c>
    </row>
    <row r="3802" spans="1:10" ht="15.75" thickBot="1">
      <c r="A3802" s="191"/>
      <c r="B3802" s="45" t="s">
        <v>3477</v>
      </c>
      <c r="C3802" s="16"/>
      <c r="D3802" s="130">
        <v>100</v>
      </c>
      <c r="E3802" s="20"/>
      <c r="F3802" s="20"/>
      <c r="G3802" s="20"/>
      <c r="H3802" s="8"/>
      <c r="I3802" s="8"/>
      <c r="J3802" s="144">
        <f>100*(H3802*(E3802+F3802+G3802)+H3803*(E3803+F3803+G3803)+H3804*(E3804+F3804+G3804)+H3805*(G3805+F3805+E3805))/(D3802*1000)</f>
        <v>27.484999999999999</v>
      </c>
    </row>
    <row r="3803" spans="1:10" ht="15.75" customHeight="1" thickBot="1">
      <c r="A3803" s="191"/>
      <c r="B3803" s="31" t="s">
        <v>63</v>
      </c>
      <c r="C3803" s="218" t="s">
        <v>3474</v>
      </c>
      <c r="D3803" s="130"/>
      <c r="E3803" s="20">
        <v>0</v>
      </c>
      <c r="F3803" s="20">
        <v>0</v>
      </c>
      <c r="G3803" s="20">
        <v>0</v>
      </c>
      <c r="H3803" s="8">
        <v>239</v>
      </c>
      <c r="I3803" s="8">
        <v>236</v>
      </c>
    </row>
    <row r="3804" spans="1:10" ht="15.75" thickBot="1">
      <c r="A3804" s="191"/>
      <c r="B3804" s="31" t="s">
        <v>3478</v>
      </c>
      <c r="C3804" s="218"/>
      <c r="D3804" s="130"/>
      <c r="E3804" s="20">
        <v>26</v>
      </c>
      <c r="F3804" s="20">
        <v>36</v>
      </c>
      <c r="G3804" s="20">
        <v>53</v>
      </c>
      <c r="H3804" s="8">
        <v>239</v>
      </c>
      <c r="I3804" s="8">
        <v>236</v>
      </c>
    </row>
    <row r="3805" spans="1:10" ht="15.75" thickBot="1">
      <c r="A3805" s="115"/>
      <c r="B3805" s="15" t="s">
        <v>3479</v>
      </c>
      <c r="C3805" s="16"/>
      <c r="D3805" s="130">
        <v>400</v>
      </c>
      <c r="E3805" s="20"/>
      <c r="F3805" s="20"/>
      <c r="G3805" s="20"/>
      <c r="H3805" s="8"/>
      <c r="I3805" s="8"/>
      <c r="J3805" s="144">
        <f>100*(H3805*(E3805+F3805+G3805)+H3806*(E3806+F3806+G3806)+H3807*(E3807+F3807+G3807)+H3808*(G3808+F3808+E3808)+H3809*(G3809+F3809+E3809)+H3810*(G3810+F3810+E3810)+H3811*(G3811+F3811+E3811)+H3812*(G3812+F3812+E3812))/(D3805*1000)</f>
        <v>15.984</v>
      </c>
    </row>
    <row r="3806" spans="1:10" ht="15.75" customHeight="1" thickBot="1">
      <c r="A3806" s="203" t="s">
        <v>429</v>
      </c>
      <c r="B3806" s="31" t="s">
        <v>3480</v>
      </c>
      <c r="C3806" s="218" t="s">
        <v>3481</v>
      </c>
      <c r="D3806" s="130"/>
      <c r="E3806" s="20">
        <v>0</v>
      </c>
      <c r="F3806" s="20">
        <v>0</v>
      </c>
      <c r="G3806" s="20">
        <v>0</v>
      </c>
      <c r="H3806" s="8">
        <v>222</v>
      </c>
      <c r="I3806" s="8">
        <v>220</v>
      </c>
    </row>
    <row r="3807" spans="1:10" ht="15.75" thickBot="1">
      <c r="A3807" s="203"/>
      <c r="B3807" s="31" t="s">
        <v>3482</v>
      </c>
      <c r="C3807" s="218"/>
      <c r="D3807" s="130"/>
      <c r="E3807" s="20">
        <v>22</v>
      </c>
      <c r="F3807" s="20">
        <v>30</v>
      </c>
      <c r="G3807" s="20">
        <v>32</v>
      </c>
      <c r="H3807" s="8">
        <v>222</v>
      </c>
      <c r="I3807" s="8">
        <v>220</v>
      </c>
    </row>
    <row r="3808" spans="1:10" ht="15.75" thickBot="1">
      <c r="A3808" s="203"/>
      <c r="B3808" s="31" t="s">
        <v>3483</v>
      </c>
      <c r="C3808" s="218"/>
      <c r="D3808" s="130"/>
      <c r="E3808" s="20">
        <v>39</v>
      </c>
      <c r="F3808" s="20">
        <v>41</v>
      </c>
      <c r="G3808" s="20">
        <v>11</v>
      </c>
      <c r="H3808" s="8">
        <v>222</v>
      </c>
      <c r="I3808" s="8">
        <v>220</v>
      </c>
    </row>
    <row r="3809" spans="1:10" ht="15.75" thickBot="1">
      <c r="A3809" s="203"/>
      <c r="B3809" s="31" t="s">
        <v>3484</v>
      </c>
      <c r="C3809" s="218"/>
      <c r="D3809" s="130"/>
      <c r="E3809" s="20">
        <v>0</v>
      </c>
      <c r="F3809" s="20">
        <v>0</v>
      </c>
      <c r="G3809" s="20">
        <v>0</v>
      </c>
      <c r="H3809" s="8">
        <v>222</v>
      </c>
      <c r="I3809" s="8">
        <v>220</v>
      </c>
    </row>
    <row r="3810" spans="1:10">
      <c r="A3810" s="203"/>
      <c r="B3810" s="31" t="s">
        <v>3485</v>
      </c>
      <c r="C3810" s="16"/>
      <c r="D3810" s="130"/>
      <c r="E3810" s="20">
        <v>12</v>
      </c>
      <c r="F3810" s="20">
        <v>34</v>
      </c>
      <c r="G3810" s="20">
        <v>14</v>
      </c>
      <c r="H3810" s="8">
        <v>222</v>
      </c>
      <c r="I3810" s="8">
        <v>220</v>
      </c>
    </row>
    <row r="3811" spans="1:10">
      <c r="A3811" s="115"/>
      <c r="B3811" s="31" t="s">
        <v>3486</v>
      </c>
      <c r="C3811" s="16"/>
      <c r="D3811" s="130"/>
      <c r="E3811" s="20">
        <v>25</v>
      </c>
      <c r="F3811" s="20">
        <v>12</v>
      </c>
      <c r="G3811" s="20">
        <v>16</v>
      </c>
      <c r="H3811" s="8">
        <v>222</v>
      </c>
      <c r="I3811" s="8">
        <v>220</v>
      </c>
    </row>
    <row r="3812" spans="1:10" ht="15.75" thickBot="1">
      <c r="A3812"/>
      <c r="B3812" s="15" t="s">
        <v>3487</v>
      </c>
      <c r="C3812" s="16"/>
      <c r="D3812" s="130">
        <v>400</v>
      </c>
      <c r="E3812" s="20"/>
      <c r="F3812" s="20"/>
      <c r="G3812" s="20"/>
      <c r="H3812" s="8"/>
      <c r="I3812" s="8"/>
      <c r="J3812" s="144">
        <f>100*(H3812*(E3812+F3812+G3812)+H3813*(E3813+F3813+G3813)+H3814*(E3814+F3814+G3814)+H3815*(G3815+F3815+E3815)+H3816*(G3816+F3816+E3816)+H3817*(G3817+F3817+E3817)+H3818*(G3818+F3818+E3818)+H3819*(G3819+F3819+E3819)+H3820*(G3820+F3820+E3820)+H3821*(G3821+F3821+E3821))/(D3812*1000)</f>
        <v>14.6965</v>
      </c>
    </row>
    <row r="3813" spans="1:10" ht="17.100000000000001" customHeight="1" thickBot="1">
      <c r="A3813" s="184" t="s">
        <v>14</v>
      </c>
      <c r="B3813" s="26" t="s">
        <v>63</v>
      </c>
      <c r="C3813" s="104" t="s">
        <v>281</v>
      </c>
      <c r="D3813" s="130"/>
      <c r="E3813" s="20">
        <v>13</v>
      </c>
      <c r="F3813" s="20">
        <v>22</v>
      </c>
      <c r="G3813" s="20">
        <v>19</v>
      </c>
      <c r="H3813" s="8">
        <v>238</v>
      </c>
      <c r="I3813" s="8">
        <v>233</v>
      </c>
    </row>
    <row r="3814" spans="1:10">
      <c r="A3814" s="184"/>
      <c r="B3814" s="31" t="s">
        <v>3488</v>
      </c>
      <c r="C3814" s="16"/>
      <c r="D3814" s="130"/>
      <c r="E3814" s="20">
        <v>15</v>
      </c>
      <c r="F3814" s="20">
        <v>13</v>
      </c>
      <c r="G3814" s="20">
        <v>19</v>
      </c>
      <c r="H3814" s="8">
        <v>238</v>
      </c>
      <c r="I3814" s="8">
        <v>233</v>
      </c>
    </row>
    <row r="3815" spans="1:10">
      <c r="A3815" s="184"/>
      <c r="B3815" s="31" t="s">
        <v>3489</v>
      </c>
      <c r="C3815" s="16"/>
      <c r="D3815" s="130"/>
      <c r="E3815" s="20">
        <v>22</v>
      </c>
      <c r="F3815" s="20">
        <v>6</v>
      </c>
      <c r="G3815" s="20">
        <v>25</v>
      </c>
      <c r="H3815" s="8">
        <v>238</v>
      </c>
      <c r="I3815" s="8">
        <v>233</v>
      </c>
    </row>
    <row r="3816" spans="1:10">
      <c r="A3816" s="184"/>
      <c r="B3816" s="15" t="s">
        <v>379</v>
      </c>
      <c r="C3816" s="16"/>
      <c r="D3816" s="130"/>
      <c r="E3816" s="20"/>
      <c r="F3816" s="20"/>
      <c r="G3816" s="20"/>
      <c r="H3816" s="8"/>
      <c r="I3816" s="8"/>
    </row>
    <row r="3817" spans="1:10">
      <c r="A3817" s="184"/>
      <c r="B3817" s="26" t="s">
        <v>3490</v>
      </c>
      <c r="C3817" s="16"/>
      <c r="D3817" s="130"/>
      <c r="E3817" s="20">
        <v>12</v>
      </c>
      <c r="F3817" s="20">
        <v>7</v>
      </c>
      <c r="G3817" s="20">
        <v>6</v>
      </c>
      <c r="H3817" s="8">
        <v>238</v>
      </c>
      <c r="I3817" s="8">
        <v>233</v>
      </c>
    </row>
    <row r="3818" spans="1:10">
      <c r="A3818" s="184"/>
      <c r="B3818" s="31" t="s">
        <v>2321</v>
      </c>
      <c r="C3818" s="16"/>
      <c r="D3818" s="130"/>
      <c r="E3818" s="20">
        <v>1</v>
      </c>
      <c r="F3818" s="20">
        <v>3</v>
      </c>
      <c r="G3818" s="20">
        <v>0</v>
      </c>
      <c r="H3818" s="8">
        <v>238</v>
      </c>
      <c r="I3818" s="8">
        <v>233</v>
      </c>
    </row>
    <row r="3819" spans="1:10">
      <c r="A3819" s="184"/>
      <c r="B3819" s="31" t="s">
        <v>271</v>
      </c>
      <c r="C3819" s="16"/>
      <c r="D3819" s="130"/>
      <c r="E3819" s="20">
        <v>16</v>
      </c>
      <c r="F3819" s="20"/>
      <c r="G3819" s="20"/>
      <c r="H3819" s="8">
        <v>238</v>
      </c>
      <c r="I3819" s="8">
        <v>233</v>
      </c>
    </row>
    <row r="3820" spans="1:10">
      <c r="A3820" s="184"/>
      <c r="B3820" s="31" t="s">
        <v>3491</v>
      </c>
      <c r="C3820" s="16"/>
      <c r="D3820" s="130"/>
      <c r="E3820" s="20">
        <v>3</v>
      </c>
      <c r="F3820" s="20">
        <v>4</v>
      </c>
      <c r="G3820" s="20">
        <v>0</v>
      </c>
      <c r="H3820" s="8">
        <v>238</v>
      </c>
      <c r="I3820" s="8">
        <v>233</v>
      </c>
    </row>
    <row r="3821" spans="1:10">
      <c r="A3821" s="184"/>
      <c r="B3821" s="31" t="s">
        <v>3492</v>
      </c>
      <c r="C3821" s="16"/>
      <c r="D3821" s="130"/>
      <c r="E3821" s="20">
        <v>9</v>
      </c>
      <c r="F3821" s="20">
        <v>5</v>
      </c>
      <c r="G3821" s="20">
        <v>27</v>
      </c>
      <c r="H3821" s="8">
        <v>238</v>
      </c>
      <c r="I3821" s="8">
        <v>233</v>
      </c>
    </row>
    <row r="3822" spans="1:10">
      <c r="A3822"/>
      <c r="B3822" s="15" t="s">
        <v>3493</v>
      </c>
      <c r="C3822" s="16"/>
      <c r="D3822" s="130">
        <v>250</v>
      </c>
      <c r="E3822" s="72"/>
      <c r="F3822" s="72"/>
      <c r="G3822" s="72"/>
      <c r="H3822" s="8"/>
      <c r="I3822" s="8"/>
      <c r="J3822" s="144">
        <f>100*(H3822*(E3822+F3822+G3822)+H3823*(E3823+F3823+G3823)+H3824*(E3824+F3824+G3824)+H3825*(G3825+F3825+E3825)+H3826*(G3826+F3826+E3826)+H3827*(G3827+F3827+E3827)+H3828*(G3828+F3828+E3828)+H3829*(G3829+F3829+E3829))/(D3822*1000)</f>
        <v>29.1264</v>
      </c>
    </row>
    <row r="3823" spans="1:10" ht="15.75" customHeight="1">
      <c r="A3823" s="191" t="s">
        <v>3494</v>
      </c>
      <c r="B3823" s="31" t="s">
        <v>3495</v>
      </c>
      <c r="C3823" s="223" t="s">
        <v>3496</v>
      </c>
      <c r="D3823" s="130"/>
      <c r="E3823" s="20">
        <v>18</v>
      </c>
      <c r="F3823" s="20">
        <v>18</v>
      </c>
      <c r="G3823" s="20">
        <v>15</v>
      </c>
      <c r="H3823" s="8">
        <v>222</v>
      </c>
      <c r="I3823" s="8">
        <v>220</v>
      </c>
    </row>
    <row r="3824" spans="1:10">
      <c r="A3824" s="191"/>
      <c r="B3824" s="31" t="s">
        <v>3497</v>
      </c>
      <c r="C3824" s="223"/>
      <c r="D3824" s="130"/>
      <c r="E3824" s="20">
        <v>0</v>
      </c>
      <c r="F3824" s="20">
        <v>0</v>
      </c>
      <c r="G3824" s="20">
        <v>0</v>
      </c>
      <c r="H3824" s="8">
        <v>222</v>
      </c>
      <c r="I3824" s="8">
        <v>220</v>
      </c>
    </row>
    <row r="3825" spans="1:10">
      <c r="A3825" s="191"/>
      <c r="B3825" s="26" t="s">
        <v>3498</v>
      </c>
      <c r="C3825" s="223"/>
      <c r="D3825" s="130"/>
      <c r="E3825" s="20">
        <v>28</v>
      </c>
      <c r="F3825" s="20">
        <v>38</v>
      </c>
      <c r="G3825" s="20">
        <v>40</v>
      </c>
      <c r="H3825" s="8">
        <v>222</v>
      </c>
      <c r="I3825" s="8">
        <v>220</v>
      </c>
    </row>
    <row r="3826" spans="1:10">
      <c r="A3826" s="191"/>
      <c r="B3826" s="31" t="s">
        <v>3499</v>
      </c>
      <c r="C3826" s="223"/>
      <c r="D3826" s="130"/>
      <c r="E3826" s="20">
        <v>18</v>
      </c>
      <c r="F3826" s="20">
        <v>18</v>
      </c>
      <c r="G3826" s="20">
        <v>15</v>
      </c>
      <c r="H3826" s="8">
        <v>222</v>
      </c>
      <c r="I3826" s="8">
        <v>220</v>
      </c>
    </row>
    <row r="3827" spans="1:10">
      <c r="A3827" s="191"/>
      <c r="B3827" s="31" t="s">
        <v>3500</v>
      </c>
      <c r="C3827" s="223"/>
      <c r="D3827" s="130"/>
      <c r="E3827" s="20"/>
      <c r="F3827" s="20"/>
      <c r="G3827" s="20"/>
      <c r="H3827" s="8">
        <v>222</v>
      </c>
      <c r="I3827" s="8">
        <v>220</v>
      </c>
    </row>
    <row r="3828" spans="1:10">
      <c r="A3828" s="191"/>
      <c r="B3828" s="31" t="s">
        <v>3501</v>
      </c>
      <c r="C3828" s="223"/>
      <c r="D3828" s="130"/>
      <c r="E3828" s="20">
        <v>49</v>
      </c>
      <c r="F3828" s="20">
        <v>38</v>
      </c>
      <c r="G3828" s="20">
        <v>33</v>
      </c>
      <c r="H3828" s="8">
        <v>222</v>
      </c>
      <c r="I3828" s="8">
        <v>220</v>
      </c>
    </row>
    <row r="3829" spans="1:10">
      <c r="A3829" s="191"/>
      <c r="B3829" s="15" t="s">
        <v>734</v>
      </c>
      <c r="C3829" s="16"/>
      <c r="D3829" s="130">
        <v>250</v>
      </c>
      <c r="E3829" s="20"/>
      <c r="F3829" s="20"/>
      <c r="G3829" s="20"/>
      <c r="H3829" s="8"/>
      <c r="I3829" s="8"/>
      <c r="J3829" s="144">
        <f>100*(H3829*(E3829+F3829+G3829)+H3830*(E3830+F3830+G3830)+H3831*(E3831+F3831+G3831)+H3832*(G3832+F3832+E3832))/(D3829*1000)</f>
        <v>30.6432</v>
      </c>
    </row>
    <row r="3830" spans="1:10">
      <c r="A3830" s="191"/>
      <c r="B3830" s="31" t="s">
        <v>3502</v>
      </c>
      <c r="C3830" s="16"/>
      <c r="D3830" s="130"/>
      <c r="E3830" s="20">
        <v>43</v>
      </c>
      <c r="F3830" s="20">
        <v>52</v>
      </c>
      <c r="G3830" s="20">
        <v>39</v>
      </c>
      <c r="H3830" s="8">
        <v>228</v>
      </c>
      <c r="I3830" s="8">
        <v>227</v>
      </c>
    </row>
    <row r="3831" spans="1:10">
      <c r="A3831" s="191"/>
      <c r="B3831" s="31" t="s">
        <v>3503</v>
      </c>
      <c r="C3831" s="16"/>
      <c r="D3831" s="130"/>
      <c r="E3831" s="20">
        <v>44</v>
      </c>
      <c r="F3831" s="20">
        <v>35</v>
      </c>
      <c r="G3831" s="20">
        <v>26</v>
      </c>
      <c r="H3831" s="8">
        <v>228</v>
      </c>
      <c r="I3831" s="8">
        <v>227</v>
      </c>
    </row>
    <row r="3832" spans="1:10">
      <c r="A3832" s="191"/>
      <c r="B3832" s="31" t="s">
        <v>3504</v>
      </c>
      <c r="C3832" s="16"/>
      <c r="D3832" s="130"/>
      <c r="E3832" s="20">
        <v>33</v>
      </c>
      <c r="F3832" s="20">
        <v>27</v>
      </c>
      <c r="G3832" s="20">
        <v>37</v>
      </c>
      <c r="H3832" s="8">
        <v>228</v>
      </c>
      <c r="I3832" s="8">
        <v>227</v>
      </c>
    </row>
    <row r="3833" spans="1:10">
      <c r="A3833" s="191"/>
      <c r="B3833" s="26" t="s">
        <v>3505</v>
      </c>
      <c r="C3833" s="16"/>
      <c r="D3833" s="130"/>
      <c r="E3833" s="20"/>
      <c r="F3833" s="20"/>
      <c r="G3833" s="20"/>
      <c r="H3833" s="8">
        <v>228</v>
      </c>
      <c r="I3833" s="8">
        <v>227</v>
      </c>
    </row>
    <row r="3834" spans="1:10">
      <c r="A3834" s="191"/>
      <c r="B3834" s="15" t="s">
        <v>3506</v>
      </c>
      <c r="C3834" s="16"/>
      <c r="D3834" s="130">
        <v>630</v>
      </c>
      <c r="E3834" s="20"/>
      <c r="F3834" s="20"/>
      <c r="G3834" s="20"/>
      <c r="H3834" s="8"/>
      <c r="I3834" s="8"/>
      <c r="J3834" s="144">
        <f>100*(H3834*(E3834+F3834+G3834)+H3835*(E3835+F3835+G3835)+H3836*(E3836+F3836+G3836)+H3837*(G3837+F3837+E3837)+H3838*(G3838+F3838+E3838)+H3839*(G3839+F3839+E3839)+H3840*(G3840+F3840+E3840)+H3841*(G3841+F3841+E3841)+H3842*(G3842+F3842+E3842)+H3843*(G3843+F3843+E3843))/(D3834*1000)</f>
        <v>40.74285714285714</v>
      </c>
    </row>
    <row r="3835" spans="1:10" ht="15.75">
      <c r="A3835" s="191"/>
      <c r="B3835" s="31" t="s">
        <v>3507</v>
      </c>
      <c r="C3835" s="120" t="s">
        <v>3221</v>
      </c>
      <c r="D3835" s="130"/>
      <c r="E3835" s="20">
        <v>38</v>
      </c>
      <c r="F3835" s="20">
        <v>31</v>
      </c>
      <c r="G3835" s="20">
        <v>41</v>
      </c>
      <c r="H3835" s="8">
        <v>230</v>
      </c>
      <c r="I3835" s="8">
        <v>226</v>
      </c>
    </row>
    <row r="3836" spans="1:10">
      <c r="A3836" s="191"/>
      <c r="B3836" s="31" t="s">
        <v>3508</v>
      </c>
      <c r="C3836" s="16"/>
      <c r="D3836" s="130"/>
      <c r="E3836" s="20">
        <v>68</v>
      </c>
      <c r="F3836" s="20">
        <v>43</v>
      </c>
      <c r="G3836" s="20">
        <v>78</v>
      </c>
      <c r="H3836" s="8">
        <v>230</v>
      </c>
      <c r="I3836" s="8">
        <v>226</v>
      </c>
    </row>
    <row r="3837" spans="1:10">
      <c r="A3837" s="191"/>
      <c r="B3837" s="31" t="s">
        <v>3509</v>
      </c>
      <c r="C3837" s="16"/>
      <c r="D3837" s="130"/>
      <c r="E3837" s="20">
        <v>39</v>
      </c>
      <c r="F3837" s="20">
        <v>32</v>
      </c>
      <c r="G3837" s="20">
        <v>30</v>
      </c>
      <c r="H3837" s="8">
        <v>230</v>
      </c>
      <c r="I3837" s="8">
        <v>226</v>
      </c>
    </row>
    <row r="3838" spans="1:10">
      <c r="A3838" s="191"/>
      <c r="B3838" s="31" t="s">
        <v>3510</v>
      </c>
      <c r="C3838" s="16"/>
      <c r="D3838" s="130"/>
      <c r="E3838" s="20">
        <v>34</v>
      </c>
      <c r="F3838" s="20">
        <v>39</v>
      </c>
      <c r="G3838" s="20">
        <v>25</v>
      </c>
      <c r="H3838" s="8">
        <v>230</v>
      </c>
      <c r="I3838" s="8">
        <v>226</v>
      </c>
    </row>
    <row r="3839" spans="1:10">
      <c r="A3839" s="191"/>
      <c r="B3839" s="31" t="s">
        <v>3511</v>
      </c>
      <c r="C3839" s="16"/>
      <c r="D3839" s="130"/>
      <c r="E3839" s="20">
        <v>44</v>
      </c>
      <c r="F3839" s="20">
        <v>42</v>
      </c>
      <c r="G3839" s="20">
        <v>34</v>
      </c>
      <c r="H3839" s="8">
        <v>230</v>
      </c>
      <c r="I3839" s="8">
        <v>226</v>
      </c>
    </row>
    <row r="3840" spans="1:10">
      <c r="A3840" s="191"/>
      <c r="B3840" s="31" t="s">
        <v>3512</v>
      </c>
      <c r="C3840" s="16"/>
      <c r="D3840" s="130"/>
      <c r="E3840" s="20">
        <v>38</v>
      </c>
      <c r="F3840" s="20">
        <v>32</v>
      </c>
      <c r="G3840" s="20">
        <v>23</v>
      </c>
      <c r="H3840" s="8">
        <v>230</v>
      </c>
      <c r="I3840" s="8">
        <v>226</v>
      </c>
    </row>
    <row r="3841" spans="1:10">
      <c r="A3841" s="191"/>
      <c r="B3841" s="31" t="s">
        <v>3513</v>
      </c>
      <c r="C3841" s="16"/>
      <c r="D3841" s="130"/>
      <c r="E3841" s="20">
        <v>89</v>
      </c>
      <c r="F3841" s="20">
        <v>93</v>
      </c>
      <c r="G3841" s="20">
        <v>93</v>
      </c>
      <c r="H3841" s="8">
        <v>230</v>
      </c>
      <c r="I3841" s="8">
        <v>226</v>
      </c>
    </row>
    <row r="3842" spans="1:10">
      <c r="A3842" s="191"/>
      <c r="B3842" s="26" t="s">
        <v>3514</v>
      </c>
      <c r="C3842" s="16"/>
      <c r="D3842" s="130"/>
      <c r="E3842" s="20">
        <v>58</v>
      </c>
      <c r="F3842" s="20">
        <v>44</v>
      </c>
      <c r="G3842" s="20">
        <v>28</v>
      </c>
      <c r="H3842" s="8">
        <v>230</v>
      </c>
      <c r="I3842" s="8">
        <v>226</v>
      </c>
    </row>
    <row r="3843" spans="1:10">
      <c r="A3843" s="191"/>
      <c r="B3843" s="15" t="s">
        <v>734</v>
      </c>
      <c r="C3843" s="16"/>
      <c r="D3843" s="130"/>
      <c r="E3843" s="20"/>
      <c r="F3843" s="20"/>
      <c r="G3843" s="20"/>
      <c r="H3843" s="8"/>
      <c r="I3843" s="8"/>
    </row>
    <row r="3844" spans="1:10">
      <c r="A3844" s="191"/>
      <c r="B3844" s="31" t="s">
        <v>3515</v>
      </c>
      <c r="C3844" s="16"/>
      <c r="D3844" s="130"/>
      <c r="E3844" s="20"/>
      <c r="F3844" s="20"/>
      <c r="G3844" s="20"/>
      <c r="H3844" s="8">
        <v>228</v>
      </c>
      <c r="I3844" s="8">
        <v>226</v>
      </c>
    </row>
    <row r="3845" spans="1:10">
      <c r="A3845" s="191"/>
      <c r="B3845" s="26" t="s">
        <v>3516</v>
      </c>
      <c r="C3845" s="16"/>
      <c r="D3845" s="130"/>
      <c r="E3845" s="20"/>
      <c r="F3845" s="20"/>
      <c r="G3845" s="20">
        <v>0</v>
      </c>
      <c r="H3845" s="8">
        <v>228</v>
      </c>
      <c r="I3845" s="8">
        <v>226</v>
      </c>
    </row>
    <row r="3846" spans="1:10">
      <c r="A3846" s="191"/>
      <c r="B3846" s="26" t="s">
        <v>3517</v>
      </c>
      <c r="C3846" s="16"/>
      <c r="D3846" s="130"/>
      <c r="E3846" s="20"/>
      <c r="F3846" s="20"/>
      <c r="G3846" s="20"/>
      <c r="H3846" s="8">
        <v>228</v>
      </c>
      <c r="I3846" s="8">
        <v>226</v>
      </c>
    </row>
    <row r="3847" spans="1:10" ht="15.75" thickBot="1">
      <c r="A3847"/>
      <c r="B3847" s="15" t="s">
        <v>3518</v>
      </c>
      <c r="C3847" s="49"/>
      <c r="D3847" s="130">
        <v>1000</v>
      </c>
      <c r="E3847" s="20"/>
      <c r="F3847" s="20"/>
      <c r="G3847" s="20"/>
      <c r="H3847" s="8"/>
      <c r="I3847" s="8"/>
      <c r="J3847" s="144">
        <f>100*(H3847*(E3847+F3847+G3847)+H3848*(E3848+F3848+G3848)+H3849*(E3849+F3849+G3849)+H3850*(G3850+F3850+E3850)+H3851*(G3851+F3851+E3851)+H3852*(G3852+F3852+E3852)+H3853*(G3853+F3853+E3853)+H3854*(G3854+F3854+E3854)+H3855*(G3855+F3855+E3855)+H3856*(G3856+F3856+E3856))/(D3847*1000)</f>
        <v>20.07</v>
      </c>
    </row>
    <row r="3848" spans="1:10" ht="17.100000000000001" customHeight="1" thickBot="1">
      <c r="A3848" s="224" t="s">
        <v>356</v>
      </c>
      <c r="B3848" s="42" t="s">
        <v>3519</v>
      </c>
      <c r="C3848" s="104" t="s">
        <v>3520</v>
      </c>
      <c r="D3848" s="132"/>
      <c r="E3848" s="37">
        <v>4</v>
      </c>
      <c r="F3848" s="37">
        <v>3</v>
      </c>
      <c r="G3848" s="37">
        <v>9</v>
      </c>
      <c r="H3848" s="8">
        <v>225</v>
      </c>
      <c r="I3848" s="8">
        <v>220</v>
      </c>
    </row>
    <row r="3849" spans="1:10">
      <c r="A3849" s="224"/>
      <c r="B3849" s="48" t="s">
        <v>3521</v>
      </c>
      <c r="C3849" s="49"/>
      <c r="D3849" s="130"/>
      <c r="E3849" s="20">
        <v>28</v>
      </c>
      <c r="F3849" s="20">
        <v>46</v>
      </c>
      <c r="G3849" s="20">
        <v>44</v>
      </c>
      <c r="H3849" s="8">
        <v>225</v>
      </c>
      <c r="I3849" s="8">
        <v>220</v>
      </c>
    </row>
    <row r="3850" spans="1:10" ht="15" customHeight="1">
      <c r="A3850" s="224"/>
      <c r="B3850" s="42" t="s">
        <v>3522</v>
      </c>
      <c r="C3850" s="49"/>
      <c r="D3850" s="132"/>
      <c r="E3850" s="37">
        <v>8</v>
      </c>
      <c r="F3850" s="37">
        <v>5</v>
      </c>
      <c r="G3850" s="37">
        <v>6</v>
      </c>
      <c r="H3850" s="8">
        <v>225</v>
      </c>
      <c r="I3850" s="8">
        <v>220</v>
      </c>
    </row>
    <row r="3851" spans="1:10">
      <c r="A3851" s="224"/>
      <c r="B3851" s="26" t="s">
        <v>1735</v>
      </c>
      <c r="C3851" s="49"/>
      <c r="D3851" s="130"/>
      <c r="E3851" s="20">
        <v>0</v>
      </c>
      <c r="F3851" s="20">
        <v>0</v>
      </c>
      <c r="G3851" s="20">
        <v>3</v>
      </c>
      <c r="H3851" s="8">
        <v>225</v>
      </c>
      <c r="I3851" s="8">
        <v>220</v>
      </c>
    </row>
    <row r="3852" spans="1:10">
      <c r="A3852" s="224"/>
      <c r="B3852" s="48" t="s">
        <v>63</v>
      </c>
      <c r="C3852" s="49"/>
      <c r="D3852" s="130"/>
      <c r="E3852" s="20">
        <v>0</v>
      </c>
      <c r="F3852" s="20">
        <v>3</v>
      </c>
      <c r="G3852" s="20">
        <v>0</v>
      </c>
      <c r="H3852" s="8">
        <v>225</v>
      </c>
      <c r="I3852" s="8">
        <v>220</v>
      </c>
    </row>
    <row r="3853" spans="1:10">
      <c r="A3853" s="224"/>
      <c r="B3853" s="26" t="s">
        <v>3523</v>
      </c>
      <c r="C3853" s="49"/>
      <c r="D3853" s="130"/>
      <c r="E3853" s="20">
        <v>134</v>
      </c>
      <c r="F3853" s="20">
        <v>105</v>
      </c>
      <c r="G3853" s="20">
        <v>155</v>
      </c>
      <c r="H3853" s="8">
        <v>225</v>
      </c>
      <c r="I3853" s="8">
        <v>220</v>
      </c>
    </row>
    <row r="3854" spans="1:10">
      <c r="A3854" s="224"/>
      <c r="B3854" s="26" t="s">
        <v>3524</v>
      </c>
      <c r="C3854" s="49"/>
      <c r="D3854" s="130"/>
      <c r="E3854" s="20">
        <v>80</v>
      </c>
      <c r="F3854" s="20">
        <v>42</v>
      </c>
      <c r="G3854" s="20">
        <v>55</v>
      </c>
      <c r="H3854" s="8">
        <v>225</v>
      </c>
      <c r="I3854" s="8">
        <v>220</v>
      </c>
    </row>
    <row r="3855" spans="1:10">
      <c r="A3855" s="224"/>
      <c r="B3855" s="48" t="s">
        <v>3525</v>
      </c>
      <c r="C3855" s="49"/>
      <c r="D3855" s="130"/>
      <c r="E3855" s="20">
        <v>62</v>
      </c>
      <c r="F3855" s="20">
        <v>46</v>
      </c>
      <c r="G3855" s="20">
        <v>54</v>
      </c>
      <c r="H3855" s="8">
        <v>225</v>
      </c>
      <c r="I3855" s="8">
        <v>220</v>
      </c>
    </row>
    <row r="3856" spans="1:10">
      <c r="A3856" s="224"/>
      <c r="B3856" s="48" t="s">
        <v>3526</v>
      </c>
      <c r="C3856" s="49"/>
      <c r="D3856" s="130"/>
      <c r="E3856" s="20">
        <v>0</v>
      </c>
      <c r="F3856" s="20">
        <v>0</v>
      </c>
      <c r="G3856" s="20">
        <v>0</v>
      </c>
      <c r="H3856" s="8">
        <v>225</v>
      </c>
      <c r="I3856" s="8">
        <v>220</v>
      </c>
    </row>
    <row r="3857" spans="1:10" ht="15" customHeight="1">
      <c r="A3857" s="224"/>
      <c r="B3857" s="42" t="s">
        <v>3527</v>
      </c>
      <c r="C3857" s="49"/>
      <c r="D3857" s="132"/>
      <c r="E3857" s="37">
        <v>0</v>
      </c>
      <c r="F3857" s="37">
        <v>0</v>
      </c>
      <c r="G3857" s="37">
        <v>0</v>
      </c>
      <c r="H3857" s="8">
        <v>225</v>
      </c>
      <c r="I3857" s="8">
        <v>220</v>
      </c>
    </row>
    <row r="3858" spans="1:10" ht="15" customHeight="1">
      <c r="A3858" s="224"/>
      <c r="B3858" s="42" t="s">
        <v>3528</v>
      </c>
      <c r="C3858" s="49"/>
      <c r="D3858" s="132"/>
      <c r="E3858" s="37">
        <v>0</v>
      </c>
      <c r="F3858" s="37">
        <v>0</v>
      </c>
      <c r="G3858" s="37">
        <v>0</v>
      </c>
      <c r="H3858" s="8">
        <v>225</v>
      </c>
      <c r="I3858" s="8">
        <v>220</v>
      </c>
    </row>
    <row r="3859" spans="1:10" ht="15" customHeight="1">
      <c r="A3859" s="224"/>
      <c r="B3859" s="42" t="s">
        <v>3529</v>
      </c>
      <c r="C3859" s="49"/>
      <c r="D3859" s="132"/>
      <c r="E3859" s="37">
        <v>0</v>
      </c>
      <c r="F3859" s="37">
        <v>0</v>
      </c>
      <c r="G3859" s="37">
        <v>0</v>
      </c>
      <c r="H3859" s="8">
        <v>225</v>
      </c>
      <c r="I3859" s="8">
        <v>220</v>
      </c>
    </row>
    <row r="3860" spans="1:10" ht="15" customHeight="1">
      <c r="A3860" s="224"/>
      <c r="B3860" s="42" t="s">
        <v>3530</v>
      </c>
      <c r="C3860" s="49"/>
      <c r="D3860" s="132"/>
      <c r="E3860" s="37">
        <v>7</v>
      </c>
      <c r="F3860" s="37">
        <v>0</v>
      </c>
      <c r="G3860" s="37">
        <v>0</v>
      </c>
      <c r="H3860" s="8">
        <v>225</v>
      </c>
      <c r="I3860" s="8">
        <v>220</v>
      </c>
    </row>
    <row r="3861" spans="1:10" ht="15" customHeight="1">
      <c r="A3861" s="224"/>
      <c r="B3861" s="42" t="s">
        <v>1725</v>
      </c>
      <c r="C3861" s="49"/>
      <c r="D3861" s="132"/>
      <c r="E3861" s="37"/>
      <c r="F3861" s="37"/>
      <c r="G3861" s="37"/>
      <c r="H3861" s="8"/>
      <c r="I3861" s="8"/>
    </row>
    <row r="3862" spans="1:10" ht="15" customHeight="1">
      <c r="A3862" s="224"/>
      <c r="B3862" s="15" t="s">
        <v>734</v>
      </c>
      <c r="C3862" s="49"/>
      <c r="D3862" s="130">
        <v>1000</v>
      </c>
      <c r="E3862" s="37"/>
      <c r="F3862" s="37"/>
      <c r="G3862" s="37"/>
      <c r="H3862" s="8"/>
      <c r="I3862" s="8"/>
      <c r="J3862" s="144">
        <f>100*(H3862*(E3862+F3862+G3862)+H3863*(E3863+F3863+G3863)+H3864*(E3864+F3864+G3864)+H3865*(G3865+F3865+E3865)+H3866*(G3866+F3866+E3866)+H3867*(G3867+F3867+E3867)+H3868*(G3868+F3868+E3868)+H3869*(G3869+F3869+E3869)+H3870*(G3870+F3870+E3870)+H3871*(G3871+F3871+E3871)+H3874*(G3874+F3874+E3874))/(D3862*1000)</f>
        <v>19.754999999999999</v>
      </c>
    </row>
    <row r="3863" spans="1:10" ht="15" customHeight="1">
      <c r="A3863" s="224"/>
      <c r="B3863" s="42" t="s">
        <v>3531</v>
      </c>
      <c r="C3863" s="49"/>
      <c r="D3863" s="132"/>
      <c r="E3863" s="37">
        <v>10</v>
      </c>
      <c r="F3863" s="37">
        <v>1</v>
      </c>
      <c r="G3863" s="37">
        <v>0</v>
      </c>
      <c r="H3863" s="8">
        <v>225</v>
      </c>
      <c r="I3863" s="8">
        <v>223</v>
      </c>
    </row>
    <row r="3864" spans="1:10" ht="15" customHeight="1">
      <c r="A3864" s="224"/>
      <c r="B3864" s="42" t="s">
        <v>3532</v>
      </c>
      <c r="C3864" s="49"/>
      <c r="D3864" s="132"/>
      <c r="E3864" s="37">
        <v>0</v>
      </c>
      <c r="F3864" s="37">
        <v>1</v>
      </c>
      <c r="G3864" s="37">
        <v>1</v>
      </c>
      <c r="H3864" s="8">
        <v>225</v>
      </c>
      <c r="I3864" s="8">
        <v>223</v>
      </c>
    </row>
    <row r="3865" spans="1:10">
      <c r="A3865" s="224"/>
      <c r="B3865" s="48" t="s">
        <v>3520</v>
      </c>
      <c r="C3865" s="49"/>
      <c r="D3865" s="130"/>
      <c r="E3865" s="20">
        <v>106</v>
      </c>
      <c r="F3865" s="20">
        <v>93</v>
      </c>
      <c r="G3865" s="20">
        <v>98</v>
      </c>
      <c r="H3865" s="8">
        <v>225</v>
      </c>
      <c r="I3865" s="8">
        <v>223</v>
      </c>
    </row>
    <row r="3866" spans="1:10">
      <c r="A3866" s="224"/>
      <c r="B3866" s="26" t="s">
        <v>3533</v>
      </c>
      <c r="C3866" s="49"/>
      <c r="D3866" s="130"/>
      <c r="E3866" s="20">
        <v>0</v>
      </c>
      <c r="F3866" s="20">
        <v>0</v>
      </c>
      <c r="G3866" s="20">
        <v>0</v>
      </c>
      <c r="H3866" s="8">
        <v>225</v>
      </c>
      <c r="I3866" s="8">
        <v>223</v>
      </c>
    </row>
    <row r="3867" spans="1:10">
      <c r="A3867" s="224"/>
      <c r="B3867" s="48" t="s">
        <v>3534</v>
      </c>
      <c r="C3867" s="49"/>
      <c r="D3867" s="130"/>
      <c r="E3867" s="20"/>
      <c r="F3867" s="20"/>
      <c r="G3867" s="20"/>
      <c r="H3867" s="8">
        <v>225</v>
      </c>
      <c r="I3867" s="8">
        <v>223</v>
      </c>
    </row>
    <row r="3868" spans="1:10" ht="15" customHeight="1">
      <c r="A3868" s="224"/>
      <c r="B3868" s="42" t="s">
        <v>3535</v>
      </c>
      <c r="C3868" s="49"/>
      <c r="D3868" s="132"/>
      <c r="E3868" s="37">
        <v>0</v>
      </c>
      <c r="F3868" s="37">
        <v>1</v>
      </c>
      <c r="G3868" s="37">
        <v>0</v>
      </c>
      <c r="H3868" s="8">
        <v>225</v>
      </c>
      <c r="I3868" s="8">
        <v>223</v>
      </c>
    </row>
    <row r="3869" spans="1:10">
      <c r="A3869" s="224"/>
      <c r="B3869" s="48" t="s">
        <v>3536</v>
      </c>
      <c r="C3869" s="49"/>
      <c r="D3869" s="130"/>
      <c r="E3869" s="20"/>
      <c r="F3869" s="20"/>
      <c r="G3869" s="20"/>
      <c r="H3869" s="8">
        <v>225</v>
      </c>
      <c r="I3869" s="8">
        <v>223</v>
      </c>
    </row>
    <row r="3870" spans="1:10" ht="15" customHeight="1">
      <c r="A3870" s="224"/>
      <c r="B3870" s="42" t="s">
        <v>3537</v>
      </c>
      <c r="C3870" s="49"/>
      <c r="D3870" s="132"/>
      <c r="E3870" s="37">
        <v>143</v>
      </c>
      <c r="F3870" s="37">
        <v>150</v>
      </c>
      <c r="G3870" s="37">
        <v>134</v>
      </c>
      <c r="H3870" s="8">
        <v>225</v>
      </c>
      <c r="I3870" s="8">
        <v>223</v>
      </c>
    </row>
    <row r="3871" spans="1:10" ht="15" customHeight="1">
      <c r="A3871" s="224"/>
      <c r="B3871" s="42" t="s">
        <v>3538</v>
      </c>
      <c r="C3871" s="49"/>
      <c r="D3871" s="132"/>
      <c r="E3871" s="37">
        <v>33</v>
      </c>
      <c r="F3871" s="37">
        <v>39</v>
      </c>
      <c r="G3871" s="37">
        <v>38</v>
      </c>
      <c r="H3871" s="8">
        <v>225</v>
      </c>
      <c r="I3871" s="8">
        <v>223</v>
      </c>
    </row>
    <row r="3872" spans="1:10">
      <c r="A3872" s="224"/>
      <c r="B3872" s="26" t="s">
        <v>3539</v>
      </c>
      <c r="C3872" s="49"/>
      <c r="D3872" s="130"/>
      <c r="E3872" s="20"/>
      <c r="F3872" s="20"/>
      <c r="G3872" s="20"/>
      <c r="H3872" s="8">
        <v>225</v>
      </c>
      <c r="I3872" s="8">
        <v>223</v>
      </c>
    </row>
    <row r="3873" spans="1:10">
      <c r="A3873" s="224"/>
      <c r="B3873" s="48" t="s">
        <v>3540</v>
      </c>
      <c r="C3873" s="49"/>
      <c r="D3873" s="130"/>
      <c r="E3873" s="20">
        <v>0</v>
      </c>
      <c r="F3873" s="20">
        <v>0</v>
      </c>
      <c r="G3873" s="20">
        <v>0</v>
      </c>
      <c r="H3873" s="8">
        <v>225</v>
      </c>
      <c r="I3873" s="8">
        <v>223</v>
      </c>
    </row>
    <row r="3874" spans="1:10" ht="15" customHeight="1">
      <c r="A3874" s="224"/>
      <c r="B3874" s="42" t="s">
        <v>3541</v>
      </c>
      <c r="C3874" s="49"/>
      <c r="D3874" s="132"/>
      <c r="E3874" s="37">
        <v>8</v>
      </c>
      <c r="F3874" s="37">
        <v>14</v>
      </c>
      <c r="G3874" s="37">
        <v>8</v>
      </c>
      <c r="H3874" s="8">
        <v>225</v>
      </c>
      <c r="I3874" s="8">
        <v>223</v>
      </c>
    </row>
    <row r="3875" spans="1:10" ht="15" customHeight="1">
      <c r="A3875"/>
      <c r="B3875" s="15" t="s">
        <v>3542</v>
      </c>
      <c r="C3875" s="49"/>
      <c r="D3875" s="130">
        <v>400</v>
      </c>
      <c r="E3875" s="37"/>
      <c r="F3875" s="37"/>
      <c r="G3875" s="37"/>
      <c r="H3875" s="8"/>
      <c r="I3875" s="8"/>
      <c r="J3875" s="144">
        <f>100*(H3875*(E3875+F3875+G3875)+H3876*(E3876+F3876+G3876)+H3877*(E3877+F3877+G3877)+H3878*(G3878+F3878+E3878))/(D3875*1000)</f>
        <v>5.1074999999999999</v>
      </c>
    </row>
    <row r="3876" spans="1:10" ht="15" customHeight="1" thickBot="1">
      <c r="A3876" s="225" t="s">
        <v>334</v>
      </c>
      <c r="B3876" s="42" t="s">
        <v>3543</v>
      </c>
      <c r="C3876" s="226" t="s">
        <v>3544</v>
      </c>
      <c r="D3876" s="132"/>
      <c r="E3876" s="37">
        <v>6</v>
      </c>
      <c r="F3876" s="37">
        <v>2</v>
      </c>
      <c r="G3876" s="37">
        <v>7</v>
      </c>
      <c r="H3876" s="8">
        <v>227</v>
      </c>
      <c r="I3876" s="8">
        <v>220</v>
      </c>
    </row>
    <row r="3877" spans="1:10" ht="15" customHeight="1" thickBot="1">
      <c r="A3877" s="225"/>
      <c r="B3877" s="42" t="s">
        <v>3545</v>
      </c>
      <c r="C3877" s="226"/>
      <c r="D3877" s="132"/>
      <c r="E3877" s="37">
        <v>24</v>
      </c>
      <c r="F3877" s="37">
        <v>15</v>
      </c>
      <c r="G3877" s="37">
        <v>36</v>
      </c>
      <c r="H3877" s="8">
        <v>227</v>
      </c>
      <c r="I3877" s="8">
        <v>220</v>
      </c>
    </row>
    <row r="3878" spans="1:10" ht="15" customHeight="1" thickBot="1">
      <c r="A3878" s="225"/>
      <c r="B3878" s="42" t="s">
        <v>3546</v>
      </c>
      <c r="C3878" s="226"/>
      <c r="D3878" s="132"/>
      <c r="E3878" s="37">
        <v>0</v>
      </c>
      <c r="F3878" s="37">
        <v>0</v>
      </c>
      <c r="G3878" s="37">
        <v>0</v>
      </c>
      <c r="H3878" s="8">
        <v>227</v>
      </c>
      <c r="I3878" s="8">
        <v>220</v>
      </c>
    </row>
    <row r="3879" spans="1:10" ht="15" customHeight="1">
      <c r="A3879"/>
      <c r="B3879" s="15" t="s">
        <v>3547</v>
      </c>
      <c r="C3879" s="49"/>
      <c r="D3879" s="141">
        <v>630</v>
      </c>
      <c r="E3879" s="37"/>
      <c r="F3879" s="37"/>
      <c r="G3879" s="37"/>
      <c r="H3879" s="8"/>
      <c r="I3879" s="8"/>
      <c r="J3879" s="144">
        <f>100*(H3879*(E3879+F3879+G3879)+H3880*(E3880+F3880+G3880)+H3881*(E3881+F3881+G3881)+H3882*(G3882+F3882+E3882)+H3883*(G3883+F3883+E3883)+H3884*(G3884+F3884+E3884)+H3885*(G3885+F3885+E3885)+H3886*(G3886+F3886+E3886)+H3887*(G3887+F3887+E3887))/(D3879*1000)</f>
        <v>7.0825396825396822</v>
      </c>
    </row>
    <row r="3880" spans="1:10" ht="15.75" customHeight="1" thickBot="1">
      <c r="A3880" s="227" t="s">
        <v>302</v>
      </c>
      <c r="B3880" s="31" t="s">
        <v>3548</v>
      </c>
      <c r="C3880" s="217" t="s">
        <v>3549</v>
      </c>
      <c r="D3880" s="130"/>
      <c r="E3880" s="20"/>
      <c r="F3880" s="20"/>
      <c r="G3880" s="20"/>
      <c r="H3880" s="8">
        <v>230</v>
      </c>
      <c r="I3880" s="8">
        <v>226</v>
      </c>
    </row>
    <row r="3881" spans="1:10" ht="15.75" thickBot="1">
      <c r="A3881" s="227"/>
      <c r="B3881" s="26" t="s">
        <v>3550</v>
      </c>
      <c r="C3881" s="217"/>
      <c r="D3881" s="130"/>
      <c r="E3881" s="20">
        <v>0</v>
      </c>
      <c r="F3881" s="20">
        <v>4</v>
      </c>
      <c r="G3881" s="20">
        <v>3</v>
      </c>
      <c r="H3881" s="8">
        <v>230</v>
      </c>
      <c r="I3881" s="8">
        <v>226</v>
      </c>
    </row>
    <row r="3882" spans="1:10" ht="15.75" thickBot="1">
      <c r="A3882" s="227"/>
      <c r="B3882" s="31" t="s">
        <v>3551</v>
      </c>
      <c r="C3882" s="217"/>
      <c r="D3882" s="130"/>
      <c r="E3882" s="20">
        <v>30</v>
      </c>
      <c r="F3882" s="20">
        <v>19</v>
      </c>
      <c r="G3882" s="20">
        <v>25</v>
      </c>
      <c r="H3882" s="8">
        <v>230</v>
      </c>
      <c r="I3882" s="8">
        <v>226</v>
      </c>
    </row>
    <row r="3883" spans="1:10" ht="15.75" thickBot="1">
      <c r="A3883" s="227"/>
      <c r="B3883" s="31" t="s">
        <v>3552</v>
      </c>
      <c r="C3883" s="217"/>
      <c r="D3883" s="130"/>
      <c r="E3883" s="20">
        <v>0</v>
      </c>
      <c r="F3883" s="20">
        <v>10</v>
      </c>
      <c r="G3883" s="20">
        <v>50</v>
      </c>
      <c r="H3883" s="8">
        <v>230</v>
      </c>
      <c r="I3883" s="8">
        <v>226</v>
      </c>
    </row>
    <row r="3884" spans="1:10" ht="15.75" thickBot="1">
      <c r="A3884" s="227"/>
      <c r="B3884" s="31" t="s">
        <v>3553</v>
      </c>
      <c r="C3884" s="217"/>
      <c r="D3884" s="130"/>
      <c r="E3884" s="20">
        <v>11</v>
      </c>
      <c r="F3884" s="20">
        <v>20</v>
      </c>
      <c r="G3884" s="20">
        <v>22</v>
      </c>
      <c r="H3884" s="8">
        <v>230</v>
      </c>
      <c r="I3884" s="8">
        <v>226</v>
      </c>
    </row>
    <row r="3885" spans="1:10" ht="15.75" thickBot="1">
      <c r="A3885" s="227"/>
      <c r="B3885" s="31" t="s">
        <v>3554</v>
      </c>
      <c r="C3885" s="217"/>
      <c r="D3885" s="130"/>
      <c r="E3885" s="20"/>
      <c r="F3885" s="20"/>
      <c r="G3885" s="20"/>
      <c r="H3885" s="8">
        <v>230</v>
      </c>
      <c r="I3885" s="8">
        <v>226</v>
      </c>
    </row>
    <row r="3886" spans="1:10" ht="15.75" thickBot="1">
      <c r="A3886" s="227"/>
      <c r="B3886" s="31" t="s">
        <v>3555</v>
      </c>
      <c r="C3886" s="217"/>
      <c r="D3886" s="130"/>
      <c r="E3886" s="20">
        <v>0</v>
      </c>
      <c r="F3886" s="20">
        <v>0</v>
      </c>
      <c r="G3886" s="20">
        <v>0</v>
      </c>
      <c r="H3886" s="8"/>
      <c r="I3886" s="8"/>
    </row>
    <row r="3887" spans="1:10">
      <c r="A3887" s="227"/>
      <c r="B3887" s="15" t="s">
        <v>92</v>
      </c>
      <c r="C3887" s="16"/>
      <c r="D3887" s="130">
        <v>630</v>
      </c>
      <c r="E3887" s="20"/>
      <c r="F3887" s="20"/>
      <c r="G3887" s="20"/>
      <c r="H3887" s="8"/>
      <c r="I3887" s="8"/>
      <c r="J3887" s="144">
        <f>100*(H3887*(E3887+F3887+G3887)+H3888*(E3888+F3888+G3888)+H3889*(E3889+F3889+G3889)+H3890*(G3890+F3890+E3890)+H3891*(G3891+F3891+E3891)+H3892*(G3892+F3892+E3892)+H3893*(G3893+F3893+E3893)+H3894*(G3894+F3894+E3894)+H3895*(G3895+F3895+E3895))/(D3887*1000)</f>
        <v>17.667142857142856</v>
      </c>
    </row>
    <row r="3888" spans="1:10">
      <c r="A3888" s="227"/>
      <c r="B3888" s="26" t="s">
        <v>3556</v>
      </c>
      <c r="C3888" s="16"/>
      <c r="D3888" s="130"/>
      <c r="E3888" s="20">
        <v>0</v>
      </c>
      <c r="F3888" s="20">
        <v>0</v>
      </c>
      <c r="G3888" s="20">
        <v>0</v>
      </c>
      <c r="H3888" s="8"/>
      <c r="I3888" s="8"/>
    </row>
    <row r="3889" spans="1:10">
      <c r="A3889" s="227"/>
      <c r="B3889" s="31" t="s">
        <v>3557</v>
      </c>
      <c r="C3889" s="16"/>
      <c r="D3889" s="130"/>
      <c r="E3889" s="20">
        <v>55</v>
      </c>
      <c r="F3889" s="20">
        <v>70</v>
      </c>
      <c r="G3889" s="20">
        <v>82</v>
      </c>
      <c r="H3889" s="8">
        <v>232</v>
      </c>
      <c r="I3889" s="8">
        <v>226</v>
      </c>
    </row>
    <row r="3890" spans="1:10">
      <c r="A3890" s="227"/>
      <c r="B3890" s="31" t="s">
        <v>3558</v>
      </c>
      <c r="C3890" s="16"/>
      <c r="D3890" s="130"/>
      <c r="E3890" s="20">
        <v>53</v>
      </c>
      <c r="F3890" s="20">
        <v>26</v>
      </c>
      <c r="G3890" s="20">
        <v>64</v>
      </c>
      <c r="H3890" s="8">
        <v>237</v>
      </c>
      <c r="I3890" s="8">
        <v>234</v>
      </c>
    </row>
    <row r="3891" spans="1:10">
      <c r="A3891" s="227"/>
      <c r="B3891" s="31" t="s">
        <v>3559</v>
      </c>
      <c r="C3891" s="16"/>
      <c r="D3891" s="130"/>
      <c r="E3891" s="20">
        <v>13</v>
      </c>
      <c r="F3891" s="20">
        <v>9</v>
      </c>
      <c r="G3891" s="20">
        <v>6</v>
      </c>
      <c r="H3891" s="8">
        <v>237</v>
      </c>
      <c r="I3891" s="8">
        <v>234</v>
      </c>
    </row>
    <row r="3892" spans="1:10">
      <c r="A3892" s="227"/>
      <c r="B3892" s="31" t="s">
        <v>3560</v>
      </c>
      <c r="C3892" s="16"/>
      <c r="D3892" s="130"/>
      <c r="E3892" s="20">
        <v>2</v>
      </c>
      <c r="F3892" s="20">
        <v>16</v>
      </c>
      <c r="G3892" s="20">
        <v>13</v>
      </c>
      <c r="H3892" s="8">
        <v>237</v>
      </c>
      <c r="I3892" s="8">
        <v>234</v>
      </c>
    </row>
    <row r="3893" spans="1:10">
      <c r="A3893" s="227"/>
      <c r="B3893" s="26" t="s">
        <v>3561</v>
      </c>
      <c r="C3893" s="16"/>
      <c r="D3893" s="130"/>
      <c r="E3893" s="20">
        <v>13</v>
      </c>
      <c r="F3893" s="20">
        <v>8</v>
      </c>
      <c r="G3893" s="20">
        <v>2</v>
      </c>
      <c r="H3893" s="8">
        <v>237</v>
      </c>
      <c r="I3893" s="8">
        <v>234</v>
      </c>
    </row>
    <row r="3894" spans="1:10">
      <c r="A3894" s="227"/>
      <c r="B3894" s="31" t="s">
        <v>3562</v>
      </c>
      <c r="C3894" s="16"/>
      <c r="D3894" s="130"/>
      <c r="E3894" s="20">
        <v>16</v>
      </c>
      <c r="F3894" s="20">
        <v>17</v>
      </c>
      <c r="G3894" s="20">
        <v>9</v>
      </c>
      <c r="H3894" s="8">
        <v>237</v>
      </c>
      <c r="I3894" s="8">
        <v>234</v>
      </c>
    </row>
    <row r="3895" spans="1:10">
      <c r="A3895" s="227"/>
      <c r="B3895" s="31" t="s">
        <v>3563</v>
      </c>
      <c r="C3895" s="16"/>
      <c r="D3895" s="130"/>
      <c r="E3895" s="20"/>
      <c r="F3895" s="20"/>
      <c r="G3895" s="20"/>
      <c r="H3895" s="8"/>
      <c r="I3895" s="8"/>
    </row>
    <row r="3896" spans="1:10">
      <c r="A3896"/>
      <c r="B3896" s="15" t="s">
        <v>3564</v>
      </c>
      <c r="C3896" s="16"/>
      <c r="D3896" s="130">
        <v>630</v>
      </c>
      <c r="E3896" s="20"/>
      <c r="F3896" s="20"/>
      <c r="G3896" s="20"/>
      <c r="H3896" s="8"/>
      <c r="I3896" s="8"/>
      <c r="J3896" s="144">
        <f>100*(H3896*(E3896+F3896+G3896)+H3897*(E3897+F3897+G3897)+H3898*(E3898+F3898+G3898)+H3899*(G3899+F3899+E3899)+H3900*(G3900+F3900+E3900)+H3901*(G3901+F3901+E3901)+H3902*(G3902+F3902+E3902)+H3903*(G3903+F3903+E3903)+H3904*(G3904+F3904+E3904))/(D3896*1000)</f>
        <v>9.8844444444444441</v>
      </c>
    </row>
    <row r="3897" spans="1:10" ht="17.100000000000001" customHeight="1" thickBot="1">
      <c r="A3897" s="227" t="s">
        <v>29</v>
      </c>
      <c r="B3897" s="26" t="s">
        <v>3565</v>
      </c>
      <c r="C3897" s="103" t="s">
        <v>3566</v>
      </c>
      <c r="D3897" s="130"/>
      <c r="E3897" s="20">
        <v>3</v>
      </c>
      <c r="F3897" s="20">
        <v>8</v>
      </c>
      <c r="G3897" s="20">
        <v>12</v>
      </c>
      <c r="H3897" s="8">
        <v>224</v>
      </c>
      <c r="I3897" s="8">
        <v>222</v>
      </c>
    </row>
    <row r="3898" spans="1:10">
      <c r="A3898" s="227"/>
      <c r="B3898" s="31" t="s">
        <v>3567</v>
      </c>
      <c r="C3898" s="16"/>
      <c r="D3898" s="130"/>
      <c r="E3898" s="20">
        <v>0</v>
      </c>
      <c r="F3898" s="20">
        <v>0</v>
      </c>
      <c r="G3898" s="20">
        <v>0</v>
      </c>
      <c r="H3898" s="8">
        <v>224</v>
      </c>
      <c r="I3898" s="8">
        <v>222</v>
      </c>
    </row>
    <row r="3899" spans="1:10">
      <c r="A3899" s="227"/>
      <c r="B3899" s="31" t="s">
        <v>3568</v>
      </c>
      <c r="C3899" s="16"/>
      <c r="D3899" s="130"/>
      <c r="E3899" s="20">
        <v>0</v>
      </c>
      <c r="F3899" s="20">
        <v>0</v>
      </c>
      <c r="G3899" s="20">
        <v>0</v>
      </c>
      <c r="H3899" s="8">
        <v>224</v>
      </c>
      <c r="I3899" s="8">
        <v>222</v>
      </c>
    </row>
    <row r="3900" spans="1:10">
      <c r="A3900" s="227"/>
      <c r="B3900" s="31" t="s">
        <v>3569</v>
      </c>
      <c r="C3900" s="16"/>
      <c r="D3900" s="130"/>
      <c r="E3900" s="20">
        <v>77</v>
      </c>
      <c r="F3900" s="20">
        <v>70</v>
      </c>
      <c r="G3900" s="20">
        <v>21</v>
      </c>
      <c r="H3900" s="8">
        <v>224</v>
      </c>
      <c r="I3900" s="8">
        <v>222</v>
      </c>
    </row>
    <row r="3901" spans="1:10">
      <c r="A3901" s="227"/>
      <c r="B3901" s="31" t="s">
        <v>3566</v>
      </c>
      <c r="C3901" s="16"/>
      <c r="D3901" s="130"/>
      <c r="E3901" s="20">
        <v>9</v>
      </c>
      <c r="F3901" s="20">
        <v>1</v>
      </c>
      <c r="G3901" s="20">
        <v>4</v>
      </c>
      <c r="H3901" s="8">
        <v>224</v>
      </c>
      <c r="I3901" s="8">
        <v>222</v>
      </c>
    </row>
    <row r="3902" spans="1:10">
      <c r="A3902" s="227"/>
      <c r="B3902" s="31" t="s">
        <v>3570</v>
      </c>
      <c r="C3902" s="16"/>
      <c r="D3902" s="130"/>
      <c r="E3902" s="20">
        <v>39</v>
      </c>
      <c r="F3902" s="20">
        <v>8</v>
      </c>
      <c r="G3902" s="20">
        <v>9</v>
      </c>
      <c r="H3902" s="8">
        <v>224</v>
      </c>
      <c r="I3902" s="8">
        <v>222</v>
      </c>
    </row>
    <row r="3903" spans="1:10">
      <c r="A3903" s="227"/>
      <c r="B3903" s="31" t="s">
        <v>3571</v>
      </c>
      <c r="C3903" s="16"/>
      <c r="D3903" s="130"/>
      <c r="E3903" s="20">
        <v>5</v>
      </c>
      <c r="F3903" s="20">
        <v>4</v>
      </c>
      <c r="G3903" s="20">
        <v>8</v>
      </c>
      <c r="H3903" s="8">
        <v>224</v>
      </c>
      <c r="I3903" s="8">
        <v>222</v>
      </c>
    </row>
    <row r="3904" spans="1:10">
      <c r="A3904" s="227"/>
      <c r="B3904" s="31" t="s">
        <v>3572</v>
      </c>
      <c r="C3904" s="16"/>
      <c r="D3904" s="130"/>
      <c r="E3904" s="20"/>
      <c r="F3904" s="20"/>
      <c r="G3904" s="20"/>
      <c r="H3904" s="8"/>
      <c r="I3904" s="8"/>
    </row>
    <row r="3905" spans="1:10">
      <c r="A3905" s="227"/>
      <c r="B3905" s="15" t="s">
        <v>680</v>
      </c>
      <c r="C3905" s="16"/>
      <c r="D3905" s="130">
        <v>630</v>
      </c>
      <c r="E3905" s="20"/>
      <c r="F3905" s="20"/>
      <c r="G3905" s="20"/>
      <c r="H3905" s="8"/>
      <c r="I3905" s="8"/>
      <c r="J3905" s="144">
        <f>100*(H3905*(E3905+F3905+G3905)+H3906*(E3906+F3906+G3906)+H3907*(E3907+F3907+G3907)+H3908*(G3908+F3908+E3908)+H3909*(G3909+F3909+E3909)+H3910*(G3910+F3910+E3910)+H3911*(G3911+F3911+E3911)+H3912*(G3912+F3912+E3912)+H3913*(G3913+F3913+E3913)+H3914*(G3914+F3914+E3914))/(D3905*1000)</f>
        <v>43.693333333333335</v>
      </c>
    </row>
    <row r="3906" spans="1:10">
      <c r="A3906" s="227"/>
      <c r="B3906" s="31" t="s">
        <v>3573</v>
      </c>
      <c r="C3906" s="16"/>
      <c r="D3906" s="130"/>
      <c r="E3906" s="20">
        <v>55</v>
      </c>
      <c r="F3906" s="20">
        <v>25</v>
      </c>
      <c r="G3906" s="20">
        <v>72</v>
      </c>
      <c r="H3906" s="8">
        <v>226</v>
      </c>
      <c r="I3906" s="8">
        <v>223</v>
      </c>
    </row>
    <row r="3907" spans="1:10">
      <c r="A3907" s="227"/>
      <c r="B3907" s="31" t="s">
        <v>3574</v>
      </c>
      <c r="C3907" s="16"/>
      <c r="D3907" s="130"/>
      <c r="E3907" s="20">
        <v>69</v>
      </c>
      <c r="F3907" s="20">
        <v>47</v>
      </c>
      <c r="G3907" s="20">
        <v>32</v>
      </c>
      <c r="H3907" s="8">
        <v>226</v>
      </c>
      <c r="I3907" s="8">
        <v>223</v>
      </c>
    </row>
    <row r="3908" spans="1:10">
      <c r="A3908" s="227"/>
      <c r="B3908" s="31" t="s">
        <v>3575</v>
      </c>
      <c r="C3908" s="16"/>
      <c r="D3908" s="130"/>
      <c r="E3908" s="20">
        <v>41</v>
      </c>
      <c r="F3908" s="20">
        <v>11</v>
      </c>
      <c r="G3908" s="20">
        <v>26</v>
      </c>
      <c r="H3908" s="8">
        <v>226</v>
      </c>
      <c r="I3908" s="8">
        <v>223</v>
      </c>
    </row>
    <row r="3909" spans="1:10">
      <c r="A3909" s="227"/>
      <c r="B3909" s="31" t="s">
        <v>3576</v>
      </c>
      <c r="C3909" s="16"/>
      <c r="D3909" s="130"/>
      <c r="E3909" s="20">
        <v>31</v>
      </c>
      <c r="F3909" s="20">
        <v>71</v>
      </c>
      <c r="G3909" s="20">
        <v>16</v>
      </c>
      <c r="H3909" s="8">
        <v>226</v>
      </c>
      <c r="I3909" s="8">
        <v>223</v>
      </c>
    </row>
    <row r="3910" spans="1:10">
      <c r="A3910" s="227"/>
      <c r="B3910" s="31" t="s">
        <v>3577</v>
      </c>
      <c r="C3910" s="16"/>
      <c r="D3910" s="130"/>
      <c r="E3910" s="20">
        <v>71</v>
      </c>
      <c r="F3910" s="20">
        <v>60</v>
      </c>
      <c r="G3910" s="20">
        <v>38</v>
      </c>
      <c r="H3910" s="8">
        <v>226</v>
      </c>
      <c r="I3910" s="8">
        <v>223</v>
      </c>
    </row>
    <row r="3911" spans="1:10">
      <c r="A3911" s="227"/>
      <c r="B3911" s="31" t="s">
        <v>3578</v>
      </c>
      <c r="C3911" s="16"/>
      <c r="D3911" s="130"/>
      <c r="E3911" s="20">
        <v>71</v>
      </c>
      <c r="F3911" s="20">
        <v>60</v>
      </c>
      <c r="G3911" s="20">
        <v>38</v>
      </c>
      <c r="H3911" s="8">
        <v>226</v>
      </c>
      <c r="I3911" s="8">
        <v>223</v>
      </c>
    </row>
    <row r="3912" spans="1:10">
      <c r="A3912" s="227"/>
      <c r="B3912" s="31" t="s">
        <v>3579</v>
      </c>
      <c r="C3912" s="16"/>
      <c r="D3912" s="130"/>
      <c r="E3912" s="20">
        <v>17</v>
      </c>
      <c r="F3912" s="20">
        <v>15</v>
      </c>
      <c r="G3912" s="20">
        <v>11</v>
      </c>
      <c r="H3912" s="8">
        <v>226</v>
      </c>
      <c r="I3912" s="8">
        <v>223</v>
      </c>
    </row>
    <row r="3913" spans="1:10">
      <c r="A3913" s="227"/>
      <c r="B3913" s="31" t="s">
        <v>3580</v>
      </c>
      <c r="C3913" s="16"/>
      <c r="D3913" s="130"/>
      <c r="E3913" s="20">
        <v>70</v>
      </c>
      <c r="F3913" s="20">
        <v>83</v>
      </c>
      <c r="G3913" s="20">
        <v>91</v>
      </c>
      <c r="H3913" s="8">
        <v>226</v>
      </c>
      <c r="I3913" s="8">
        <v>223</v>
      </c>
    </row>
    <row r="3914" spans="1:10">
      <c r="A3914" s="227"/>
      <c r="B3914" s="31" t="s">
        <v>1052</v>
      </c>
      <c r="C3914" s="16"/>
      <c r="D3914" s="130"/>
      <c r="E3914" s="20">
        <v>38</v>
      </c>
      <c r="F3914" s="20">
        <v>18</v>
      </c>
      <c r="G3914" s="20">
        <v>41</v>
      </c>
      <c r="H3914" s="8">
        <v>226</v>
      </c>
      <c r="I3914" s="8">
        <v>223</v>
      </c>
    </row>
    <row r="3915" spans="1:10">
      <c r="A3915" s="14"/>
      <c r="B3915" s="15" t="s">
        <v>3581</v>
      </c>
      <c r="C3915" s="16"/>
      <c r="D3915" s="130">
        <v>630</v>
      </c>
      <c r="E3915" s="20"/>
      <c r="F3915" s="20"/>
      <c r="G3915" s="20"/>
      <c r="H3915" s="8"/>
      <c r="I3915" s="8"/>
      <c r="J3915" s="144">
        <f>100*(H3915*(E3915+F3915+G3915)+H3916*(E3916+F3916+G3916)+H3917*(E3917+F3917+G3917)+H3918*(G3918+F3918+E3918)+H3919*(G3919+F3919+E3919)+H3920*(G3920+F3920+E3920)+H3921*(G3921+F3921+E3921)+H3922*(G3922+F3922+E3922)+H3923*(G3923+F3923+E3923)+H3924*(G3924+F3924+E3924))/(D3915*1000)</f>
        <v>18.937936507936509</v>
      </c>
    </row>
    <row r="3916" spans="1:10" ht="15.75" customHeight="1">
      <c r="A3916" s="191" t="s">
        <v>797</v>
      </c>
      <c r="B3916" s="31" t="s">
        <v>3582</v>
      </c>
      <c r="C3916" s="16"/>
      <c r="D3916" s="130"/>
      <c r="E3916" s="71">
        <v>4</v>
      </c>
      <c r="F3916" s="71">
        <v>6</v>
      </c>
      <c r="G3916" s="71">
        <v>1</v>
      </c>
      <c r="H3916" s="8">
        <v>229</v>
      </c>
      <c r="I3916" s="8">
        <v>224</v>
      </c>
    </row>
    <row r="3917" spans="1:10" ht="22.35" customHeight="1" thickBot="1">
      <c r="A3917" s="191"/>
      <c r="B3917" s="26" t="s">
        <v>3583</v>
      </c>
      <c r="C3917" s="217" t="s">
        <v>3584</v>
      </c>
      <c r="D3917" s="130"/>
      <c r="E3917" s="71">
        <v>45</v>
      </c>
      <c r="F3917" s="71">
        <v>36</v>
      </c>
      <c r="G3917" s="71">
        <v>25</v>
      </c>
      <c r="H3917" s="8">
        <v>229</v>
      </c>
      <c r="I3917" s="8">
        <v>224</v>
      </c>
    </row>
    <row r="3918" spans="1:10" ht="15.75" thickBot="1">
      <c r="A3918" s="191"/>
      <c r="B3918" s="26" t="s">
        <v>3585</v>
      </c>
      <c r="C3918" s="217"/>
      <c r="D3918" s="130"/>
      <c r="E3918" s="20"/>
      <c r="F3918" s="20"/>
      <c r="G3918" s="20"/>
      <c r="H3918" s="8">
        <v>229</v>
      </c>
      <c r="I3918" s="8">
        <v>224</v>
      </c>
    </row>
    <row r="3919" spans="1:10" ht="15.75" thickBot="1">
      <c r="A3919" s="191"/>
      <c r="B3919" s="26" t="s">
        <v>3586</v>
      </c>
      <c r="C3919" s="217"/>
      <c r="D3919" s="130"/>
      <c r="E3919" s="20"/>
      <c r="F3919" s="20"/>
      <c r="G3919" s="20"/>
      <c r="H3919" s="8">
        <v>229</v>
      </c>
      <c r="I3919" s="8">
        <v>224</v>
      </c>
    </row>
    <row r="3920" spans="1:10" ht="15.75" thickBot="1">
      <c r="A3920" s="191"/>
      <c r="B3920" s="26" t="s">
        <v>63</v>
      </c>
      <c r="C3920" s="217"/>
      <c r="D3920" s="130"/>
      <c r="E3920" s="20">
        <v>44</v>
      </c>
      <c r="F3920" s="20">
        <v>0</v>
      </c>
      <c r="G3920" s="20">
        <v>11</v>
      </c>
      <c r="H3920" s="8">
        <v>229</v>
      </c>
      <c r="I3920" s="8">
        <v>224</v>
      </c>
    </row>
    <row r="3921" spans="1:10" ht="15.75" thickBot="1">
      <c r="A3921" s="191"/>
      <c r="B3921" s="31" t="s">
        <v>3587</v>
      </c>
      <c r="C3921" s="217"/>
      <c r="D3921" s="130"/>
      <c r="E3921" s="71"/>
      <c r="F3921" s="71"/>
      <c r="G3921" s="71"/>
      <c r="H3921" s="8">
        <v>229</v>
      </c>
      <c r="I3921" s="8">
        <v>224</v>
      </c>
    </row>
    <row r="3922" spans="1:10">
      <c r="A3922" s="191"/>
      <c r="B3922" s="31" t="s">
        <v>3588</v>
      </c>
      <c r="C3922" s="16"/>
      <c r="D3922" s="130"/>
      <c r="E3922" s="71">
        <v>140</v>
      </c>
      <c r="F3922" s="71">
        <v>116</v>
      </c>
      <c r="G3922" s="71">
        <v>93</v>
      </c>
      <c r="H3922" s="8">
        <v>229</v>
      </c>
      <c r="I3922" s="8">
        <v>224</v>
      </c>
    </row>
    <row r="3923" spans="1:10">
      <c r="A3923" s="191"/>
      <c r="B3923" s="31" t="s">
        <v>3589</v>
      </c>
      <c r="C3923" s="16"/>
      <c r="D3923" s="130"/>
      <c r="E3923" s="71">
        <v>0</v>
      </c>
      <c r="F3923" s="71">
        <v>0</v>
      </c>
      <c r="G3923" s="71">
        <v>0</v>
      </c>
      <c r="H3923" s="8">
        <v>229</v>
      </c>
      <c r="I3923" s="8">
        <v>224</v>
      </c>
    </row>
    <row r="3924" spans="1:10">
      <c r="A3924" s="191"/>
      <c r="B3924" s="31" t="s">
        <v>3590</v>
      </c>
      <c r="C3924" s="16"/>
      <c r="D3924" s="130"/>
      <c r="E3924" s="71"/>
      <c r="F3924" s="71"/>
      <c r="G3924" s="71"/>
      <c r="H3924" s="8">
        <v>229</v>
      </c>
      <c r="I3924" s="8">
        <v>224</v>
      </c>
    </row>
    <row r="3925" spans="1:10">
      <c r="A3925" s="191"/>
      <c r="B3925" s="31" t="s">
        <v>3591</v>
      </c>
      <c r="C3925" s="16"/>
      <c r="D3925" s="130"/>
      <c r="E3925" s="71">
        <v>0</v>
      </c>
      <c r="F3925" s="71">
        <v>0</v>
      </c>
      <c r="G3925" s="71">
        <v>0</v>
      </c>
      <c r="H3925" s="8">
        <v>229</v>
      </c>
      <c r="I3925" s="8">
        <v>224</v>
      </c>
    </row>
    <row r="3926" spans="1:10">
      <c r="A3926" s="191"/>
      <c r="B3926" s="31" t="s">
        <v>3592</v>
      </c>
      <c r="C3926" s="16"/>
      <c r="D3926" s="130"/>
      <c r="E3926" s="71">
        <v>0</v>
      </c>
      <c r="F3926" s="71">
        <v>0</v>
      </c>
      <c r="G3926" s="71">
        <v>0</v>
      </c>
      <c r="H3926" s="8">
        <v>229</v>
      </c>
      <c r="I3926" s="8">
        <v>224</v>
      </c>
    </row>
    <row r="3927" spans="1:10">
      <c r="A3927" s="191"/>
      <c r="B3927" s="31" t="s">
        <v>3593</v>
      </c>
      <c r="C3927" s="16"/>
      <c r="D3927" s="130"/>
      <c r="E3927" s="121"/>
      <c r="F3927" s="121"/>
      <c r="G3927" s="121"/>
      <c r="H3927" s="8">
        <v>229</v>
      </c>
      <c r="I3927" s="8">
        <v>224</v>
      </c>
    </row>
    <row r="3928" spans="1:10">
      <c r="A3928" s="191"/>
      <c r="B3928" s="15" t="s">
        <v>92</v>
      </c>
      <c r="C3928" s="16"/>
      <c r="D3928" s="130">
        <v>400</v>
      </c>
      <c r="E3928" s="122"/>
      <c r="F3928" s="122"/>
      <c r="G3928" s="122"/>
      <c r="H3928" s="8"/>
      <c r="I3928" s="8"/>
      <c r="J3928" s="144">
        <f>100*(H3928*(E3928+F3928+G3928)+H3929*(E3929+F3929+G3929)+H3930*(E3930+F3930+G3930)+H3931*(G3931+F3931+E3931)+H3932*(G3932+F3932+E3932)+H3933*(G3933+F3933+E3933)+H3934*(G3934+F3934+E3934)+H3935*(G3935+F3935+E3935)+H3936*(G3936+F3936+E3936)+H3937*(G3937+F3937+E3937))/(D3928*1000)</f>
        <v>23.43</v>
      </c>
    </row>
    <row r="3929" spans="1:10">
      <c r="A3929" s="191"/>
      <c r="B3929" s="26" t="s">
        <v>3594</v>
      </c>
      <c r="C3929" s="16"/>
      <c r="D3929" s="130"/>
      <c r="E3929" s="122">
        <v>0</v>
      </c>
      <c r="F3929" s="122">
        <v>0</v>
      </c>
      <c r="G3929" s="122">
        <v>0</v>
      </c>
      <c r="H3929" s="8">
        <v>220</v>
      </c>
      <c r="I3929" s="8">
        <v>218</v>
      </c>
    </row>
    <row r="3930" spans="1:10">
      <c r="A3930" s="191"/>
      <c r="B3930" s="31" t="s">
        <v>3595</v>
      </c>
      <c r="C3930" s="16"/>
      <c r="D3930" s="130"/>
      <c r="E3930" s="122">
        <v>18</v>
      </c>
      <c r="F3930" s="122">
        <v>28</v>
      </c>
      <c r="G3930" s="122">
        <v>36</v>
      </c>
      <c r="H3930" s="8">
        <v>220</v>
      </c>
      <c r="I3930" s="8">
        <v>218</v>
      </c>
    </row>
    <row r="3931" spans="1:10">
      <c r="A3931" s="191"/>
      <c r="B3931" s="31" t="s">
        <v>3596</v>
      </c>
      <c r="C3931" s="16"/>
      <c r="D3931" s="130"/>
      <c r="E3931" s="121">
        <v>37</v>
      </c>
      <c r="F3931" s="121">
        <v>18</v>
      </c>
      <c r="G3931" s="121">
        <v>16</v>
      </c>
      <c r="H3931" s="8">
        <v>220</v>
      </c>
      <c r="I3931" s="8">
        <v>218</v>
      </c>
    </row>
    <row r="3932" spans="1:10">
      <c r="A3932" s="191"/>
      <c r="B3932" s="31" t="s">
        <v>3597</v>
      </c>
      <c r="C3932" s="16"/>
      <c r="D3932" s="130"/>
      <c r="E3932" s="71">
        <v>8</v>
      </c>
      <c r="F3932" s="71">
        <v>5</v>
      </c>
      <c r="G3932" s="71">
        <v>0</v>
      </c>
      <c r="H3932" s="8">
        <v>220</v>
      </c>
      <c r="I3932" s="8">
        <v>218</v>
      </c>
    </row>
    <row r="3933" spans="1:10">
      <c r="A3933" s="191"/>
      <c r="B3933" s="31" t="s">
        <v>3598</v>
      </c>
      <c r="C3933" s="16"/>
      <c r="D3933" s="130"/>
      <c r="E3933" s="71">
        <v>31</v>
      </c>
      <c r="F3933" s="71">
        <v>21</v>
      </c>
      <c r="G3933" s="71">
        <v>22</v>
      </c>
      <c r="H3933" s="8">
        <v>220</v>
      </c>
      <c r="I3933" s="8">
        <v>218</v>
      </c>
    </row>
    <row r="3934" spans="1:10">
      <c r="A3934" s="191"/>
      <c r="B3934" s="31" t="s">
        <v>3599</v>
      </c>
      <c r="C3934" s="16"/>
      <c r="D3934" s="130"/>
      <c r="E3934" s="71">
        <v>30</v>
      </c>
      <c r="F3934" s="71">
        <v>25</v>
      </c>
      <c r="G3934" s="71">
        <v>33</v>
      </c>
      <c r="H3934" s="8">
        <v>220</v>
      </c>
      <c r="I3934" s="8">
        <v>218</v>
      </c>
    </row>
    <row r="3935" spans="1:10">
      <c r="A3935" s="191"/>
      <c r="B3935" s="31" t="s">
        <v>3600</v>
      </c>
      <c r="C3935" s="16"/>
      <c r="D3935" s="130"/>
      <c r="E3935" s="71">
        <v>11</v>
      </c>
      <c r="F3935" s="71">
        <v>19</v>
      </c>
      <c r="G3935" s="71">
        <v>27</v>
      </c>
      <c r="H3935" s="8">
        <v>220</v>
      </c>
      <c r="I3935" s="8">
        <v>218</v>
      </c>
    </row>
    <row r="3936" spans="1:10">
      <c r="A3936" s="191"/>
      <c r="B3936" s="31" t="s">
        <v>3601</v>
      </c>
      <c r="C3936" s="16"/>
      <c r="D3936" s="130"/>
      <c r="E3936" s="20">
        <v>0</v>
      </c>
      <c r="F3936" s="20">
        <v>15</v>
      </c>
      <c r="G3936" s="20">
        <v>15</v>
      </c>
      <c r="H3936" s="8">
        <v>220</v>
      </c>
      <c r="I3936" s="8">
        <v>218</v>
      </c>
    </row>
    <row r="3937" spans="1:10">
      <c r="A3937" s="191"/>
      <c r="B3937" s="31" t="s">
        <v>3602</v>
      </c>
      <c r="C3937" s="16"/>
      <c r="D3937" s="130"/>
      <c r="E3937" s="121">
        <v>5</v>
      </c>
      <c r="F3937" s="121">
        <v>1</v>
      </c>
      <c r="G3937" s="121">
        <v>5</v>
      </c>
      <c r="H3937" s="8">
        <v>220</v>
      </c>
      <c r="I3937" s="8">
        <v>218</v>
      </c>
    </row>
    <row r="3938" spans="1:10">
      <c r="A3938"/>
      <c r="B3938" s="15" t="s">
        <v>3603</v>
      </c>
      <c r="C3938" s="16"/>
      <c r="D3938" s="130">
        <v>320</v>
      </c>
      <c r="E3938" s="20"/>
      <c r="F3938" s="20"/>
      <c r="G3938" s="20"/>
      <c r="H3938" s="8"/>
      <c r="I3938" s="8"/>
      <c r="J3938" s="144">
        <f>100*(H3938*(E3938+F3938+G3938)+H3939*(E3939+F3939+G3939)+H3940*(E3940+F3940+G3940)+H3941*(G3941+F3941+E3941)+H3942*(G3942+F3942+E3942)+H3943*(G3943+F3943+E3943)+H3944*(G3944+F3944+E3944)+H3945*(G3945+F3945+E3945))/(D3938*1000)</f>
        <v>2.3153125000000001</v>
      </c>
    </row>
    <row r="3939" spans="1:10" ht="15.75" customHeight="1">
      <c r="A3939" s="186" t="s">
        <v>29</v>
      </c>
      <c r="B3939" s="26" t="s">
        <v>3604</v>
      </c>
      <c r="C3939" s="16"/>
      <c r="D3939" s="130"/>
      <c r="E3939" s="20">
        <v>5</v>
      </c>
      <c r="F3939" s="20">
        <v>2</v>
      </c>
      <c r="G3939" s="20">
        <v>2</v>
      </c>
      <c r="H3939" s="8">
        <v>239</v>
      </c>
      <c r="I3939" s="8">
        <v>237</v>
      </c>
    </row>
    <row r="3940" spans="1:10" ht="15.75" customHeight="1" thickBot="1">
      <c r="A3940" s="186"/>
      <c r="B3940" s="31" t="s">
        <v>3605</v>
      </c>
      <c r="C3940" s="217" t="s">
        <v>3606</v>
      </c>
      <c r="D3940" s="130"/>
      <c r="E3940" s="71">
        <v>4</v>
      </c>
      <c r="F3940" s="71">
        <v>6</v>
      </c>
      <c r="G3940" s="71">
        <v>1</v>
      </c>
      <c r="H3940" s="8">
        <v>239</v>
      </c>
      <c r="I3940" s="8">
        <v>237</v>
      </c>
    </row>
    <row r="3941" spans="1:10" ht="15.75" thickBot="1">
      <c r="A3941" s="186"/>
      <c r="B3941" s="26" t="s">
        <v>3607</v>
      </c>
      <c r="C3941" s="217"/>
      <c r="D3941" s="130"/>
      <c r="E3941" s="71">
        <v>0</v>
      </c>
      <c r="F3941" s="71">
        <v>0</v>
      </c>
      <c r="G3941" s="71">
        <v>0</v>
      </c>
      <c r="H3941" s="8">
        <v>239</v>
      </c>
      <c r="I3941" s="8">
        <v>237</v>
      </c>
    </row>
    <row r="3942" spans="1:10" ht="15.75" thickBot="1">
      <c r="A3942" s="186"/>
      <c r="B3942" s="26" t="s">
        <v>3608</v>
      </c>
      <c r="C3942" s="217"/>
      <c r="D3942" s="130"/>
      <c r="E3942" s="20"/>
      <c r="F3942" s="20"/>
      <c r="G3942" s="20"/>
      <c r="H3942" s="8"/>
      <c r="I3942" s="8"/>
    </row>
    <row r="3943" spans="1:10">
      <c r="A3943" s="186"/>
      <c r="B3943" s="26" t="s">
        <v>3609</v>
      </c>
      <c r="C3943" s="16"/>
      <c r="D3943" s="130"/>
      <c r="E3943" s="20"/>
      <c r="F3943" s="20"/>
      <c r="G3943" s="20"/>
      <c r="H3943" s="8"/>
      <c r="I3943" s="8"/>
    </row>
    <row r="3944" spans="1:10">
      <c r="A3944" s="186"/>
      <c r="B3944" s="26" t="s">
        <v>3610</v>
      </c>
      <c r="C3944" s="16"/>
      <c r="D3944" s="130"/>
      <c r="E3944" s="20"/>
      <c r="F3944" s="20"/>
      <c r="G3944" s="20"/>
      <c r="H3944" s="8"/>
      <c r="I3944" s="8"/>
    </row>
    <row r="3945" spans="1:10">
      <c r="A3945" s="186"/>
      <c r="B3945" s="31" t="s">
        <v>3611</v>
      </c>
      <c r="C3945" s="16"/>
      <c r="D3945" s="130"/>
      <c r="E3945" s="71">
        <v>4</v>
      </c>
      <c r="F3945" s="71">
        <v>6</v>
      </c>
      <c r="G3945" s="71">
        <v>1</v>
      </c>
      <c r="H3945" s="8">
        <v>239</v>
      </c>
      <c r="I3945" s="8">
        <v>237</v>
      </c>
    </row>
    <row r="3946" spans="1:10">
      <c r="A3946" s="186"/>
      <c r="B3946" s="15" t="s">
        <v>92</v>
      </c>
      <c r="C3946" s="16"/>
      <c r="D3946" s="130">
        <v>630</v>
      </c>
      <c r="E3946" s="122"/>
      <c r="F3946" s="122"/>
      <c r="G3946" s="122"/>
      <c r="H3946" s="8"/>
      <c r="I3946" s="8"/>
      <c r="J3946" s="144">
        <f>100*(H3946*(E3946+F3946+G3946)+H3947*(E3947+F3947+G3947)+H3948*(E3948+F3948+G3948)+H3949*(G3949+F3949+E3949)+H3950*(G3950+F3950+E3950))/(D3946*1000)</f>
        <v>1.8928571428571428</v>
      </c>
    </row>
    <row r="3947" spans="1:10">
      <c r="A3947" s="186"/>
      <c r="B3947" s="26" t="s">
        <v>3612</v>
      </c>
      <c r="C3947" s="16"/>
      <c r="D3947" s="130"/>
      <c r="E3947" s="122">
        <v>8</v>
      </c>
      <c r="F3947" s="122">
        <v>5</v>
      </c>
      <c r="G3947" s="122">
        <v>1</v>
      </c>
      <c r="H3947" s="8">
        <v>225</v>
      </c>
      <c r="I3947" s="8">
        <v>221</v>
      </c>
    </row>
    <row r="3948" spans="1:10">
      <c r="A3948" s="186"/>
      <c r="B3948" s="31" t="s">
        <v>3613</v>
      </c>
      <c r="C3948" s="16"/>
      <c r="D3948" s="130"/>
      <c r="E3948" s="122">
        <v>10</v>
      </c>
      <c r="F3948" s="122">
        <v>11</v>
      </c>
      <c r="G3948" s="122">
        <v>10</v>
      </c>
      <c r="H3948" s="8">
        <v>225</v>
      </c>
      <c r="I3948" s="8">
        <v>221</v>
      </c>
    </row>
    <row r="3949" spans="1:10">
      <c r="A3949" s="186"/>
      <c r="B3949" s="31" t="s">
        <v>3614</v>
      </c>
      <c r="C3949" s="16"/>
      <c r="D3949" s="130"/>
      <c r="E3949" s="121">
        <v>0</v>
      </c>
      <c r="F3949" s="121">
        <v>0</v>
      </c>
      <c r="G3949" s="121">
        <v>0</v>
      </c>
      <c r="H3949" s="8">
        <v>225</v>
      </c>
      <c r="I3949" s="8">
        <v>221</v>
      </c>
    </row>
    <row r="3950" spans="1:10">
      <c r="A3950" s="186"/>
      <c r="B3950" s="31" t="s">
        <v>1812</v>
      </c>
      <c r="C3950" s="16"/>
      <c r="D3950" s="130"/>
      <c r="E3950" s="71">
        <v>2</v>
      </c>
      <c r="F3950" s="71">
        <v>2</v>
      </c>
      <c r="G3950" s="71">
        <v>4</v>
      </c>
      <c r="H3950" s="8">
        <v>225</v>
      </c>
      <c r="I3950" s="8">
        <v>221</v>
      </c>
    </row>
    <row r="3951" spans="1:10" s="113" customFormat="1" ht="31.5">
      <c r="A3951" s="123" t="s">
        <v>429</v>
      </c>
      <c r="B3951" s="109" t="s">
        <v>3615</v>
      </c>
      <c r="C3951" s="111"/>
      <c r="D3951" s="143">
        <v>1000</v>
      </c>
      <c r="E3951" s="124">
        <v>575</v>
      </c>
      <c r="F3951" s="124">
        <v>495</v>
      </c>
      <c r="G3951" s="124">
        <v>550</v>
      </c>
      <c r="H3951" s="8">
        <v>225</v>
      </c>
      <c r="I3951" s="8">
        <v>221</v>
      </c>
      <c r="J3951" s="144">
        <f>100*(H3951*(E3951+F3951+G3951))/(D3951*1000)</f>
        <v>36.450000000000003</v>
      </c>
    </row>
    <row r="3952" spans="1:10">
      <c r="A3952" s="14"/>
      <c r="B3952" s="15" t="s">
        <v>3616</v>
      </c>
      <c r="C3952" s="16"/>
      <c r="D3952" s="130">
        <v>400</v>
      </c>
      <c r="E3952" s="71"/>
      <c r="F3952" s="71"/>
      <c r="G3952" s="71"/>
      <c r="H3952" s="8"/>
      <c r="I3952" s="8"/>
      <c r="J3952" s="144">
        <f>100*(H3952*(E3952+F3952+G3952)+H3953*(E3953+F3953+G3953)+H3954*(E3954+F3954+G3954)+H3955*(G3955+F3955+E3955)+H3956*(G3956+F3956+E3956)+H3957*(G3957+F3957+E3957)+H3958*(G3958+F3958+E3958)+H3959*(G3959+F3959+E3959))/(D3952*1000)</f>
        <v>16.802499999999998</v>
      </c>
    </row>
    <row r="3953" spans="1:10" ht="15.75" customHeight="1">
      <c r="A3953" s="199" t="s">
        <v>356</v>
      </c>
      <c r="B3953" s="26" t="s">
        <v>3617</v>
      </c>
      <c r="C3953" s="16"/>
      <c r="D3953" s="130"/>
      <c r="E3953" s="20">
        <v>36</v>
      </c>
      <c r="F3953" s="20">
        <v>24</v>
      </c>
      <c r="G3953" s="20">
        <v>53</v>
      </c>
      <c r="H3953" s="8">
        <v>235</v>
      </c>
      <c r="I3953" s="8">
        <v>231</v>
      </c>
    </row>
    <row r="3954" spans="1:10" ht="16.5" thickBot="1">
      <c r="A3954" s="199"/>
      <c r="B3954" s="31" t="s">
        <v>3618</v>
      </c>
      <c r="C3954" s="103" t="s">
        <v>2888</v>
      </c>
      <c r="D3954" s="130"/>
      <c r="E3954" s="20">
        <v>36</v>
      </c>
      <c r="F3954" s="20">
        <v>65</v>
      </c>
      <c r="G3954" s="20">
        <v>46</v>
      </c>
      <c r="H3954" s="8">
        <v>235</v>
      </c>
      <c r="I3954" s="8">
        <v>231</v>
      </c>
    </row>
    <row r="3955" spans="1:10">
      <c r="A3955" s="199"/>
      <c r="B3955" s="31" t="s">
        <v>3619</v>
      </c>
      <c r="C3955" s="16"/>
      <c r="D3955" s="130"/>
      <c r="E3955" s="20">
        <v>2</v>
      </c>
      <c r="F3955" s="20">
        <v>6</v>
      </c>
      <c r="G3955" s="20">
        <v>11</v>
      </c>
      <c r="H3955" s="8">
        <v>235</v>
      </c>
      <c r="I3955" s="8">
        <v>231</v>
      </c>
    </row>
    <row r="3956" spans="1:10">
      <c r="A3956" s="199"/>
      <c r="B3956" s="31" t="s">
        <v>3620</v>
      </c>
      <c r="C3956" s="16"/>
      <c r="D3956" s="130"/>
      <c r="E3956" s="20">
        <v>0</v>
      </c>
      <c r="F3956" s="20">
        <v>0</v>
      </c>
      <c r="G3956" s="20">
        <v>0</v>
      </c>
      <c r="H3956" s="8">
        <v>235</v>
      </c>
      <c r="I3956" s="8">
        <v>231</v>
      </c>
    </row>
    <row r="3957" spans="1:10">
      <c r="A3957" s="199"/>
      <c r="B3957" s="31" t="s">
        <v>3621</v>
      </c>
      <c r="C3957" s="16"/>
      <c r="D3957" s="130"/>
      <c r="E3957" s="20">
        <v>2</v>
      </c>
      <c r="F3957" s="20">
        <v>2</v>
      </c>
      <c r="G3957" s="20">
        <v>3</v>
      </c>
      <c r="H3957" s="8">
        <v>235</v>
      </c>
      <c r="I3957" s="8">
        <v>231</v>
      </c>
    </row>
    <row r="3958" spans="1:10">
      <c r="A3958" s="199"/>
      <c r="B3958" s="31" t="s">
        <v>63</v>
      </c>
      <c r="C3958" s="16"/>
      <c r="D3958" s="130"/>
      <c r="E3958" s="20">
        <v>0</v>
      </c>
      <c r="F3958" s="20">
        <v>0</v>
      </c>
      <c r="G3958" s="20">
        <v>0</v>
      </c>
      <c r="H3958" s="8">
        <v>235</v>
      </c>
      <c r="I3958" s="8">
        <v>231</v>
      </c>
    </row>
    <row r="3959" spans="1:10">
      <c r="A3959" s="199"/>
      <c r="B3959" s="15" t="s">
        <v>92</v>
      </c>
      <c r="C3959" s="16"/>
      <c r="D3959" s="130">
        <v>400</v>
      </c>
      <c r="E3959" s="71"/>
      <c r="F3959" s="71"/>
      <c r="G3959" s="71"/>
      <c r="H3959" s="8"/>
      <c r="I3959" s="8"/>
      <c r="J3959" s="144">
        <f>100*(H3959*(E3959+F3959+G3959)+H3960*(E3960+F3960+G3960)+H3961*(E3961+F3961+G3961)+H3962*(G3962+F3962+E3962)+H3963*(G3963+F3963+E3963)+H3964*(G3964+F3964+E3964)+H3965*(G3965+F3965+E3965)+H3966*(G3966+F3966+E3966)+H3967*(G3967+F3967+E3967)+H3968*(G3968+F3968+E3968))/(D3959*1000)</f>
        <v>26.619</v>
      </c>
    </row>
    <row r="3960" spans="1:10">
      <c r="A3960" s="199"/>
      <c r="B3960" s="31" t="s">
        <v>3622</v>
      </c>
      <c r="C3960" s="16"/>
      <c r="D3960" s="130"/>
      <c r="E3960" s="20">
        <v>18</v>
      </c>
      <c r="F3960" s="20">
        <v>21</v>
      </c>
      <c r="G3960" s="20">
        <v>28</v>
      </c>
      <c r="H3960" s="8">
        <v>228</v>
      </c>
      <c r="I3960" s="8">
        <v>220</v>
      </c>
    </row>
    <row r="3961" spans="1:10">
      <c r="A3961" s="199"/>
      <c r="B3961" s="31" t="s">
        <v>3623</v>
      </c>
      <c r="C3961" s="16"/>
      <c r="D3961" s="130"/>
      <c r="E3961" s="20">
        <v>21</v>
      </c>
      <c r="F3961" s="20">
        <v>4</v>
      </c>
      <c r="G3961" s="20">
        <v>1</v>
      </c>
      <c r="H3961" s="8">
        <v>228</v>
      </c>
      <c r="I3961" s="8">
        <v>220</v>
      </c>
    </row>
    <row r="3962" spans="1:10">
      <c r="A3962" s="199"/>
      <c r="B3962" s="31" t="s">
        <v>751</v>
      </c>
      <c r="C3962" s="16"/>
      <c r="D3962" s="130"/>
      <c r="E3962" s="20">
        <v>38</v>
      </c>
      <c r="F3962" s="20">
        <v>28</v>
      </c>
      <c r="G3962" s="20">
        <v>29</v>
      </c>
      <c r="H3962" s="8">
        <v>228</v>
      </c>
      <c r="I3962" s="8">
        <v>220</v>
      </c>
    </row>
    <row r="3963" spans="1:10">
      <c r="A3963" s="199"/>
      <c r="B3963" s="31" t="s">
        <v>3624</v>
      </c>
      <c r="C3963" s="16"/>
      <c r="D3963" s="130"/>
      <c r="E3963" s="20">
        <v>35</v>
      </c>
      <c r="F3963" s="20">
        <v>39</v>
      </c>
      <c r="G3963" s="20">
        <v>22</v>
      </c>
      <c r="H3963" s="8">
        <v>228</v>
      </c>
      <c r="I3963" s="8">
        <v>220</v>
      </c>
    </row>
    <row r="3964" spans="1:10">
      <c r="A3964" s="199"/>
      <c r="B3964" s="31" t="s">
        <v>3625</v>
      </c>
      <c r="C3964" s="16"/>
      <c r="D3964" s="130"/>
      <c r="E3964" s="20">
        <v>1</v>
      </c>
      <c r="F3964" s="20">
        <v>1</v>
      </c>
      <c r="G3964" s="20">
        <v>0</v>
      </c>
      <c r="H3964" s="8">
        <v>228</v>
      </c>
      <c r="I3964" s="8">
        <v>220</v>
      </c>
    </row>
    <row r="3965" spans="1:10">
      <c r="A3965" s="199"/>
      <c r="B3965" s="31" t="s">
        <v>3626</v>
      </c>
      <c r="C3965" s="16"/>
      <c r="D3965" s="130"/>
      <c r="E3965" s="20">
        <v>8</v>
      </c>
      <c r="F3965" s="20">
        <v>6</v>
      </c>
      <c r="G3965" s="20">
        <v>27</v>
      </c>
      <c r="H3965" s="8">
        <v>228</v>
      </c>
      <c r="I3965" s="8">
        <v>220</v>
      </c>
    </row>
    <row r="3966" spans="1:10">
      <c r="A3966" s="199"/>
      <c r="B3966" s="31" t="s">
        <v>3627</v>
      </c>
      <c r="C3966" s="16"/>
      <c r="D3966" s="130"/>
      <c r="E3966" s="20">
        <v>11</v>
      </c>
      <c r="F3966" s="20">
        <v>28</v>
      </c>
      <c r="G3966" s="20">
        <v>10</v>
      </c>
      <c r="H3966" s="8">
        <v>228</v>
      </c>
      <c r="I3966" s="8">
        <v>220</v>
      </c>
    </row>
    <row r="3967" spans="1:10">
      <c r="A3967" s="199"/>
      <c r="B3967" s="31" t="s">
        <v>3628</v>
      </c>
      <c r="C3967" s="16"/>
      <c r="D3967" s="130"/>
      <c r="E3967" s="20">
        <v>31</v>
      </c>
      <c r="F3967" s="20">
        <v>44</v>
      </c>
      <c r="G3967" s="20">
        <v>16</v>
      </c>
      <c r="H3967" s="8">
        <v>228</v>
      </c>
      <c r="I3967" s="8">
        <v>220</v>
      </c>
    </row>
    <row r="3968" spans="1:10">
      <c r="A3968"/>
      <c r="B3968" s="15" t="s">
        <v>3629</v>
      </c>
      <c r="C3968" s="16"/>
      <c r="D3968" s="130">
        <v>1000</v>
      </c>
      <c r="E3968" s="20"/>
      <c r="F3968" s="20"/>
      <c r="G3968" s="20"/>
      <c r="H3968" s="8"/>
      <c r="I3968" s="8"/>
      <c r="J3968" s="144">
        <f>100*(H3968*(E3968+F3968+G3968)+H3969*(E3969+F3969+G3969)+H3970*(E3970+F3970+G3970)+H3971*(G3971+F3971+E3971)+H3972*(G3972+F3972+E3972)+H3973*(G3973+F3973+E3973)+H3974*(G3974+F3974+E3974)+H3975*(G3975+F3975+E3975)+H3976*(G3976+F3976+E3976)+H3977*(G3977+F3977+E3977)+H3978*(G3978+F3978+E3978))/(D3968*1000)</f>
        <v>28.8339</v>
      </c>
    </row>
    <row r="3969" spans="1:10" ht="15.75" customHeight="1">
      <c r="A3969" s="191" t="s">
        <v>387</v>
      </c>
      <c r="B3969" s="26" t="s">
        <v>3630</v>
      </c>
      <c r="C3969" s="16"/>
      <c r="D3969" s="130"/>
      <c r="E3969" s="20">
        <v>0</v>
      </c>
      <c r="F3969" s="20">
        <v>0</v>
      </c>
      <c r="G3969" s="20">
        <v>0</v>
      </c>
      <c r="H3969" s="8">
        <v>223</v>
      </c>
      <c r="I3969" s="8">
        <v>222</v>
      </c>
    </row>
    <row r="3970" spans="1:10" ht="15.75" customHeight="1" thickBot="1">
      <c r="A3970" s="191"/>
      <c r="B3970" s="26" t="s">
        <v>3631</v>
      </c>
      <c r="C3970" s="217" t="s">
        <v>3632</v>
      </c>
      <c r="D3970" s="130"/>
      <c r="E3970" s="20">
        <v>1</v>
      </c>
      <c r="F3970" s="20">
        <v>5</v>
      </c>
      <c r="G3970" s="20">
        <v>1</v>
      </c>
      <c r="H3970" s="8">
        <v>223</v>
      </c>
      <c r="I3970" s="8">
        <v>222</v>
      </c>
    </row>
    <row r="3971" spans="1:10" ht="15.75" thickBot="1">
      <c r="A3971" s="191"/>
      <c r="B3971" s="31" t="s">
        <v>3633</v>
      </c>
      <c r="C3971" s="217"/>
      <c r="D3971" s="130"/>
      <c r="E3971" s="20">
        <v>1</v>
      </c>
      <c r="F3971" s="20">
        <v>33</v>
      </c>
      <c r="G3971" s="20">
        <v>2</v>
      </c>
      <c r="H3971" s="8">
        <v>223</v>
      </c>
      <c r="I3971" s="8">
        <v>222</v>
      </c>
    </row>
    <row r="3972" spans="1:10" ht="15.75" thickBot="1">
      <c r="A3972" s="191"/>
      <c r="B3972" s="31" t="s">
        <v>3634</v>
      </c>
      <c r="C3972" s="217"/>
      <c r="D3972" s="130"/>
      <c r="E3972" s="20">
        <v>0</v>
      </c>
      <c r="F3972" s="20">
        <v>0</v>
      </c>
      <c r="G3972" s="20">
        <v>19</v>
      </c>
      <c r="H3972" s="8">
        <v>223</v>
      </c>
      <c r="I3972" s="8">
        <v>222</v>
      </c>
    </row>
    <row r="3973" spans="1:10">
      <c r="A3973" s="191"/>
      <c r="B3973" s="31" t="s">
        <v>3635</v>
      </c>
      <c r="C3973" s="16"/>
      <c r="D3973" s="130"/>
      <c r="E3973" s="20">
        <v>67</v>
      </c>
      <c r="F3973" s="20">
        <v>98</v>
      </c>
      <c r="G3973" s="20">
        <v>80</v>
      </c>
      <c r="H3973" s="8">
        <v>223</v>
      </c>
      <c r="I3973" s="8">
        <v>222</v>
      </c>
    </row>
    <row r="3974" spans="1:10">
      <c r="A3974" s="191"/>
      <c r="B3974" s="31" t="s">
        <v>3636</v>
      </c>
      <c r="C3974" s="16"/>
      <c r="D3974" s="130"/>
      <c r="E3974" s="20">
        <v>80</v>
      </c>
      <c r="F3974" s="20">
        <v>89</v>
      </c>
      <c r="G3974" s="20">
        <v>77</v>
      </c>
      <c r="H3974" s="8">
        <v>223</v>
      </c>
      <c r="I3974" s="8">
        <v>222</v>
      </c>
    </row>
    <row r="3975" spans="1:10">
      <c r="A3975" s="191"/>
      <c r="B3975" s="31" t="s">
        <v>3637</v>
      </c>
      <c r="C3975" s="16"/>
      <c r="D3975" s="130"/>
      <c r="E3975" s="20">
        <v>50</v>
      </c>
      <c r="F3975" s="20">
        <v>63</v>
      </c>
      <c r="G3975" s="20">
        <v>53</v>
      </c>
      <c r="H3975" s="8">
        <v>223</v>
      </c>
      <c r="I3975" s="8">
        <v>222</v>
      </c>
    </row>
    <row r="3976" spans="1:10">
      <c r="A3976" s="191"/>
      <c r="B3976" s="31" t="s">
        <v>3638</v>
      </c>
      <c r="C3976" s="16"/>
      <c r="D3976" s="130"/>
      <c r="E3976" s="20">
        <v>79</v>
      </c>
      <c r="F3976" s="20">
        <v>3</v>
      </c>
      <c r="G3976" s="20">
        <v>62</v>
      </c>
      <c r="H3976" s="8">
        <v>223</v>
      </c>
      <c r="I3976" s="8">
        <v>222</v>
      </c>
    </row>
    <row r="3977" spans="1:10">
      <c r="A3977" s="191"/>
      <c r="B3977" s="31" t="s">
        <v>3639</v>
      </c>
      <c r="C3977" s="16"/>
      <c r="D3977" s="130"/>
      <c r="E3977" s="20">
        <v>114</v>
      </c>
      <c r="F3977" s="20">
        <v>128</v>
      </c>
      <c r="G3977" s="20">
        <v>117</v>
      </c>
      <c r="H3977" s="8">
        <v>223</v>
      </c>
      <c r="I3977" s="8">
        <v>222</v>
      </c>
    </row>
    <row r="3978" spans="1:10">
      <c r="A3978" s="191"/>
      <c r="B3978" s="31" t="s">
        <v>3640</v>
      </c>
      <c r="C3978" s="16"/>
      <c r="D3978" s="130"/>
      <c r="E3978" s="20">
        <v>31</v>
      </c>
      <c r="F3978" s="20">
        <v>18</v>
      </c>
      <c r="G3978" s="20">
        <v>22</v>
      </c>
      <c r="H3978" s="8">
        <v>223</v>
      </c>
      <c r="I3978" s="8">
        <v>222</v>
      </c>
    </row>
    <row r="3979" spans="1:10">
      <c r="A3979"/>
      <c r="B3979" s="15" t="s">
        <v>3641</v>
      </c>
      <c r="C3979" s="16"/>
      <c r="D3979" s="130">
        <v>630</v>
      </c>
      <c r="E3979" s="20"/>
      <c r="F3979" s="20"/>
      <c r="G3979" s="20"/>
      <c r="H3979" s="8"/>
      <c r="I3979" s="8"/>
      <c r="J3979" s="144">
        <f>100*(H3979*(E3979+F3979+G3979)+H3980*(E3980+F3980+G3980)+H3981*(E3981+F3981+G3981)+H3982*(G3982+F3982+E3982)+H3983*(G3983+F3983+E3983)+H3984*(G3984+F3984+E3984)+H3985*(G3985+F3985+E3985)+H3986*(G3986+F3986+E3986)+H3987*(G3987+F3987+E3987)+H3988*(G3988+F3988+E3988)+H3989*(G3989+F3989+E3989)+H3990*(G3990+F3990+E3990)+H3991*(G3991+F3991+E3991)+H3992*(G3992+F3992+E3992)+H3993*(G3993+F3993+E3993)+H3995*(G3995+F3995+E3995))/(D3979*1000)</f>
        <v>38.171428571428571</v>
      </c>
    </row>
    <row r="3980" spans="1:10" ht="15.75" customHeight="1">
      <c r="A3980" s="186" t="s">
        <v>978</v>
      </c>
      <c r="B3980" s="22" t="s">
        <v>3642</v>
      </c>
      <c r="C3980" s="16"/>
      <c r="D3980" s="130"/>
      <c r="E3980" s="20">
        <v>22</v>
      </c>
      <c r="F3980" s="20">
        <v>36</v>
      </c>
      <c r="G3980" s="20">
        <v>22</v>
      </c>
      <c r="H3980" s="21">
        <v>240</v>
      </c>
      <c r="I3980" s="21">
        <v>238</v>
      </c>
    </row>
    <row r="3981" spans="1:10" ht="15.75" customHeight="1" thickBot="1">
      <c r="A3981" s="186"/>
      <c r="B3981" s="22" t="s">
        <v>3643</v>
      </c>
      <c r="C3981" s="217" t="s">
        <v>3644</v>
      </c>
      <c r="D3981" s="130"/>
      <c r="E3981" s="20">
        <v>2</v>
      </c>
      <c r="F3981" s="20">
        <v>0</v>
      </c>
      <c r="G3981" s="20">
        <v>1</v>
      </c>
      <c r="H3981" s="21">
        <v>240</v>
      </c>
      <c r="I3981" s="21">
        <v>238</v>
      </c>
    </row>
    <row r="3982" spans="1:10" ht="15.75" thickBot="1">
      <c r="A3982" s="186"/>
      <c r="B3982" s="19" t="s">
        <v>3645</v>
      </c>
      <c r="C3982" s="217"/>
      <c r="D3982" s="130"/>
      <c r="E3982" s="20">
        <v>0</v>
      </c>
      <c r="F3982" s="20">
        <v>0</v>
      </c>
      <c r="G3982" s="20">
        <v>0</v>
      </c>
      <c r="H3982" s="21">
        <v>240</v>
      </c>
      <c r="I3982" s="21">
        <v>238</v>
      </c>
    </row>
    <row r="3983" spans="1:10" ht="15.75" thickBot="1">
      <c r="A3983" s="186"/>
      <c r="B3983" s="19" t="s">
        <v>3646</v>
      </c>
      <c r="C3983" s="217"/>
      <c r="D3983" s="130"/>
      <c r="E3983" s="20">
        <v>4</v>
      </c>
      <c r="F3983" s="20">
        <v>26</v>
      </c>
      <c r="G3983" s="20">
        <v>31</v>
      </c>
      <c r="H3983" s="21">
        <v>240</v>
      </c>
      <c r="I3983" s="21">
        <v>238</v>
      </c>
    </row>
    <row r="3984" spans="1:10" ht="15.75" thickBot="1">
      <c r="A3984" s="186"/>
      <c r="B3984" s="19" t="s">
        <v>2321</v>
      </c>
      <c r="C3984" s="217"/>
      <c r="D3984" s="130"/>
      <c r="E3984" s="20">
        <v>0</v>
      </c>
      <c r="F3984" s="20">
        <v>0</v>
      </c>
      <c r="G3984" s="20">
        <v>0</v>
      </c>
      <c r="H3984" s="21">
        <v>240</v>
      </c>
      <c r="I3984" s="21">
        <v>238</v>
      </c>
    </row>
    <row r="3985" spans="1:10">
      <c r="A3985" s="186"/>
      <c r="B3985" s="19" t="s">
        <v>3202</v>
      </c>
      <c r="C3985" s="16"/>
      <c r="D3985" s="130"/>
      <c r="E3985" s="20">
        <v>31</v>
      </c>
      <c r="F3985" s="20">
        <v>46</v>
      </c>
      <c r="G3985" s="20">
        <v>26</v>
      </c>
      <c r="H3985" s="21">
        <v>240</v>
      </c>
      <c r="I3985" s="21">
        <v>238</v>
      </c>
    </row>
    <row r="3986" spans="1:10">
      <c r="A3986" s="186"/>
      <c r="B3986" s="19" t="s">
        <v>3647</v>
      </c>
      <c r="C3986" s="16"/>
      <c r="D3986" s="130"/>
      <c r="E3986" s="20">
        <v>35</v>
      </c>
      <c r="F3986" s="20">
        <v>23</v>
      </c>
      <c r="G3986" s="20">
        <v>41</v>
      </c>
      <c r="H3986" s="21">
        <v>240</v>
      </c>
      <c r="I3986" s="21">
        <v>238</v>
      </c>
    </row>
    <row r="3987" spans="1:10">
      <c r="A3987" s="186"/>
      <c r="B3987" s="30" t="s">
        <v>982</v>
      </c>
      <c r="C3987" s="16"/>
      <c r="D3987" s="130"/>
      <c r="E3987" s="20"/>
      <c r="F3987" s="20"/>
      <c r="G3987" s="20"/>
      <c r="H3987" s="21"/>
      <c r="I3987" s="21"/>
    </row>
    <row r="3988" spans="1:10">
      <c r="A3988" s="186"/>
      <c r="B3988" s="19" t="s">
        <v>3648</v>
      </c>
      <c r="C3988" s="16"/>
      <c r="D3988" s="130"/>
      <c r="E3988" s="20">
        <v>16</v>
      </c>
      <c r="F3988" s="20">
        <v>15</v>
      </c>
      <c r="G3988" s="20">
        <v>0</v>
      </c>
      <c r="H3988" s="21">
        <v>240</v>
      </c>
      <c r="I3988" s="21">
        <v>238</v>
      </c>
    </row>
    <row r="3989" spans="1:10">
      <c r="A3989" s="186"/>
      <c r="B3989" s="19" t="s">
        <v>1832</v>
      </c>
      <c r="C3989" s="16"/>
      <c r="D3989" s="130"/>
      <c r="E3989" s="20">
        <v>24</v>
      </c>
      <c r="F3989" s="20">
        <v>34</v>
      </c>
      <c r="G3989" s="20">
        <v>36</v>
      </c>
      <c r="H3989" s="21">
        <v>240</v>
      </c>
      <c r="I3989" s="21">
        <v>238</v>
      </c>
    </row>
    <row r="3990" spans="1:10">
      <c r="A3990" s="186"/>
      <c r="B3990" s="19" t="s">
        <v>3649</v>
      </c>
      <c r="C3990" s="16"/>
      <c r="D3990" s="130"/>
      <c r="E3990" s="20">
        <v>60</v>
      </c>
      <c r="F3990" s="20">
        <v>20</v>
      </c>
      <c r="G3990" s="20">
        <v>13</v>
      </c>
      <c r="H3990" s="21">
        <v>240</v>
      </c>
      <c r="I3990" s="21">
        <v>238</v>
      </c>
    </row>
    <row r="3991" spans="1:10">
      <c r="A3991" s="186"/>
      <c r="B3991" s="19" t="s">
        <v>3650</v>
      </c>
      <c r="C3991" s="16"/>
      <c r="D3991" s="130"/>
      <c r="E3991" s="20">
        <v>30</v>
      </c>
      <c r="F3991" s="20">
        <v>10</v>
      </c>
      <c r="G3991" s="20">
        <v>23</v>
      </c>
      <c r="H3991" s="21">
        <v>240</v>
      </c>
      <c r="I3991" s="21">
        <v>238</v>
      </c>
    </row>
    <row r="3992" spans="1:10">
      <c r="A3992" s="186"/>
      <c r="B3992" s="19" t="s">
        <v>3651</v>
      </c>
      <c r="C3992" s="16"/>
      <c r="D3992" s="130"/>
      <c r="E3992" s="20">
        <v>55</v>
      </c>
      <c r="F3992" s="20">
        <v>43</v>
      </c>
      <c r="G3992" s="20">
        <v>23</v>
      </c>
      <c r="H3992" s="21">
        <v>240</v>
      </c>
      <c r="I3992" s="21">
        <v>238</v>
      </c>
    </row>
    <row r="3993" spans="1:10">
      <c r="A3993" s="186"/>
      <c r="B3993" s="19" t="s">
        <v>3652</v>
      </c>
      <c r="C3993" s="16"/>
      <c r="D3993" s="130"/>
      <c r="E3993" s="20">
        <v>53</v>
      </c>
      <c r="F3993" s="20">
        <v>63</v>
      </c>
      <c r="G3993" s="20">
        <v>58</v>
      </c>
      <c r="H3993" s="21">
        <v>240</v>
      </c>
      <c r="I3993" s="21">
        <v>238</v>
      </c>
    </row>
    <row r="3994" spans="1:10">
      <c r="A3994" s="186"/>
      <c r="B3994" s="19" t="s">
        <v>2632</v>
      </c>
      <c r="C3994" s="16"/>
      <c r="D3994" s="130"/>
      <c r="E3994" s="20">
        <v>0</v>
      </c>
      <c r="F3994" s="20">
        <v>0</v>
      </c>
      <c r="G3994" s="20">
        <v>0</v>
      </c>
      <c r="H3994" s="21">
        <v>240</v>
      </c>
      <c r="I3994" s="21">
        <v>238</v>
      </c>
    </row>
    <row r="3995" spans="1:10">
      <c r="A3995" s="186"/>
      <c r="B3995" s="19" t="s">
        <v>3653</v>
      </c>
      <c r="C3995" s="16"/>
      <c r="D3995" s="130"/>
      <c r="E3995" s="20">
        <v>31</v>
      </c>
      <c r="F3995" s="20">
        <v>26</v>
      </c>
      <c r="G3995" s="20">
        <v>23</v>
      </c>
      <c r="H3995" s="21">
        <v>240</v>
      </c>
      <c r="I3995" s="21">
        <v>238</v>
      </c>
    </row>
    <row r="3996" spans="1:10">
      <c r="A3996" s="14"/>
      <c r="B3996" s="15" t="s">
        <v>3654</v>
      </c>
      <c r="C3996" s="16"/>
      <c r="D3996" s="131">
        <v>630</v>
      </c>
      <c r="E3996" s="20"/>
      <c r="F3996" s="20"/>
      <c r="G3996" s="20"/>
      <c r="H3996" s="8"/>
      <c r="I3996" s="8"/>
      <c r="J3996" s="144">
        <f>100*(H3996*(E3996+F3996+G3996)+H3997*(E3997+F3997+G3997)+H3998*(E3998+F3998+G3998)+H3999*(G3999+F3999+E3999)+H4000*(G4000+F4000+E4000)+H4001*(G4001+F4001+E4001)+H4002*(G4002+F4002+E4002)+H4003*(G4003+F4003+E4003))/(D3996*1000)</f>
        <v>13.763492063492064</v>
      </c>
    </row>
    <row r="3997" spans="1:10" ht="15.75" customHeight="1">
      <c r="A3997" s="204" t="s">
        <v>429</v>
      </c>
      <c r="B3997" s="31" t="s">
        <v>3655</v>
      </c>
      <c r="C3997" s="16"/>
      <c r="D3997" s="130"/>
      <c r="E3997" s="47">
        <v>0</v>
      </c>
      <c r="F3997" s="47">
        <v>0</v>
      </c>
      <c r="G3997" s="47">
        <v>0</v>
      </c>
      <c r="H3997" s="8">
        <v>230</v>
      </c>
      <c r="I3997" s="8">
        <v>227</v>
      </c>
    </row>
    <row r="3998" spans="1:10" ht="15.75" customHeight="1" thickBot="1">
      <c r="A3998" s="204"/>
      <c r="B3998" s="31" t="s">
        <v>3656</v>
      </c>
      <c r="C3998" s="217" t="s">
        <v>2573</v>
      </c>
      <c r="D3998" s="130"/>
      <c r="E3998" s="47">
        <v>18</v>
      </c>
      <c r="F3998" s="47">
        <v>24</v>
      </c>
      <c r="G3998" s="47">
        <v>20</v>
      </c>
      <c r="H3998" s="8">
        <v>230</v>
      </c>
      <c r="I3998" s="8">
        <v>227</v>
      </c>
    </row>
    <row r="3999" spans="1:10" ht="15.75" thickBot="1">
      <c r="A3999" s="204"/>
      <c r="B3999" s="31" t="s">
        <v>3657</v>
      </c>
      <c r="C3999" s="217"/>
      <c r="D3999" s="130"/>
      <c r="E3999" s="47">
        <v>1</v>
      </c>
      <c r="F3999" s="47">
        <v>0</v>
      </c>
      <c r="G3999" s="47">
        <v>0</v>
      </c>
      <c r="H3999" s="8">
        <v>230</v>
      </c>
      <c r="I3999" s="8">
        <v>227</v>
      </c>
    </row>
    <row r="4000" spans="1:10" ht="15.75" thickBot="1">
      <c r="A4000" s="204"/>
      <c r="B4000" s="26" t="s">
        <v>3658</v>
      </c>
      <c r="C4000" s="217"/>
      <c r="D4000" s="131"/>
      <c r="E4000" s="20">
        <v>70</v>
      </c>
      <c r="F4000" s="20">
        <v>59</v>
      </c>
      <c r="G4000" s="20">
        <v>55</v>
      </c>
      <c r="H4000" s="8">
        <v>230</v>
      </c>
      <c r="I4000" s="8">
        <v>227</v>
      </c>
    </row>
    <row r="4001" spans="1:10" ht="15.75" thickBot="1">
      <c r="A4001" s="204"/>
      <c r="B4001" s="31" t="s">
        <v>3659</v>
      </c>
      <c r="C4001" s="217"/>
      <c r="D4001" s="130"/>
      <c r="E4001" s="47">
        <v>54</v>
      </c>
      <c r="F4001" s="47">
        <v>21</v>
      </c>
      <c r="G4001" s="47">
        <v>55</v>
      </c>
      <c r="H4001" s="8">
        <v>230</v>
      </c>
      <c r="I4001" s="8">
        <v>227</v>
      </c>
    </row>
    <row r="4002" spans="1:10">
      <c r="A4002" s="204"/>
      <c r="B4002" s="26" t="s">
        <v>3660</v>
      </c>
      <c r="C4002" s="16"/>
      <c r="D4002" s="131"/>
      <c r="E4002" s="20">
        <v>0</v>
      </c>
      <c r="F4002" s="20">
        <v>0</v>
      </c>
      <c r="G4002" s="20">
        <v>0</v>
      </c>
      <c r="H4002" s="8">
        <v>230</v>
      </c>
      <c r="I4002" s="8">
        <v>227</v>
      </c>
    </row>
    <row r="4003" spans="1:10">
      <c r="A4003" s="204"/>
      <c r="B4003" s="15" t="s">
        <v>92</v>
      </c>
      <c r="C4003" s="16"/>
      <c r="D4003" s="131">
        <v>630</v>
      </c>
      <c r="E4003" s="20"/>
      <c r="F4003" s="20"/>
      <c r="G4003" s="20"/>
      <c r="H4003" s="8"/>
      <c r="I4003" s="8"/>
      <c r="J4003" s="144">
        <f>100*(H4003*(E4003+F4003+G4003)+H4004*(E4004+F4004+G4004)+H4005*(E4005+F4005+G4005)+H4006*(G4006+F4006+E4006)+H4007*(G4007+F4007+E4007)+H4008*(G4008+F4008+E4008)+H4009*(G4009+F4009+E4009)+H4010*(G4010+F4010+E4010)+H4011*(G4011+F4011+E4011))/(D4003*1000)</f>
        <v>19.27174603174603</v>
      </c>
    </row>
    <row r="4004" spans="1:10">
      <c r="A4004" s="204"/>
      <c r="B4004" s="31" t="s">
        <v>3661</v>
      </c>
      <c r="C4004" s="16"/>
      <c r="D4004" s="130"/>
      <c r="E4004" s="47">
        <v>12</v>
      </c>
      <c r="F4004" s="47">
        <v>29</v>
      </c>
      <c r="G4004" s="47">
        <v>17</v>
      </c>
      <c r="H4004" s="8">
        <v>239</v>
      </c>
      <c r="I4004" s="8">
        <v>228</v>
      </c>
    </row>
    <row r="4005" spans="1:10">
      <c r="A4005" s="204"/>
      <c r="B4005" s="31" t="s">
        <v>3662</v>
      </c>
      <c r="C4005" s="16"/>
      <c r="D4005" s="130"/>
      <c r="E4005" s="47">
        <v>59</v>
      </c>
      <c r="F4005" s="47">
        <v>102</v>
      </c>
      <c r="G4005" s="47">
        <v>56</v>
      </c>
      <c r="H4005" s="8">
        <v>239</v>
      </c>
      <c r="I4005" s="8">
        <v>228</v>
      </c>
    </row>
    <row r="4006" spans="1:10">
      <c r="A4006" s="204"/>
      <c r="B4006" s="31" t="s">
        <v>3663</v>
      </c>
      <c r="C4006" s="16"/>
      <c r="D4006" s="130"/>
      <c r="E4006" s="47">
        <v>0</v>
      </c>
      <c r="F4006" s="47">
        <v>0</v>
      </c>
      <c r="G4006" s="47">
        <v>0</v>
      </c>
      <c r="H4006" s="8">
        <v>239</v>
      </c>
      <c r="I4006" s="8">
        <v>228</v>
      </c>
    </row>
    <row r="4007" spans="1:10">
      <c r="A4007" s="204"/>
      <c r="B4007" s="31" t="s">
        <v>3657</v>
      </c>
      <c r="C4007" s="16"/>
      <c r="D4007" s="130"/>
      <c r="E4007" s="47">
        <v>30</v>
      </c>
      <c r="F4007" s="47">
        <v>29</v>
      </c>
      <c r="G4007" s="47">
        <v>20</v>
      </c>
      <c r="H4007" s="8">
        <v>239</v>
      </c>
      <c r="I4007" s="8">
        <v>228</v>
      </c>
    </row>
    <row r="4008" spans="1:10">
      <c r="A4008" s="204"/>
      <c r="B4008" s="31" t="s">
        <v>3664</v>
      </c>
      <c r="C4008" s="16"/>
      <c r="D4008" s="130"/>
      <c r="E4008" s="47">
        <v>4</v>
      </c>
      <c r="F4008" s="47">
        <v>0</v>
      </c>
      <c r="G4008" s="47">
        <v>4</v>
      </c>
      <c r="H4008" s="8">
        <v>239</v>
      </c>
      <c r="I4008" s="8">
        <v>228</v>
      </c>
    </row>
    <row r="4009" spans="1:10">
      <c r="A4009" s="204"/>
      <c r="B4009" s="31" t="s">
        <v>3665</v>
      </c>
      <c r="C4009" s="16"/>
      <c r="D4009" s="130"/>
      <c r="E4009" s="47">
        <v>0</v>
      </c>
      <c r="F4009" s="47">
        <v>1</v>
      </c>
      <c r="G4009" s="47">
        <v>4</v>
      </c>
      <c r="H4009" s="8">
        <v>239</v>
      </c>
      <c r="I4009" s="8">
        <v>228</v>
      </c>
    </row>
    <row r="4010" spans="1:10">
      <c r="A4010" s="204"/>
      <c r="B4010" s="31" t="s">
        <v>3666</v>
      </c>
      <c r="C4010" s="16"/>
      <c r="D4010" s="130"/>
      <c r="E4010" s="47">
        <v>43</v>
      </c>
      <c r="F4010" s="47">
        <v>46</v>
      </c>
      <c r="G4010" s="47">
        <v>38</v>
      </c>
      <c r="H4010" s="8">
        <v>239</v>
      </c>
      <c r="I4010" s="8">
        <v>228</v>
      </c>
    </row>
    <row r="4011" spans="1:10">
      <c r="A4011" s="204"/>
      <c r="B4011" s="31" t="s">
        <v>63</v>
      </c>
      <c r="C4011" s="16"/>
      <c r="D4011" s="130"/>
      <c r="E4011" s="47">
        <v>4</v>
      </c>
      <c r="F4011" s="47">
        <v>6</v>
      </c>
      <c r="G4011" s="47">
        <v>4</v>
      </c>
      <c r="H4011" s="8">
        <v>239</v>
      </c>
      <c r="I4011" s="8">
        <v>228</v>
      </c>
    </row>
    <row r="4012" spans="1:10">
      <c r="A4012"/>
      <c r="B4012" s="125" t="s">
        <v>3667</v>
      </c>
      <c r="C4012" s="16"/>
      <c r="D4012" s="130">
        <v>1000</v>
      </c>
      <c r="E4012" s="47"/>
      <c r="F4012" s="47"/>
      <c r="G4012" s="47"/>
      <c r="H4012" s="8"/>
      <c r="I4012" s="8"/>
      <c r="J4012" s="144">
        <f>100*(H4012*(E4012+F4012+G4012)+H4013*(E4013+F4013+G4013)+H4014*(E4014+F4014+G4014)+H4015*(G4015+F4015+E4015)+H4016*(G4016+F4016+E4016)+H4017*(G4017+F4017+E4017)+H4018*(G4018+F4018+E4018)+H4019*(G4019+F4019+E4019))/(D4012*1000)</f>
        <v>3.6423999999999999</v>
      </c>
    </row>
    <row r="4013" spans="1:10" ht="15.75" customHeight="1">
      <c r="A4013" s="184" t="s">
        <v>302</v>
      </c>
      <c r="B4013" s="22" t="s">
        <v>3668</v>
      </c>
      <c r="C4013" s="16"/>
      <c r="D4013" s="130"/>
      <c r="E4013" s="71">
        <v>5</v>
      </c>
      <c r="F4013" s="71">
        <v>5</v>
      </c>
      <c r="G4013" s="71">
        <v>1</v>
      </c>
      <c r="H4013" s="21">
        <v>232</v>
      </c>
      <c r="I4013" s="21">
        <v>229</v>
      </c>
    </row>
    <row r="4014" spans="1:10" ht="16.5" thickBot="1">
      <c r="A4014" s="184"/>
      <c r="B4014" s="64" t="s">
        <v>3669</v>
      </c>
      <c r="C4014" s="103" t="s">
        <v>3670</v>
      </c>
      <c r="D4014" s="130"/>
      <c r="E4014" s="71">
        <v>32</v>
      </c>
      <c r="F4014" s="71">
        <v>28</v>
      </c>
      <c r="G4014" s="71">
        <v>21</v>
      </c>
      <c r="H4014" s="21">
        <v>232</v>
      </c>
      <c r="I4014" s="21">
        <v>229</v>
      </c>
    </row>
    <row r="4015" spans="1:10">
      <c r="A4015" s="184"/>
      <c r="B4015" s="22" t="s">
        <v>3671</v>
      </c>
      <c r="C4015" s="16"/>
      <c r="D4015" s="130"/>
      <c r="E4015" s="71"/>
      <c r="F4015" s="71"/>
      <c r="G4015" s="71"/>
      <c r="H4015" s="21">
        <v>232</v>
      </c>
      <c r="I4015" s="21">
        <v>229</v>
      </c>
    </row>
    <row r="4016" spans="1:10">
      <c r="A4016" s="184"/>
      <c r="B4016" s="64" t="s">
        <v>3672</v>
      </c>
      <c r="C4016" s="16"/>
      <c r="D4016" s="130"/>
      <c r="E4016" s="71">
        <v>31</v>
      </c>
      <c r="F4016" s="71">
        <v>20</v>
      </c>
      <c r="G4016" s="71">
        <v>14</v>
      </c>
      <c r="H4016" s="21">
        <v>232</v>
      </c>
      <c r="I4016" s="21">
        <v>229</v>
      </c>
    </row>
    <row r="4017" spans="1:10">
      <c r="A4017" s="184"/>
      <c r="B4017" s="64" t="s">
        <v>3673</v>
      </c>
      <c r="C4017" s="16"/>
      <c r="D4017" s="130"/>
      <c r="E4017" s="71">
        <v>0</v>
      </c>
      <c r="F4017" s="71">
        <v>0</v>
      </c>
      <c r="G4017" s="71">
        <v>0</v>
      </c>
      <c r="H4017" s="21">
        <v>232</v>
      </c>
      <c r="I4017" s="21">
        <v>229</v>
      </c>
    </row>
    <row r="4018" spans="1:10">
      <c r="A4018" s="184"/>
      <c r="B4018" s="31" t="s">
        <v>3674</v>
      </c>
      <c r="C4018" s="16"/>
      <c r="D4018" s="130"/>
      <c r="E4018" s="47">
        <v>0</v>
      </c>
      <c r="F4018" s="47">
        <v>0</v>
      </c>
      <c r="G4018" s="47">
        <v>0</v>
      </c>
      <c r="H4018" s="21">
        <v>232</v>
      </c>
      <c r="I4018" s="21">
        <v>229</v>
      </c>
    </row>
    <row r="4019" spans="1:10">
      <c r="A4019" s="184"/>
      <c r="B4019" s="125" t="s">
        <v>92</v>
      </c>
      <c r="C4019" s="16"/>
      <c r="D4019" s="130">
        <v>1000</v>
      </c>
      <c r="E4019" s="47"/>
      <c r="F4019" s="47"/>
      <c r="G4019" s="47"/>
      <c r="H4019" s="8"/>
      <c r="I4019" s="8"/>
      <c r="J4019" s="144">
        <f>100*(H4019*(E4019+F4019+G4019)+H4020*(E4020+F4020+G4020)+H4021*(E4021+F4021+G4021)+H4022*(G4022+F4022+E4022)+H4023*(G4023+F4023+E4023)+H4024*(G4024+F4024+E4024)+H4025*(G4025+F4025+E4025)+H4026*(G4026+F4026+E4026)+H4027*(G4027+F4027+E4027)+H4028*(G4028+F4028+E4028))/(D4019*1000)</f>
        <v>5.0808</v>
      </c>
    </row>
    <row r="4020" spans="1:10">
      <c r="A4020" s="184"/>
      <c r="B4020" s="31" t="s">
        <v>3675</v>
      </c>
      <c r="C4020" s="16"/>
      <c r="D4020" s="130"/>
      <c r="E4020" s="71">
        <v>23</v>
      </c>
      <c r="F4020" s="71">
        <v>0</v>
      </c>
      <c r="G4020" s="71">
        <v>0</v>
      </c>
      <c r="H4020" s="21">
        <v>232</v>
      </c>
      <c r="I4020" s="21">
        <v>229</v>
      </c>
    </row>
    <row r="4021" spans="1:10">
      <c r="A4021" s="184"/>
      <c r="B4021" s="31" t="s">
        <v>3676</v>
      </c>
      <c r="C4021" s="16"/>
      <c r="D4021" s="130"/>
      <c r="E4021" s="71">
        <v>0</v>
      </c>
      <c r="F4021" s="71">
        <v>0</v>
      </c>
      <c r="G4021" s="71">
        <v>0</v>
      </c>
      <c r="H4021" s="21">
        <v>232</v>
      </c>
      <c r="I4021" s="21">
        <v>229</v>
      </c>
    </row>
    <row r="4022" spans="1:10">
      <c r="A4022" s="184"/>
      <c r="B4022" s="31" t="s">
        <v>3677</v>
      </c>
      <c r="C4022" s="16"/>
      <c r="D4022" s="130"/>
      <c r="E4022" s="71">
        <v>0</v>
      </c>
      <c r="F4022" s="71">
        <v>0</v>
      </c>
      <c r="G4022" s="71">
        <v>0</v>
      </c>
      <c r="H4022" s="21">
        <v>232</v>
      </c>
      <c r="I4022" s="21">
        <v>229</v>
      </c>
    </row>
    <row r="4023" spans="1:10">
      <c r="A4023" s="184"/>
      <c r="B4023" s="31" t="s">
        <v>3678</v>
      </c>
      <c r="C4023" s="16"/>
      <c r="D4023" s="130"/>
      <c r="E4023" s="71">
        <v>18</v>
      </c>
      <c r="F4023" s="71">
        <v>28</v>
      </c>
      <c r="G4023" s="71">
        <v>42</v>
      </c>
      <c r="H4023" s="21">
        <v>232</v>
      </c>
      <c r="I4023" s="21">
        <v>229</v>
      </c>
    </row>
    <row r="4024" spans="1:10">
      <c r="A4024" s="184"/>
      <c r="B4024" s="31" t="s">
        <v>3679</v>
      </c>
      <c r="C4024" s="16"/>
      <c r="D4024" s="130"/>
      <c r="E4024" s="71">
        <v>0</v>
      </c>
      <c r="F4024" s="71">
        <v>0</v>
      </c>
      <c r="G4024" s="71">
        <v>0</v>
      </c>
      <c r="H4024" s="21">
        <v>232</v>
      </c>
      <c r="I4024" s="21">
        <v>229</v>
      </c>
    </row>
    <row r="4025" spans="1:10">
      <c r="A4025" s="184"/>
      <c r="B4025" s="31" t="s">
        <v>3680</v>
      </c>
      <c r="C4025" s="16"/>
      <c r="D4025" s="130"/>
      <c r="E4025" s="71">
        <v>6</v>
      </c>
      <c r="F4025" s="71">
        <v>10</v>
      </c>
      <c r="G4025" s="71">
        <v>28</v>
      </c>
      <c r="H4025" s="21">
        <v>232</v>
      </c>
      <c r="I4025" s="21">
        <v>229</v>
      </c>
    </row>
    <row r="4026" spans="1:10">
      <c r="A4026" s="184"/>
      <c r="B4026" s="31" t="s">
        <v>3681</v>
      </c>
      <c r="C4026" s="16"/>
      <c r="D4026" s="130"/>
      <c r="E4026" s="71">
        <v>0</v>
      </c>
      <c r="F4026" s="71">
        <v>0</v>
      </c>
      <c r="G4026" s="71">
        <v>0</v>
      </c>
      <c r="H4026" s="21">
        <v>232</v>
      </c>
      <c r="I4026" s="21">
        <v>229</v>
      </c>
    </row>
    <row r="4027" spans="1:10">
      <c r="A4027" s="184"/>
      <c r="B4027" s="31" t="s">
        <v>3682</v>
      </c>
      <c r="C4027" s="16"/>
      <c r="D4027" s="130"/>
      <c r="E4027" s="71">
        <v>0</v>
      </c>
      <c r="F4027" s="71">
        <v>0</v>
      </c>
      <c r="G4027" s="71">
        <v>0</v>
      </c>
      <c r="H4027" s="21">
        <v>232</v>
      </c>
      <c r="I4027" s="21">
        <v>229</v>
      </c>
    </row>
    <row r="4028" spans="1:10">
      <c r="A4028" s="184"/>
      <c r="B4028" s="31" t="s">
        <v>3683</v>
      </c>
      <c r="C4028" s="16"/>
      <c r="D4028" s="130"/>
      <c r="E4028" s="71">
        <v>15</v>
      </c>
      <c r="F4028" s="71">
        <v>22</v>
      </c>
      <c r="G4028" s="71">
        <v>27</v>
      </c>
      <c r="H4028" s="21">
        <v>232</v>
      </c>
      <c r="I4028" s="21">
        <v>229</v>
      </c>
    </row>
    <row r="4029" spans="1:10">
      <c r="A4029"/>
      <c r="B4029" s="125" t="s">
        <v>3684</v>
      </c>
      <c r="C4029" s="16"/>
      <c r="D4029" s="130">
        <v>630</v>
      </c>
      <c r="E4029" s="47"/>
      <c r="F4029" s="47"/>
      <c r="G4029" s="47"/>
      <c r="H4029" s="8"/>
      <c r="I4029" s="8"/>
      <c r="J4029" s="144">
        <f>100*(H4029*(E4029+F4029+G4029)+H4030*(E4030+F4030+G4030)+H4031*(E4031+F4031+G4031)+H4032*(G4032+F4032+E4032)+H4033*(G4033+F4033+E4033)+H4034*(G4034+F4034+E4034)+H4035*(G4035+F4035+E4035)+H4036*(G4036+F4036+E4036)+H4037*(G4037+F4037+E4037)+H4038*(G4038+F4038+E4038))/(D4029*1000)</f>
        <v>14.676190476190476</v>
      </c>
    </row>
    <row r="4030" spans="1:10" ht="15.75" customHeight="1" thickBot="1">
      <c r="A4030" s="207" t="s">
        <v>302</v>
      </c>
      <c r="B4030" s="31" t="s">
        <v>3685</v>
      </c>
      <c r="C4030" s="217" t="s">
        <v>3686</v>
      </c>
      <c r="D4030" s="130"/>
      <c r="E4030" s="20">
        <v>24</v>
      </c>
      <c r="F4030" s="20">
        <v>20</v>
      </c>
      <c r="G4030" s="20">
        <v>23</v>
      </c>
      <c r="H4030" s="8">
        <v>230</v>
      </c>
      <c r="I4030" s="8">
        <v>215</v>
      </c>
    </row>
    <row r="4031" spans="1:10" ht="15.75" thickBot="1">
      <c r="A4031" s="207"/>
      <c r="B4031" s="22" t="s">
        <v>3687</v>
      </c>
      <c r="C4031" s="217"/>
      <c r="D4031" s="130"/>
      <c r="E4031" s="47"/>
      <c r="F4031" s="47"/>
      <c r="G4031" s="47"/>
      <c r="H4031" s="8">
        <v>230</v>
      </c>
      <c r="I4031" s="8">
        <v>215</v>
      </c>
    </row>
    <row r="4032" spans="1:10" ht="15.75" thickBot="1">
      <c r="A4032" s="207"/>
      <c r="B4032" s="31" t="s">
        <v>3688</v>
      </c>
      <c r="C4032" s="217"/>
      <c r="D4032" s="130"/>
      <c r="E4032" s="20">
        <v>45</v>
      </c>
      <c r="F4032" s="20">
        <v>36</v>
      </c>
      <c r="G4032" s="20">
        <v>43</v>
      </c>
      <c r="H4032" s="8">
        <v>230</v>
      </c>
      <c r="I4032" s="8">
        <v>215</v>
      </c>
    </row>
    <row r="4033" spans="1:10" ht="15.75" thickBot="1">
      <c r="A4033" s="207"/>
      <c r="B4033" s="22" t="s">
        <v>3689</v>
      </c>
      <c r="C4033" s="217"/>
      <c r="D4033" s="130"/>
      <c r="E4033" s="47">
        <v>0</v>
      </c>
      <c r="F4033" s="47">
        <v>0</v>
      </c>
      <c r="G4033" s="47">
        <v>0</v>
      </c>
      <c r="H4033" s="8">
        <v>230</v>
      </c>
      <c r="I4033" s="8">
        <v>215</v>
      </c>
    </row>
    <row r="4034" spans="1:10" ht="15.75" thickBot="1">
      <c r="A4034" s="207"/>
      <c r="B4034" s="22" t="s">
        <v>3690</v>
      </c>
      <c r="C4034" s="217"/>
      <c r="D4034" s="130"/>
      <c r="E4034" s="47"/>
      <c r="F4034" s="47"/>
      <c r="G4034" s="47"/>
      <c r="H4034" s="8">
        <v>230</v>
      </c>
      <c r="I4034" s="8">
        <v>215</v>
      </c>
    </row>
    <row r="4035" spans="1:10">
      <c r="A4035" s="207"/>
      <c r="B4035" s="31" t="s">
        <v>3691</v>
      </c>
      <c r="C4035" s="16"/>
      <c r="D4035" s="130"/>
      <c r="E4035" s="20">
        <v>57</v>
      </c>
      <c r="F4035" s="20">
        <v>71</v>
      </c>
      <c r="G4035" s="20">
        <v>61</v>
      </c>
      <c r="H4035" s="8">
        <v>230</v>
      </c>
      <c r="I4035" s="8">
        <v>215</v>
      </c>
    </row>
    <row r="4036" spans="1:10">
      <c r="A4036" s="207"/>
      <c r="B4036" s="31" t="s">
        <v>3692</v>
      </c>
      <c r="C4036" s="16"/>
      <c r="D4036" s="130"/>
      <c r="E4036" s="20">
        <v>1</v>
      </c>
      <c r="F4036" s="20">
        <v>0</v>
      </c>
      <c r="G4036" s="20">
        <v>2</v>
      </c>
      <c r="H4036" s="8">
        <v>230</v>
      </c>
      <c r="I4036" s="8">
        <v>215</v>
      </c>
    </row>
    <row r="4037" spans="1:10">
      <c r="A4037" s="207"/>
      <c r="B4037" s="31" t="s">
        <v>3693</v>
      </c>
      <c r="C4037" s="16"/>
      <c r="D4037" s="130"/>
      <c r="E4037" s="20">
        <v>2</v>
      </c>
      <c r="F4037" s="20">
        <v>9</v>
      </c>
      <c r="G4037" s="20">
        <v>8</v>
      </c>
      <c r="H4037" s="8">
        <v>230</v>
      </c>
      <c r="I4037" s="8">
        <v>215</v>
      </c>
    </row>
    <row r="4038" spans="1:10">
      <c r="A4038" s="207"/>
      <c r="B4038" s="31" t="s">
        <v>3694</v>
      </c>
      <c r="C4038" s="16"/>
      <c r="D4038" s="130"/>
      <c r="E4038" s="20"/>
      <c r="F4038" s="20"/>
      <c r="G4038" s="20"/>
      <c r="H4038" s="8">
        <v>230</v>
      </c>
      <c r="I4038" s="8">
        <v>215</v>
      </c>
    </row>
    <row r="4039" spans="1:10">
      <c r="A4039" s="207"/>
      <c r="B4039" s="31" t="s">
        <v>3695</v>
      </c>
      <c r="C4039" s="16"/>
      <c r="D4039" s="130"/>
      <c r="E4039" s="20"/>
      <c r="F4039" s="20"/>
      <c r="G4039" s="20"/>
      <c r="H4039" s="8">
        <v>230</v>
      </c>
      <c r="I4039" s="8">
        <v>215</v>
      </c>
    </row>
    <row r="4040" spans="1:10">
      <c r="A4040" s="207"/>
      <c r="B4040" s="125" t="s">
        <v>92</v>
      </c>
      <c r="C4040" s="16"/>
      <c r="D4040" s="130">
        <v>630</v>
      </c>
      <c r="E4040" s="20"/>
      <c r="F4040" s="20"/>
      <c r="G4040" s="20"/>
      <c r="H4040" s="8"/>
      <c r="I4040" s="8"/>
      <c r="J4040" s="144">
        <f>100*(H4040*(E4040+F4040+G4040)+H4041*(E4041+F4041+G4041)+H4042*(E4042+F4042+G4042)+H4043*(G4043+F4043+E4043)+H4044*(G4044+F4044+E4044)+H4045*(G4045+F4045+E4045)+H4046*(G4046+F4046+E4046)+H4047*(G4047+F4047+E4047)+H4048*(G4048+F4048+E4048)+H4049*(G4049+F4049+E4049)+H4050*(G4050+F4050+E4050)+H4051*(G4051+F4051+E4051)+H4052*(G4052+F4052+E4052)+H4053*(G4053+F4053+E4053)+H4054*(G4054+F4054+E4054))/(D4040*1000)</f>
        <v>11.413333333333334</v>
      </c>
    </row>
    <row r="4041" spans="1:10">
      <c r="A4041" s="207"/>
      <c r="B4041" s="22" t="s">
        <v>3696</v>
      </c>
      <c r="C4041" s="16"/>
      <c r="D4041" s="130"/>
      <c r="E4041" s="20">
        <v>0</v>
      </c>
      <c r="F4041" s="20">
        <v>0</v>
      </c>
      <c r="G4041" s="20">
        <v>0</v>
      </c>
      <c r="H4041" s="8">
        <v>224</v>
      </c>
      <c r="I4041" s="8">
        <v>223</v>
      </c>
    </row>
    <row r="4042" spans="1:10">
      <c r="A4042" s="207"/>
      <c r="B4042" s="31" t="s">
        <v>3697</v>
      </c>
      <c r="C4042" s="16"/>
      <c r="D4042" s="130"/>
      <c r="E4042" s="20">
        <v>0</v>
      </c>
      <c r="F4042" s="20">
        <v>0</v>
      </c>
      <c r="G4042" s="20">
        <v>0</v>
      </c>
      <c r="H4042" s="8">
        <v>224</v>
      </c>
      <c r="I4042" s="8">
        <v>223</v>
      </c>
    </row>
    <row r="4043" spans="1:10">
      <c r="A4043" s="207"/>
      <c r="B4043" s="31" t="s">
        <v>3698</v>
      </c>
      <c r="C4043" s="16"/>
      <c r="D4043" s="130"/>
      <c r="E4043" s="20">
        <v>9</v>
      </c>
      <c r="F4043" s="20">
        <v>13</v>
      </c>
      <c r="G4043" s="20">
        <v>22</v>
      </c>
      <c r="H4043" s="8">
        <v>224</v>
      </c>
      <c r="I4043" s="8">
        <v>223</v>
      </c>
    </row>
    <row r="4044" spans="1:10">
      <c r="A4044" s="207"/>
      <c r="B4044" s="31" t="s">
        <v>3699</v>
      </c>
      <c r="C4044" s="16"/>
      <c r="D4044" s="130"/>
      <c r="E4044" s="20"/>
      <c r="F4044" s="20"/>
      <c r="G4044" s="20"/>
      <c r="H4044" s="8">
        <v>224</v>
      </c>
      <c r="I4044" s="8">
        <v>223</v>
      </c>
    </row>
    <row r="4045" spans="1:10">
      <c r="A4045" s="207"/>
      <c r="B4045" s="31" t="s">
        <v>3692</v>
      </c>
      <c r="C4045" s="16"/>
      <c r="D4045" s="130"/>
      <c r="E4045" s="20">
        <v>0</v>
      </c>
      <c r="F4045" s="20">
        <v>0</v>
      </c>
      <c r="G4045" s="20">
        <v>0</v>
      </c>
      <c r="H4045" s="8">
        <v>224</v>
      </c>
      <c r="I4045" s="8">
        <v>223</v>
      </c>
    </row>
    <row r="4046" spans="1:10">
      <c r="A4046" s="207"/>
      <c r="B4046" s="31" t="s">
        <v>3700</v>
      </c>
      <c r="C4046" s="16"/>
      <c r="D4046" s="130"/>
      <c r="E4046" s="20">
        <v>0</v>
      </c>
      <c r="F4046" s="20">
        <v>0</v>
      </c>
      <c r="G4046" s="20">
        <v>0</v>
      </c>
      <c r="H4046" s="8">
        <v>224</v>
      </c>
      <c r="I4046" s="8">
        <v>223</v>
      </c>
    </row>
    <row r="4047" spans="1:10">
      <c r="A4047" s="207"/>
      <c r="B4047" s="31" t="s">
        <v>3701</v>
      </c>
      <c r="C4047" s="16"/>
      <c r="D4047" s="130"/>
      <c r="E4047" s="20">
        <v>0</v>
      </c>
      <c r="F4047" s="20">
        <v>0</v>
      </c>
      <c r="G4047" s="20">
        <v>0</v>
      </c>
      <c r="H4047" s="8">
        <v>224</v>
      </c>
      <c r="I4047" s="8">
        <v>223</v>
      </c>
    </row>
    <row r="4048" spans="1:10">
      <c r="A4048" s="207"/>
      <c r="B4048" s="31" t="s">
        <v>63</v>
      </c>
      <c r="C4048" s="16"/>
      <c r="D4048" s="130"/>
      <c r="E4048" s="20">
        <v>0</v>
      </c>
      <c r="F4048" s="20">
        <v>13</v>
      </c>
      <c r="G4048" s="20">
        <v>0</v>
      </c>
      <c r="H4048" s="8">
        <v>224</v>
      </c>
      <c r="I4048" s="8">
        <v>223</v>
      </c>
    </row>
    <row r="4049" spans="1:10">
      <c r="A4049" s="207"/>
      <c r="B4049" s="31" t="s">
        <v>3364</v>
      </c>
      <c r="C4049" s="16"/>
      <c r="D4049" s="130"/>
      <c r="E4049" s="20">
        <v>0</v>
      </c>
      <c r="F4049" s="20">
        <v>0</v>
      </c>
      <c r="G4049" s="20">
        <v>0</v>
      </c>
      <c r="H4049" s="8">
        <v>224</v>
      </c>
      <c r="I4049" s="8">
        <v>223</v>
      </c>
    </row>
    <row r="4050" spans="1:10">
      <c r="A4050" s="207"/>
      <c r="B4050" s="31" t="s">
        <v>3702</v>
      </c>
      <c r="C4050" s="16"/>
      <c r="D4050" s="130"/>
      <c r="E4050" s="20"/>
      <c r="F4050" s="20"/>
      <c r="G4050" s="20"/>
      <c r="H4050" s="8">
        <v>224</v>
      </c>
      <c r="I4050" s="8">
        <v>223</v>
      </c>
    </row>
    <row r="4051" spans="1:10">
      <c r="A4051" s="207"/>
      <c r="B4051" s="31" t="s">
        <v>3703</v>
      </c>
      <c r="C4051" s="16"/>
      <c r="D4051" s="130"/>
      <c r="E4051" s="20">
        <v>11</v>
      </c>
      <c r="F4051" s="20">
        <v>0</v>
      </c>
      <c r="G4051" s="20">
        <v>0</v>
      </c>
      <c r="H4051" s="8">
        <v>224</v>
      </c>
      <c r="I4051" s="8">
        <v>223</v>
      </c>
    </row>
    <row r="4052" spans="1:10">
      <c r="A4052" s="207"/>
      <c r="B4052" s="31" t="s">
        <v>3704</v>
      </c>
      <c r="C4052" s="16"/>
      <c r="D4052" s="130"/>
      <c r="E4052" s="47">
        <v>2</v>
      </c>
      <c r="F4052" s="47">
        <v>0</v>
      </c>
      <c r="G4052" s="47">
        <v>1</v>
      </c>
      <c r="H4052" s="8">
        <v>224</v>
      </c>
      <c r="I4052" s="8">
        <v>223</v>
      </c>
    </row>
    <row r="4053" spans="1:10">
      <c r="A4053" s="207"/>
      <c r="B4053" s="31" t="s">
        <v>3705</v>
      </c>
      <c r="C4053" s="16"/>
      <c r="D4053" s="130"/>
      <c r="E4053" s="47">
        <v>0</v>
      </c>
      <c r="F4053" s="47">
        <v>0</v>
      </c>
      <c r="G4053" s="47">
        <v>0</v>
      </c>
      <c r="H4053" s="8">
        <v>224</v>
      </c>
      <c r="I4053" s="8">
        <v>223</v>
      </c>
    </row>
    <row r="4054" spans="1:10">
      <c r="A4054" s="207"/>
      <c r="B4054" s="31" t="s">
        <v>3706</v>
      </c>
      <c r="C4054" s="16"/>
      <c r="D4054" s="130"/>
      <c r="E4054" s="47">
        <v>86</v>
      </c>
      <c r="F4054" s="47">
        <v>80</v>
      </c>
      <c r="G4054" s="47">
        <v>84</v>
      </c>
      <c r="H4054" s="8">
        <v>224</v>
      </c>
      <c r="I4054" s="8">
        <v>223</v>
      </c>
    </row>
    <row r="4055" spans="1:10">
      <c r="A4055"/>
      <c r="B4055" s="125" t="s">
        <v>3707</v>
      </c>
      <c r="C4055" s="16"/>
      <c r="D4055" s="130">
        <v>630</v>
      </c>
      <c r="E4055" s="47"/>
      <c r="F4055" s="47"/>
      <c r="G4055" s="47"/>
      <c r="H4055" s="8"/>
      <c r="I4055" s="8"/>
      <c r="J4055" s="144">
        <f>100*(H4055*(E4055+F4055+G4055)+H4056*(E4056+F4056+G4056)+H4057*(E4057+F4057+G4057)+H4058*(G4058+F4058+E4058)+H4059*(G4059+F4059+E4059)+H4060*(G4060+F4060+E4060)+H4061*(G4061+F4061+E4061)+H4062*(G4062+F4062+E4062)+H4063*(G4063+F4063+E4063)+H4064*(G4064+F4064+E4064))/(D4055*1000)</f>
        <v>6.7047619047619049</v>
      </c>
    </row>
    <row r="4056" spans="1:10" ht="15.75" customHeight="1" thickBot="1">
      <c r="A4056" s="191" t="s">
        <v>921</v>
      </c>
      <c r="B4056" s="31" t="s">
        <v>3708</v>
      </c>
      <c r="C4056" s="217" t="s">
        <v>3709</v>
      </c>
      <c r="D4056" s="130"/>
      <c r="E4056" s="47">
        <v>11</v>
      </c>
      <c r="F4056" s="47">
        <v>0</v>
      </c>
      <c r="G4056" s="47">
        <v>8</v>
      </c>
      <c r="H4056" s="8">
        <v>220</v>
      </c>
      <c r="I4056" s="8">
        <v>217</v>
      </c>
    </row>
    <row r="4057" spans="1:10" ht="15.75" thickBot="1">
      <c r="A4057" s="191"/>
      <c r="B4057" s="31" t="s">
        <v>3710</v>
      </c>
      <c r="C4057" s="217"/>
      <c r="D4057" s="130"/>
      <c r="E4057" s="47">
        <v>0</v>
      </c>
      <c r="F4057" s="47">
        <v>0</v>
      </c>
      <c r="G4057" s="47">
        <v>3</v>
      </c>
      <c r="H4057" s="8">
        <v>220</v>
      </c>
      <c r="I4057" s="8">
        <v>217</v>
      </c>
    </row>
    <row r="4058" spans="1:10" ht="15.75" thickBot="1">
      <c r="A4058" s="191"/>
      <c r="B4058" s="31" t="s">
        <v>3711</v>
      </c>
      <c r="C4058" s="217"/>
      <c r="D4058" s="130"/>
      <c r="E4058" s="47">
        <v>0</v>
      </c>
      <c r="F4058" s="47">
        <v>0</v>
      </c>
      <c r="G4058" s="47">
        <v>0</v>
      </c>
      <c r="H4058" s="8">
        <v>220</v>
      </c>
      <c r="I4058" s="8">
        <v>217</v>
      </c>
    </row>
    <row r="4059" spans="1:10" ht="15.75" thickBot="1">
      <c r="A4059" s="191"/>
      <c r="B4059" s="31" t="s">
        <v>3712</v>
      </c>
      <c r="C4059" s="217"/>
      <c r="D4059" s="130"/>
      <c r="E4059" s="47">
        <v>0</v>
      </c>
      <c r="F4059" s="47">
        <v>1</v>
      </c>
      <c r="G4059" s="47">
        <v>0</v>
      </c>
      <c r="H4059" s="8">
        <v>220</v>
      </c>
      <c r="I4059" s="8">
        <v>217</v>
      </c>
    </row>
    <row r="4060" spans="1:10" ht="15.75" thickBot="1">
      <c r="A4060" s="191"/>
      <c r="B4060" s="31" t="s">
        <v>3708</v>
      </c>
      <c r="C4060" s="217"/>
      <c r="D4060" s="130"/>
      <c r="E4060" s="47">
        <v>6</v>
      </c>
      <c r="F4060" s="47">
        <v>2</v>
      </c>
      <c r="G4060" s="47">
        <v>6</v>
      </c>
      <c r="H4060" s="8">
        <v>220</v>
      </c>
      <c r="I4060" s="8">
        <v>217</v>
      </c>
    </row>
    <row r="4061" spans="1:10" ht="15.75" thickBot="1">
      <c r="A4061" s="191"/>
      <c r="B4061" s="31" t="s">
        <v>3713</v>
      </c>
      <c r="C4061" s="217"/>
      <c r="D4061" s="130"/>
      <c r="E4061" s="47">
        <v>0</v>
      </c>
      <c r="F4061" s="47">
        <v>0</v>
      </c>
      <c r="G4061" s="47">
        <v>1</v>
      </c>
      <c r="H4061" s="8">
        <v>220</v>
      </c>
      <c r="I4061" s="8">
        <v>217</v>
      </c>
    </row>
    <row r="4062" spans="1:10">
      <c r="A4062" s="191"/>
      <c r="B4062" s="31" t="s">
        <v>3714</v>
      </c>
      <c r="C4062" s="16"/>
      <c r="D4062" s="130"/>
      <c r="E4062" s="47">
        <v>67</v>
      </c>
      <c r="F4062" s="47">
        <v>38</v>
      </c>
      <c r="G4062" s="47">
        <v>40</v>
      </c>
      <c r="H4062" s="8">
        <v>220</v>
      </c>
      <c r="I4062" s="8">
        <v>217</v>
      </c>
    </row>
    <row r="4063" spans="1:10">
      <c r="A4063" s="191"/>
      <c r="B4063" s="31" t="s">
        <v>3715</v>
      </c>
      <c r="C4063" s="16"/>
      <c r="D4063" s="130"/>
      <c r="E4063" s="47">
        <v>2</v>
      </c>
      <c r="F4063" s="47">
        <v>1</v>
      </c>
      <c r="G4063" s="47">
        <v>6</v>
      </c>
      <c r="H4063" s="8">
        <v>220</v>
      </c>
      <c r="I4063" s="8">
        <v>217</v>
      </c>
    </row>
    <row r="4064" spans="1:10">
      <c r="A4064" s="14"/>
      <c r="B4064" s="125" t="s">
        <v>3716</v>
      </c>
      <c r="C4064" s="16"/>
      <c r="D4064" s="130">
        <v>400</v>
      </c>
      <c r="E4064" s="47"/>
      <c r="F4064" s="47"/>
      <c r="G4064" s="47"/>
      <c r="H4064" s="8"/>
      <c r="I4064" s="8"/>
      <c r="J4064" s="144">
        <f>100*(H4064*(E4064+F4064+G4064)+H4065*(E4065+F4065+G4065)+H4066*(E4066+F4066+G4066)+H4067*(G4067+F4067+E4067)+H4068*(G4068+F4068+E4068)+H4069*(G4069+F4069+E4069)+H4070*(G4070+F4070+E4070)+H4071*(G4071+F4071+E4071)+H4072*(G4072+F4072+E4072)+H4073*(G4073+F4073+E4073))/(D4064*1000)</f>
        <v>24.131250000000001</v>
      </c>
    </row>
    <row r="4065" spans="1:10" ht="15.75" customHeight="1">
      <c r="A4065" s="210" t="s">
        <v>334</v>
      </c>
      <c r="B4065" s="89" t="s">
        <v>3717</v>
      </c>
      <c r="C4065" s="90"/>
      <c r="D4065" s="140"/>
      <c r="E4065" s="20">
        <v>15</v>
      </c>
      <c r="F4065" s="20">
        <v>25</v>
      </c>
      <c r="G4065" s="20">
        <v>23</v>
      </c>
      <c r="H4065" s="8">
        <v>225</v>
      </c>
      <c r="I4065" s="8">
        <v>220</v>
      </c>
    </row>
    <row r="4066" spans="1:10" ht="16.5" thickBot="1">
      <c r="A4066" s="210"/>
      <c r="B4066" s="89" t="s">
        <v>3718</v>
      </c>
      <c r="C4066" s="103" t="s">
        <v>3719</v>
      </c>
      <c r="D4066" s="140"/>
      <c r="E4066" s="20">
        <v>24</v>
      </c>
      <c r="F4066" s="20">
        <v>20</v>
      </c>
      <c r="G4066" s="20">
        <v>21</v>
      </c>
      <c r="H4066" s="8">
        <v>225</v>
      </c>
      <c r="I4066" s="8">
        <v>220</v>
      </c>
    </row>
    <row r="4067" spans="1:10">
      <c r="A4067" s="210"/>
      <c r="B4067" s="89" t="s">
        <v>3720</v>
      </c>
      <c r="C4067" s="90"/>
      <c r="D4067" s="140"/>
      <c r="E4067" s="20">
        <v>15</v>
      </c>
      <c r="F4067" s="20">
        <v>20</v>
      </c>
      <c r="G4067" s="20">
        <v>25</v>
      </c>
      <c r="H4067" s="8">
        <v>225</v>
      </c>
      <c r="I4067" s="8">
        <v>220</v>
      </c>
    </row>
    <row r="4068" spans="1:10">
      <c r="A4068" s="210"/>
      <c r="B4068" s="89" t="s">
        <v>3721</v>
      </c>
      <c r="C4068" s="90"/>
      <c r="D4068" s="140"/>
      <c r="E4068" s="20">
        <v>23</v>
      </c>
      <c r="F4068" s="20">
        <v>41</v>
      </c>
      <c r="G4068" s="20">
        <v>38</v>
      </c>
      <c r="H4068" s="8">
        <v>225</v>
      </c>
      <c r="I4068" s="8">
        <v>220</v>
      </c>
    </row>
    <row r="4069" spans="1:10">
      <c r="A4069" s="210"/>
      <c r="B4069" s="89" t="s">
        <v>3722</v>
      </c>
      <c r="C4069" s="90"/>
      <c r="D4069" s="140"/>
      <c r="E4069" s="20">
        <v>2</v>
      </c>
      <c r="F4069" s="20">
        <v>5</v>
      </c>
      <c r="G4069" s="20">
        <v>5</v>
      </c>
      <c r="H4069" s="8">
        <v>225</v>
      </c>
      <c r="I4069" s="8">
        <v>220</v>
      </c>
    </row>
    <row r="4070" spans="1:10">
      <c r="A4070" s="210"/>
      <c r="B4070" s="89" t="s">
        <v>3723</v>
      </c>
      <c r="C4070" s="90"/>
      <c r="D4070" s="140"/>
      <c r="E4070" s="20">
        <v>10</v>
      </c>
      <c r="F4070" s="20">
        <v>12</v>
      </c>
      <c r="G4070" s="20">
        <v>9</v>
      </c>
      <c r="H4070" s="8">
        <v>225</v>
      </c>
      <c r="I4070" s="8">
        <v>220</v>
      </c>
    </row>
    <row r="4071" spans="1:10">
      <c r="A4071" s="210"/>
      <c r="B4071" s="89" t="s">
        <v>3724</v>
      </c>
      <c r="C4071" s="90"/>
      <c r="D4071" s="140"/>
      <c r="E4071" s="20">
        <v>31</v>
      </c>
      <c r="F4071" s="20">
        <v>12</v>
      </c>
      <c r="G4071" s="20">
        <v>33</v>
      </c>
      <c r="H4071" s="8">
        <v>225</v>
      </c>
      <c r="I4071" s="8">
        <v>220</v>
      </c>
    </row>
    <row r="4072" spans="1:10">
      <c r="A4072" s="210"/>
      <c r="B4072" s="75" t="s">
        <v>3725</v>
      </c>
      <c r="C4072" s="90"/>
      <c r="D4072" s="137"/>
      <c r="E4072" s="20">
        <v>2</v>
      </c>
      <c r="F4072" s="20">
        <v>10</v>
      </c>
      <c r="G4072" s="20">
        <v>8</v>
      </c>
      <c r="H4072" s="8">
        <v>225</v>
      </c>
      <c r="I4072" s="8">
        <v>220</v>
      </c>
    </row>
    <row r="4073" spans="1:10">
      <c r="A4073" s="14"/>
      <c r="B4073" s="125" t="s">
        <v>3726</v>
      </c>
      <c r="C4073" s="16"/>
      <c r="D4073" s="130">
        <v>630</v>
      </c>
      <c r="E4073" s="20"/>
      <c r="F4073" s="20"/>
      <c r="G4073" s="20"/>
      <c r="H4073" s="8"/>
      <c r="I4073" s="8"/>
      <c r="J4073" s="144">
        <f>100*(H4073*(E4073+F4073+G4073)+H4074*(E4074+F4074+G4074)+H4075*(E4075+F4075+G4075)+H4076*(G4076+F4076+E4076)+H4077*(G4077+F4077+E4077)+H4078*(G4078+F4078+E4078)+H4079*(G4079+F4079+E4079)+H4080*(G4080+F4080+E4080)+H4081*(G4081+F4081+E4081)+H4082*(G4082+F4082+E4082)+H4083*(G4083+F4083+E4083))/(D4073*1000)</f>
        <v>20.314285714285713</v>
      </c>
    </row>
    <row r="4074" spans="1:10" ht="15" customHeight="1" thickBot="1">
      <c r="A4074" s="191" t="s">
        <v>29</v>
      </c>
      <c r="B4074" s="31" t="s">
        <v>3727</v>
      </c>
      <c r="C4074" s="103" t="s">
        <v>3728</v>
      </c>
      <c r="D4074" s="130"/>
      <c r="E4074" s="20">
        <v>33</v>
      </c>
      <c r="F4074" s="20">
        <v>61</v>
      </c>
      <c r="G4074" s="20">
        <v>50</v>
      </c>
      <c r="H4074" s="8">
        <v>237</v>
      </c>
      <c r="I4074" s="8">
        <v>230</v>
      </c>
    </row>
    <row r="4075" spans="1:10">
      <c r="A4075" s="191"/>
      <c r="B4075" s="26" t="s">
        <v>3729</v>
      </c>
      <c r="C4075" s="16"/>
      <c r="D4075" s="130"/>
      <c r="E4075" s="20">
        <v>16</v>
      </c>
      <c r="F4075" s="20">
        <v>8</v>
      </c>
      <c r="G4075" s="20">
        <v>17</v>
      </c>
      <c r="H4075" s="8">
        <v>237</v>
      </c>
      <c r="I4075" s="8">
        <v>230</v>
      </c>
    </row>
    <row r="4076" spans="1:10">
      <c r="A4076" s="191"/>
      <c r="B4076" s="31" t="s">
        <v>3730</v>
      </c>
      <c r="C4076" s="16"/>
      <c r="D4076" s="130"/>
      <c r="E4076" s="20">
        <v>0</v>
      </c>
      <c r="F4076" s="20">
        <v>0</v>
      </c>
      <c r="G4076" s="20">
        <v>0</v>
      </c>
      <c r="H4076" s="8">
        <v>237</v>
      </c>
      <c r="I4076" s="8">
        <v>230</v>
      </c>
    </row>
    <row r="4077" spans="1:10">
      <c r="A4077" s="191"/>
      <c r="B4077" s="31" t="s">
        <v>3731</v>
      </c>
      <c r="C4077" s="16"/>
      <c r="D4077" s="130"/>
      <c r="E4077" s="20">
        <v>38</v>
      </c>
      <c r="F4077" s="20">
        <v>32</v>
      </c>
      <c r="G4077" s="20">
        <v>28</v>
      </c>
      <c r="H4077" s="8">
        <v>237</v>
      </c>
      <c r="I4077" s="8">
        <v>230</v>
      </c>
    </row>
    <row r="4078" spans="1:10">
      <c r="A4078" s="191"/>
      <c r="B4078" s="31" t="s">
        <v>3732</v>
      </c>
      <c r="C4078" s="16"/>
      <c r="D4078" s="130"/>
      <c r="E4078" s="20">
        <v>5</v>
      </c>
      <c r="F4078" s="20">
        <v>35</v>
      </c>
      <c r="G4078" s="20">
        <v>26</v>
      </c>
      <c r="H4078" s="8">
        <v>237</v>
      </c>
      <c r="I4078" s="8">
        <v>230</v>
      </c>
    </row>
    <row r="4079" spans="1:10" ht="15" customHeight="1">
      <c r="A4079" s="191"/>
      <c r="B4079" s="31" t="s">
        <v>3733</v>
      </c>
      <c r="C4079" s="16"/>
      <c r="D4079" s="130"/>
      <c r="E4079" s="20">
        <v>9</v>
      </c>
      <c r="F4079" s="20">
        <v>8</v>
      </c>
      <c r="G4079" s="20">
        <v>4</v>
      </c>
      <c r="H4079" s="8">
        <v>237</v>
      </c>
      <c r="I4079" s="8">
        <v>230</v>
      </c>
    </row>
    <row r="4080" spans="1:10">
      <c r="A4080" s="191"/>
      <c r="B4080" s="31" t="s">
        <v>3734</v>
      </c>
      <c r="C4080" s="16"/>
      <c r="D4080" s="130"/>
      <c r="E4080" s="20">
        <v>13</v>
      </c>
      <c r="F4080" s="20">
        <v>13</v>
      </c>
      <c r="G4080" s="20">
        <v>10</v>
      </c>
      <c r="H4080" s="8">
        <v>237</v>
      </c>
      <c r="I4080" s="8">
        <v>230</v>
      </c>
    </row>
    <row r="4081" spans="1:10">
      <c r="A4081" s="191"/>
      <c r="B4081" s="31" t="s">
        <v>3735</v>
      </c>
      <c r="C4081" s="16"/>
      <c r="D4081" s="130"/>
      <c r="E4081" s="20">
        <v>2</v>
      </c>
      <c r="F4081" s="20">
        <v>15</v>
      </c>
      <c r="G4081" s="20">
        <v>5</v>
      </c>
      <c r="H4081" s="8">
        <v>237</v>
      </c>
      <c r="I4081" s="8">
        <v>230</v>
      </c>
    </row>
    <row r="4082" spans="1:10">
      <c r="A4082" s="191"/>
      <c r="B4082" s="31" t="s">
        <v>3736</v>
      </c>
      <c r="C4082" s="16"/>
      <c r="D4082" s="130"/>
      <c r="E4082" s="20">
        <v>12</v>
      </c>
      <c r="F4082" s="20">
        <v>1</v>
      </c>
      <c r="G4082" s="20">
        <v>1</v>
      </c>
      <c r="H4082" s="8">
        <v>237</v>
      </c>
      <c r="I4082" s="8">
        <v>230</v>
      </c>
    </row>
    <row r="4083" spans="1:10">
      <c r="A4083" s="191"/>
      <c r="B4083" s="31" t="s">
        <v>3737</v>
      </c>
      <c r="C4083" s="16"/>
      <c r="D4083" s="130"/>
      <c r="E4083" s="20">
        <v>53</v>
      </c>
      <c r="F4083" s="20">
        <v>7</v>
      </c>
      <c r="G4083" s="20">
        <v>38</v>
      </c>
      <c r="H4083" s="8">
        <v>237</v>
      </c>
      <c r="I4083" s="8">
        <v>230</v>
      </c>
    </row>
    <row r="4084" spans="1:10">
      <c r="A4084" s="191"/>
      <c r="B4084" s="125" t="s">
        <v>92</v>
      </c>
      <c r="C4084" s="16"/>
      <c r="D4084" s="130">
        <v>630</v>
      </c>
      <c r="E4084" s="20"/>
      <c r="F4084" s="20"/>
      <c r="G4084" s="20"/>
      <c r="H4084" s="8"/>
      <c r="I4084" s="8"/>
      <c r="J4084" s="144">
        <f>100*(H4084*(E4084+F4084+G4084)+H4085*(E4085+F4085+G4085)+H4086*(E4086+F4086+G4086)+H4087*(G4087+F4087+E4087)+H4088*(G4088+F4088+E4088)+H4089*(G4089+F4089+E4089)+H4090*(G4090+F4090+E4090)+H4091*(G4091+F4091+E4091)+H4092*(G4092+F4092+E4092)+H4093*(G4093+F4093+E4093)+H4094*(G4094+F4094+E4094)+H4095*(G4095+F4095+E4095)+H4096*(G4096+F4096+E4096)+H4097*(G4097+F4097+E4097)+H4098*(G4098+F4098+E4098))/(D4084*1000)</f>
        <v>33.951428571428572</v>
      </c>
    </row>
    <row r="4085" spans="1:10">
      <c r="A4085" s="191"/>
      <c r="B4085" s="31" t="s">
        <v>3738</v>
      </c>
      <c r="C4085" s="16"/>
      <c r="D4085" s="130"/>
      <c r="E4085" s="20">
        <v>21</v>
      </c>
      <c r="F4085" s="20">
        <v>23</v>
      </c>
      <c r="G4085" s="20">
        <v>25</v>
      </c>
      <c r="H4085" s="8">
        <v>233</v>
      </c>
      <c r="I4085" s="8">
        <v>228</v>
      </c>
    </row>
    <row r="4086" spans="1:10" ht="18" customHeight="1">
      <c r="A4086" s="191"/>
      <c r="B4086" s="31" t="s">
        <v>3739</v>
      </c>
      <c r="C4086" s="16"/>
      <c r="D4086" s="130"/>
      <c r="E4086" s="20">
        <v>10</v>
      </c>
      <c r="F4086" s="20">
        <v>12</v>
      </c>
      <c r="G4086" s="20">
        <v>24</v>
      </c>
      <c r="H4086" s="8">
        <v>233</v>
      </c>
      <c r="I4086" s="8">
        <v>228</v>
      </c>
    </row>
    <row r="4087" spans="1:10">
      <c r="A4087" s="191"/>
      <c r="B4087" s="31" t="s">
        <v>3731</v>
      </c>
      <c r="C4087" s="16"/>
      <c r="D4087" s="130"/>
      <c r="E4087" s="20">
        <v>24</v>
      </c>
      <c r="F4087" s="20">
        <v>41</v>
      </c>
      <c r="G4087" s="20">
        <v>33</v>
      </c>
      <c r="H4087" s="8">
        <v>233</v>
      </c>
      <c r="I4087" s="8">
        <v>228</v>
      </c>
    </row>
    <row r="4088" spans="1:10">
      <c r="A4088" s="191"/>
      <c r="B4088" s="31" t="s">
        <v>3740</v>
      </c>
      <c r="C4088" s="16"/>
      <c r="D4088" s="130"/>
      <c r="E4088" s="20">
        <v>6</v>
      </c>
      <c r="F4088" s="20">
        <v>14</v>
      </c>
      <c r="G4088" s="20">
        <v>8</v>
      </c>
      <c r="H4088" s="8">
        <v>233</v>
      </c>
      <c r="I4088" s="8">
        <v>228</v>
      </c>
    </row>
    <row r="4089" spans="1:10">
      <c r="A4089" s="191"/>
      <c r="B4089" s="31" t="s">
        <v>3741</v>
      </c>
      <c r="C4089" s="16"/>
      <c r="D4089" s="130"/>
      <c r="E4089" s="20">
        <v>26</v>
      </c>
      <c r="F4089" s="20">
        <v>28</v>
      </c>
      <c r="G4089" s="20">
        <v>35</v>
      </c>
      <c r="H4089" s="8">
        <v>233</v>
      </c>
      <c r="I4089" s="8">
        <v>228</v>
      </c>
    </row>
    <row r="4090" spans="1:10" ht="18.75" customHeight="1">
      <c r="A4090" s="191"/>
      <c r="B4090" s="31" t="s">
        <v>3742</v>
      </c>
      <c r="C4090" s="16"/>
      <c r="D4090" s="130"/>
      <c r="E4090" s="20">
        <v>57</v>
      </c>
      <c r="F4090" s="20">
        <v>85</v>
      </c>
      <c r="G4090" s="20">
        <v>42</v>
      </c>
      <c r="H4090" s="8">
        <v>233</v>
      </c>
      <c r="I4090" s="8">
        <v>228</v>
      </c>
    </row>
    <row r="4091" spans="1:10" ht="16.5" customHeight="1">
      <c r="A4091" s="191"/>
      <c r="B4091" s="31" t="s">
        <v>3743</v>
      </c>
      <c r="C4091" s="16"/>
      <c r="D4091" s="130"/>
      <c r="E4091" s="20">
        <v>36</v>
      </c>
      <c r="F4091" s="20">
        <v>17</v>
      </c>
      <c r="G4091" s="20">
        <v>29</v>
      </c>
      <c r="H4091" s="8">
        <v>233</v>
      </c>
      <c r="I4091" s="8">
        <v>228</v>
      </c>
    </row>
    <row r="4092" spans="1:10">
      <c r="A4092" s="191"/>
      <c r="B4092" s="31" t="s">
        <v>3744</v>
      </c>
      <c r="C4092" s="16"/>
      <c r="D4092" s="130"/>
      <c r="E4092" s="20">
        <v>0</v>
      </c>
      <c r="F4092" s="20">
        <v>0</v>
      </c>
      <c r="G4092" s="20">
        <v>1</v>
      </c>
      <c r="H4092" s="8">
        <v>233</v>
      </c>
      <c r="I4092" s="8">
        <v>228</v>
      </c>
    </row>
    <row r="4093" spans="1:10">
      <c r="A4093" s="191"/>
      <c r="B4093" s="31" t="s">
        <v>3202</v>
      </c>
      <c r="C4093" s="16"/>
      <c r="D4093" s="130"/>
      <c r="E4093" s="20">
        <v>36</v>
      </c>
      <c r="F4093" s="20">
        <v>30</v>
      </c>
      <c r="G4093" s="20">
        <v>54</v>
      </c>
      <c r="H4093" s="8">
        <v>233</v>
      </c>
      <c r="I4093" s="8">
        <v>228</v>
      </c>
    </row>
    <row r="4094" spans="1:10">
      <c r="A4094" s="191"/>
      <c r="B4094" s="31" t="s">
        <v>3745</v>
      </c>
      <c r="C4094" s="16"/>
      <c r="D4094" s="130"/>
      <c r="E4094" s="20">
        <v>17</v>
      </c>
      <c r="F4094" s="20">
        <v>9</v>
      </c>
      <c r="G4094" s="20">
        <v>17</v>
      </c>
      <c r="H4094" s="8">
        <v>233</v>
      </c>
      <c r="I4094" s="8">
        <v>228</v>
      </c>
    </row>
    <row r="4095" spans="1:10">
      <c r="A4095" s="191"/>
      <c r="B4095" s="31" t="s">
        <v>1369</v>
      </c>
      <c r="C4095" s="16"/>
      <c r="D4095" s="130"/>
      <c r="E4095" s="20">
        <v>0</v>
      </c>
      <c r="F4095" s="20">
        <v>0</v>
      </c>
      <c r="G4095" s="20">
        <v>0</v>
      </c>
      <c r="H4095" s="8">
        <v>233</v>
      </c>
      <c r="I4095" s="8">
        <v>228</v>
      </c>
    </row>
    <row r="4096" spans="1:10">
      <c r="A4096" s="191"/>
      <c r="B4096" s="31" t="s">
        <v>3746</v>
      </c>
      <c r="C4096" s="16"/>
      <c r="D4096" s="130"/>
      <c r="E4096" s="20">
        <v>11</v>
      </c>
      <c r="F4096" s="20">
        <v>11</v>
      </c>
      <c r="G4096" s="20">
        <v>33</v>
      </c>
      <c r="H4096" s="8">
        <v>233</v>
      </c>
      <c r="I4096" s="8">
        <v>228</v>
      </c>
    </row>
    <row r="4097" spans="1:10">
      <c r="A4097" s="191"/>
      <c r="B4097" s="31" t="s">
        <v>3747</v>
      </c>
      <c r="C4097" s="16"/>
      <c r="D4097" s="130"/>
      <c r="E4097" s="20">
        <v>13</v>
      </c>
      <c r="F4097" s="20">
        <v>13</v>
      </c>
      <c r="G4097" s="20">
        <v>16</v>
      </c>
      <c r="H4097" s="8">
        <v>233</v>
      </c>
      <c r="I4097" s="8">
        <v>228</v>
      </c>
    </row>
    <row r="4098" spans="1:10">
      <c r="A4098" s="191"/>
      <c r="B4098" s="31" t="s">
        <v>3748</v>
      </c>
      <c r="C4098" s="16"/>
      <c r="D4098" s="130"/>
      <c r="E4098" s="20">
        <v>15</v>
      </c>
      <c r="F4098" s="20">
        <v>26</v>
      </c>
      <c r="G4098" s="20">
        <v>20</v>
      </c>
      <c r="H4098" s="8">
        <v>233</v>
      </c>
      <c r="I4098" s="8">
        <v>228</v>
      </c>
    </row>
    <row r="4099" spans="1:10" ht="15" customHeight="1">
      <c r="A4099"/>
      <c r="B4099" s="125" t="s">
        <v>3749</v>
      </c>
      <c r="C4099" s="16"/>
      <c r="D4099" s="130">
        <v>400</v>
      </c>
      <c r="E4099" s="20"/>
      <c r="F4099" s="20"/>
      <c r="G4099" s="20"/>
      <c r="H4099" s="8"/>
      <c r="I4099" s="8"/>
      <c r="J4099" s="144">
        <f>100*(H4099*(E4099+F4099+G4099)+H4100*(E4100+F4100+G4100)+H4101*(E4101+F4101+G4101)+H4102*(G4102+F4102+E4102)+H4103*(G4103+F4103+E4103)+H4104*(G4104+F4104+E4104)+H4105*(G4105+F4105+E4105))/(D4099*1000)</f>
        <v>23.911249999999999</v>
      </c>
    </row>
    <row r="4100" spans="1:10" ht="15" customHeight="1" thickBot="1">
      <c r="A4100" s="184" t="s">
        <v>978</v>
      </c>
      <c r="B4100" s="31" t="s">
        <v>2864</v>
      </c>
      <c r="C4100" s="217" t="s">
        <v>3750</v>
      </c>
      <c r="D4100" s="130"/>
      <c r="E4100" s="20">
        <v>6</v>
      </c>
      <c r="F4100" s="20">
        <v>1</v>
      </c>
      <c r="G4100" s="20">
        <v>1</v>
      </c>
      <c r="H4100" s="8">
        <v>235</v>
      </c>
      <c r="I4100" s="8">
        <v>227</v>
      </c>
    </row>
    <row r="4101" spans="1:10" ht="15" customHeight="1" thickBot="1">
      <c r="A4101" s="184"/>
      <c r="B4101" s="31" t="s">
        <v>3751</v>
      </c>
      <c r="C4101" s="217"/>
      <c r="D4101" s="130"/>
      <c r="E4101" s="20">
        <v>61</v>
      </c>
      <c r="F4101" s="20">
        <v>35</v>
      </c>
      <c r="G4101" s="20">
        <v>41</v>
      </c>
      <c r="H4101" s="8">
        <v>235</v>
      </c>
      <c r="I4101" s="8">
        <v>227</v>
      </c>
    </row>
    <row r="4102" spans="1:10" ht="15" customHeight="1" thickBot="1">
      <c r="A4102" s="184"/>
      <c r="B4102" s="31" t="s">
        <v>3752</v>
      </c>
      <c r="C4102" s="217"/>
      <c r="D4102" s="130"/>
      <c r="E4102" s="20">
        <v>7</v>
      </c>
      <c r="F4102" s="20">
        <v>12</v>
      </c>
      <c r="G4102" s="20">
        <v>10</v>
      </c>
      <c r="H4102" s="8">
        <v>235</v>
      </c>
      <c r="I4102" s="8">
        <v>227</v>
      </c>
    </row>
    <row r="4103" spans="1:10" ht="15" customHeight="1">
      <c r="A4103" s="184"/>
      <c r="B4103" s="31" t="s">
        <v>3753</v>
      </c>
      <c r="C4103" s="126"/>
      <c r="D4103" s="130"/>
      <c r="E4103" s="20">
        <v>25</v>
      </c>
      <c r="F4103" s="20">
        <v>0</v>
      </c>
      <c r="G4103" s="20">
        <v>17</v>
      </c>
      <c r="H4103" s="8">
        <v>235</v>
      </c>
      <c r="I4103" s="8">
        <v>227</v>
      </c>
    </row>
    <row r="4104" spans="1:10" ht="15" customHeight="1">
      <c r="A4104" s="184"/>
      <c r="B4104" s="31" t="s">
        <v>3754</v>
      </c>
      <c r="C4104" s="126"/>
      <c r="D4104" s="130"/>
      <c r="E4104" s="20">
        <v>76</v>
      </c>
      <c r="F4104" s="20">
        <v>46</v>
      </c>
      <c r="G4104" s="20">
        <v>69</v>
      </c>
      <c r="H4104" s="8">
        <v>235</v>
      </c>
      <c r="I4104" s="8">
        <v>227</v>
      </c>
    </row>
    <row r="4105" spans="1:10" ht="15" customHeight="1">
      <c r="A4105" s="184"/>
      <c r="B4105" s="125" t="s">
        <v>92</v>
      </c>
      <c r="C4105" s="126"/>
      <c r="D4105" s="130">
        <v>400</v>
      </c>
      <c r="E4105" s="20"/>
      <c r="F4105" s="20"/>
      <c r="G4105" s="20"/>
      <c r="H4105" s="8"/>
      <c r="I4105" s="8"/>
      <c r="J4105" s="144">
        <f>100*(H4105*(E4105+F4105+G4105)+H4106*(E4106+F4106+G4106)+H4107*(E4107+F4107+G4107)+H4108*(G4108+F4108+E4108)+H4109*(G4109+F4109+E4109)+H4110*(G4110+F4110+E4110)+H4111*(G4111+F4111+E4111)+H4112*(G4112+F4112+E4112)+H4113*(G4113+F4113+E4113)+H4114*(G4114+F4114+E4114)+H4115*(G4115+F4115+E4115))/(D4105*1000)</f>
        <v>38.881</v>
      </c>
    </row>
    <row r="4106" spans="1:10" ht="15" customHeight="1">
      <c r="A4106" s="184"/>
      <c r="B4106" s="31" t="s">
        <v>3755</v>
      </c>
      <c r="C4106" s="126"/>
      <c r="D4106" s="130"/>
      <c r="E4106" s="20">
        <v>84</v>
      </c>
      <c r="F4106" s="20">
        <v>54</v>
      </c>
      <c r="G4106" s="20">
        <v>73</v>
      </c>
      <c r="H4106" s="8">
        <v>236</v>
      </c>
      <c r="I4106" s="8">
        <v>226</v>
      </c>
    </row>
    <row r="4107" spans="1:10" ht="15" customHeight="1">
      <c r="A4107" s="184"/>
      <c r="B4107" s="31" t="s">
        <v>3756</v>
      </c>
      <c r="C4107" s="126"/>
      <c r="D4107" s="130"/>
      <c r="E4107" s="20">
        <v>40</v>
      </c>
      <c r="F4107" s="20">
        <v>45</v>
      </c>
      <c r="G4107" s="20">
        <v>40</v>
      </c>
      <c r="H4107" s="8">
        <v>236</v>
      </c>
      <c r="I4107" s="8">
        <v>226</v>
      </c>
    </row>
    <row r="4108" spans="1:10" ht="15" customHeight="1">
      <c r="A4108" s="184"/>
      <c r="B4108" s="31" t="s">
        <v>3757</v>
      </c>
      <c r="C4108" s="126"/>
      <c r="D4108" s="130"/>
      <c r="E4108" s="20">
        <v>58</v>
      </c>
      <c r="F4108" s="20">
        <v>40</v>
      </c>
      <c r="G4108" s="20">
        <v>52</v>
      </c>
      <c r="H4108" s="8">
        <v>236</v>
      </c>
      <c r="I4108" s="8">
        <v>226</v>
      </c>
    </row>
    <row r="4109" spans="1:10" ht="15" customHeight="1">
      <c r="A4109" s="184"/>
      <c r="B4109" s="31" t="s">
        <v>3758</v>
      </c>
      <c r="C4109" s="126"/>
      <c r="D4109" s="130"/>
      <c r="E4109" s="20">
        <v>7</v>
      </c>
      <c r="F4109" s="20">
        <v>8</v>
      </c>
      <c r="G4109" s="20">
        <v>5</v>
      </c>
      <c r="H4109" s="8">
        <v>236</v>
      </c>
      <c r="I4109" s="8">
        <v>226</v>
      </c>
    </row>
    <row r="4110" spans="1:10" ht="15" customHeight="1">
      <c r="A4110" s="184"/>
      <c r="B4110" s="31" t="s">
        <v>3759</v>
      </c>
      <c r="C4110" s="126"/>
      <c r="D4110" s="130"/>
      <c r="E4110" s="20">
        <v>14</v>
      </c>
      <c r="F4110" s="20">
        <v>6</v>
      </c>
      <c r="G4110" s="20">
        <v>29</v>
      </c>
      <c r="H4110" s="8">
        <v>236</v>
      </c>
      <c r="I4110" s="8">
        <v>226</v>
      </c>
    </row>
    <row r="4111" spans="1:10" ht="15" customHeight="1">
      <c r="A4111" s="184"/>
      <c r="B4111" s="31" t="s">
        <v>3760</v>
      </c>
      <c r="C4111" s="126"/>
      <c r="D4111" s="130"/>
      <c r="E4111" s="20">
        <v>8</v>
      </c>
      <c r="F4111" s="20">
        <v>12</v>
      </c>
      <c r="G4111" s="20">
        <v>21</v>
      </c>
      <c r="H4111" s="8">
        <v>236</v>
      </c>
      <c r="I4111" s="8">
        <v>226</v>
      </c>
    </row>
    <row r="4112" spans="1:10" ht="15" customHeight="1">
      <c r="A4112" s="184"/>
      <c r="B4112" s="31" t="s">
        <v>3761</v>
      </c>
      <c r="C4112" s="126"/>
      <c r="D4112" s="130"/>
      <c r="E4112" s="20">
        <v>13</v>
      </c>
      <c r="F4112" s="20">
        <v>20</v>
      </c>
      <c r="G4112" s="20">
        <v>5</v>
      </c>
      <c r="H4112" s="8">
        <v>236</v>
      </c>
      <c r="I4112" s="8">
        <v>226</v>
      </c>
    </row>
    <row r="4113" spans="1:10">
      <c r="A4113" s="14"/>
      <c r="B4113" s="15" t="s">
        <v>3762</v>
      </c>
      <c r="C4113" s="16"/>
      <c r="D4113" s="130">
        <v>400</v>
      </c>
      <c r="E4113" s="47"/>
      <c r="F4113" s="47"/>
      <c r="G4113" s="47"/>
      <c r="H4113" s="8"/>
      <c r="I4113" s="8"/>
      <c r="J4113" s="144">
        <f>100*(H4113*(E4113+F4113+G4113)+H4114*(G4114+F4114+E4114)+H4115*(G4115+F4115+E4115))/(D4113*1000)</f>
        <v>1.4750000000000001</v>
      </c>
    </row>
    <row r="4114" spans="1:10" ht="15.75" customHeight="1">
      <c r="A4114" s="191" t="s">
        <v>3452</v>
      </c>
      <c r="B4114" s="31" t="s">
        <v>3763</v>
      </c>
      <c r="C4114" s="185" t="s">
        <v>3764</v>
      </c>
      <c r="D4114" s="130"/>
      <c r="E4114" s="47">
        <v>7</v>
      </c>
      <c r="F4114" s="47">
        <v>10</v>
      </c>
      <c r="G4114" s="47">
        <v>8</v>
      </c>
      <c r="H4114" s="8">
        <v>236</v>
      </c>
      <c r="I4114" s="8">
        <v>235</v>
      </c>
    </row>
    <row r="4115" spans="1:10">
      <c r="A4115" s="191"/>
      <c r="B4115" s="31" t="s">
        <v>3337</v>
      </c>
      <c r="C4115" s="185"/>
      <c r="D4115" s="130"/>
      <c r="E4115" s="47">
        <v>0</v>
      </c>
      <c r="F4115" s="47">
        <v>0</v>
      </c>
      <c r="G4115" s="47">
        <v>0</v>
      </c>
      <c r="H4115" s="8">
        <v>236</v>
      </c>
      <c r="I4115" s="8">
        <v>235</v>
      </c>
    </row>
    <row r="4116" spans="1:10">
      <c r="A4116" s="191"/>
      <c r="B4116" s="31" t="s">
        <v>3765</v>
      </c>
      <c r="C4116" s="185"/>
      <c r="D4116" s="130"/>
      <c r="E4116" s="47"/>
      <c r="F4116" s="47"/>
      <c r="G4116" s="47"/>
      <c r="H4116" s="8"/>
      <c r="I4116" s="8"/>
    </row>
    <row r="4117" spans="1:10">
      <c r="A4117" s="191"/>
      <c r="B4117" s="31" t="s">
        <v>3766</v>
      </c>
      <c r="C4117" s="16"/>
      <c r="D4117" s="130"/>
      <c r="E4117" s="47"/>
      <c r="F4117" s="47"/>
      <c r="G4117" s="47"/>
      <c r="H4117" s="8"/>
      <c r="I4117" s="8"/>
    </row>
  </sheetData>
  <mergeCells count="530">
    <mergeCell ref="A4065:A4072"/>
    <mergeCell ref="A4074:A4098"/>
    <mergeCell ref="A4100:A4112"/>
    <mergeCell ref="C4100:C4102"/>
    <mergeCell ref="A4114:A4117"/>
    <mergeCell ref="C4114:C4116"/>
    <mergeCell ref="A3997:A4011"/>
    <mergeCell ref="C3998:C4001"/>
    <mergeCell ref="A4013:A4028"/>
    <mergeCell ref="A4030:A4054"/>
    <mergeCell ref="C4030:C4034"/>
    <mergeCell ref="A4056:A4063"/>
    <mergeCell ref="C4056:C4061"/>
    <mergeCell ref="A3939:A3950"/>
    <mergeCell ref="C3940:C3942"/>
    <mergeCell ref="A3953:A3967"/>
    <mergeCell ref="A3969:A3978"/>
    <mergeCell ref="C3970:C3972"/>
    <mergeCell ref="A3980:A3995"/>
    <mergeCell ref="C3981:C3984"/>
    <mergeCell ref="A3876:A3878"/>
    <mergeCell ref="C3876:C3878"/>
    <mergeCell ref="A3880:A3895"/>
    <mergeCell ref="C3880:C3886"/>
    <mergeCell ref="A3897:A3914"/>
    <mergeCell ref="A3916:A3937"/>
    <mergeCell ref="C3917:C3921"/>
    <mergeCell ref="A3806:A3810"/>
    <mergeCell ref="C3806:C3809"/>
    <mergeCell ref="A3813:A3821"/>
    <mergeCell ref="A3823:A3846"/>
    <mergeCell ref="C3823:C3828"/>
    <mergeCell ref="A3848:A3874"/>
    <mergeCell ref="A3771:A3776"/>
    <mergeCell ref="A3777:A3786"/>
    <mergeCell ref="C3778:C3781"/>
    <mergeCell ref="A3788:A3796"/>
    <mergeCell ref="C3788:C3790"/>
    <mergeCell ref="A3798:A3804"/>
    <mergeCell ref="C3799:C3801"/>
    <mergeCell ref="C3803:C3804"/>
    <mergeCell ref="A3756:A3757"/>
    <mergeCell ref="C3756:C3757"/>
    <mergeCell ref="A3759:A3760"/>
    <mergeCell ref="C3759:C3760"/>
    <mergeCell ref="A3762:A3769"/>
    <mergeCell ref="C3762:C3765"/>
    <mergeCell ref="A3725:A3737"/>
    <mergeCell ref="C3726:C3729"/>
    <mergeCell ref="A3739:A3746"/>
    <mergeCell ref="C3739:C3741"/>
    <mergeCell ref="A3747:A3753"/>
    <mergeCell ref="C3748:C3752"/>
    <mergeCell ref="A3701:A3702"/>
    <mergeCell ref="A3704:A3711"/>
    <mergeCell ref="A3713:A3716"/>
    <mergeCell ref="C3713:C3716"/>
    <mergeCell ref="A3718:A3723"/>
    <mergeCell ref="C3718:C3722"/>
    <mergeCell ref="A3685:A3689"/>
    <mergeCell ref="C3685:C3689"/>
    <mergeCell ref="A3691:A3695"/>
    <mergeCell ref="C3691:C3693"/>
    <mergeCell ref="A3697:A3700"/>
    <mergeCell ref="C3697:C3699"/>
    <mergeCell ref="A3666:A3670"/>
    <mergeCell ref="C3668:C3670"/>
    <mergeCell ref="A3672:A3677"/>
    <mergeCell ref="C3672:C3674"/>
    <mergeCell ref="A3679:A3683"/>
    <mergeCell ref="C3680:C3682"/>
    <mergeCell ref="A3638:A3645"/>
    <mergeCell ref="C3638:C3640"/>
    <mergeCell ref="C3642:C3645"/>
    <mergeCell ref="A3647:A3656"/>
    <mergeCell ref="A3657:A3658"/>
    <mergeCell ref="A3660:A3665"/>
    <mergeCell ref="C3660:C3663"/>
    <mergeCell ref="A3606:A3617"/>
    <mergeCell ref="C3606:C3610"/>
    <mergeCell ref="C3613:C3614"/>
    <mergeCell ref="C3616:C3617"/>
    <mergeCell ref="A3619:A3636"/>
    <mergeCell ref="C3619:C3622"/>
    <mergeCell ref="C3626:C3629"/>
    <mergeCell ref="A3577:A3583"/>
    <mergeCell ref="C3577:C3578"/>
    <mergeCell ref="A3585:A3604"/>
    <mergeCell ref="C3585:C3587"/>
    <mergeCell ref="C3590:C3593"/>
    <mergeCell ref="C3596:C3600"/>
    <mergeCell ref="A3559:A3566"/>
    <mergeCell ref="C3562:C3563"/>
    <mergeCell ref="A3568:A3570"/>
    <mergeCell ref="C3568:C3570"/>
    <mergeCell ref="A3572:A3575"/>
    <mergeCell ref="C3572:C3575"/>
    <mergeCell ref="A3503:A3512"/>
    <mergeCell ref="A3514:A3517"/>
    <mergeCell ref="A3519:A3536"/>
    <mergeCell ref="A3538:A3541"/>
    <mergeCell ref="A3543:A3557"/>
    <mergeCell ref="C3543:C3546"/>
    <mergeCell ref="C3549:C3551"/>
    <mergeCell ref="C3553:C3556"/>
    <mergeCell ref="A3427:A3431"/>
    <mergeCell ref="C3427:C3430"/>
    <mergeCell ref="A3433:A3444"/>
    <mergeCell ref="C3433:C3438"/>
    <mergeCell ref="A3446:A3501"/>
    <mergeCell ref="C3447:C3450"/>
    <mergeCell ref="C3485:C3489"/>
    <mergeCell ref="A3375:A3400"/>
    <mergeCell ref="C3375:C3378"/>
    <mergeCell ref="C3390:C3395"/>
    <mergeCell ref="A3402:A3409"/>
    <mergeCell ref="C3402:C3406"/>
    <mergeCell ref="A3411:A3425"/>
    <mergeCell ref="C3412:C3417"/>
    <mergeCell ref="A3315:A3317"/>
    <mergeCell ref="C3315:C3317"/>
    <mergeCell ref="A3319:A3334"/>
    <mergeCell ref="C3321:C3325"/>
    <mergeCell ref="A3336:A3373"/>
    <mergeCell ref="C3337:C3340"/>
    <mergeCell ref="C3358:C3361"/>
    <mergeCell ref="A3242:A3253"/>
    <mergeCell ref="C3243:C3246"/>
    <mergeCell ref="A3255:A3262"/>
    <mergeCell ref="C3255:C3257"/>
    <mergeCell ref="A3264:A3313"/>
    <mergeCell ref="C3289:C3293"/>
    <mergeCell ref="A3162:A3240"/>
    <mergeCell ref="C3162:C3164"/>
    <mergeCell ref="C3184:C3186"/>
    <mergeCell ref="C3194:C3198"/>
    <mergeCell ref="C3215:C3217"/>
    <mergeCell ref="C3228:C3231"/>
    <mergeCell ref="A3096:A3148"/>
    <mergeCell ref="C3097:C3100"/>
    <mergeCell ref="C3114:C3118"/>
    <mergeCell ref="C3130:C3133"/>
    <mergeCell ref="A3150:A3160"/>
    <mergeCell ref="C3150:C3152"/>
    <mergeCell ref="A2993:A3038"/>
    <mergeCell ref="C2993:C3000"/>
    <mergeCell ref="C3009:C3016"/>
    <mergeCell ref="C3024:C3028"/>
    <mergeCell ref="A3040:A3048"/>
    <mergeCell ref="A3050:A3094"/>
    <mergeCell ref="C3051:C3054"/>
    <mergeCell ref="C3077:C3079"/>
    <mergeCell ref="A2956:A2959"/>
    <mergeCell ref="C2956:C2959"/>
    <mergeCell ref="A2961:A2986"/>
    <mergeCell ref="C2961:C2971"/>
    <mergeCell ref="A2988:A2991"/>
    <mergeCell ref="C2988:C2991"/>
    <mergeCell ref="A2897:A2918"/>
    <mergeCell ref="C2897:C2899"/>
    <mergeCell ref="C2909:C2910"/>
    <mergeCell ref="A2920:A2931"/>
    <mergeCell ref="C2921:C2930"/>
    <mergeCell ref="A2933:A2954"/>
    <mergeCell ref="C2933:C2939"/>
    <mergeCell ref="A2791:A2804"/>
    <mergeCell ref="A2806:A2819"/>
    <mergeCell ref="C2806:C2812"/>
    <mergeCell ref="A2821:A2867"/>
    <mergeCell ref="C2853:C2856"/>
    <mergeCell ref="A2869:A2895"/>
    <mergeCell ref="C2869:C2872"/>
    <mergeCell ref="C2880:C2885"/>
    <mergeCell ref="A2759:A2772"/>
    <mergeCell ref="C2759:C2762"/>
    <mergeCell ref="A2774:A2781"/>
    <mergeCell ref="C2774:C2778"/>
    <mergeCell ref="A2783:A2789"/>
    <mergeCell ref="C2783:C2786"/>
    <mergeCell ref="A2724:A2749"/>
    <mergeCell ref="C2729:C2736"/>
    <mergeCell ref="C2742:C2749"/>
    <mergeCell ref="A2751:A2754"/>
    <mergeCell ref="C2751:C2754"/>
    <mergeCell ref="A2756:A2757"/>
    <mergeCell ref="C2756:C2757"/>
    <mergeCell ref="A2681:A2685"/>
    <mergeCell ref="A2687:A2698"/>
    <mergeCell ref="C2687:C2692"/>
    <mergeCell ref="A2700:A2722"/>
    <mergeCell ref="C2700:C2705"/>
    <mergeCell ref="C2713:C2716"/>
    <mergeCell ref="A2638:A2659"/>
    <mergeCell ref="C2638:C2646"/>
    <mergeCell ref="C2652:C2658"/>
    <mergeCell ref="A2661:A2668"/>
    <mergeCell ref="C2661:C2668"/>
    <mergeCell ref="A2670:A2679"/>
    <mergeCell ref="C2670:C2678"/>
    <mergeCell ref="A2577:A2588"/>
    <mergeCell ref="A2590:A2597"/>
    <mergeCell ref="C2590:C2592"/>
    <mergeCell ref="A2599:A2613"/>
    <mergeCell ref="A2615:A2621"/>
    <mergeCell ref="A2623:A2636"/>
    <mergeCell ref="A2530:A2549"/>
    <mergeCell ref="C2530:C2533"/>
    <mergeCell ref="C2542:C2547"/>
    <mergeCell ref="A2551:A2574"/>
    <mergeCell ref="C2551:C2554"/>
    <mergeCell ref="C2565:C2567"/>
    <mergeCell ref="C2570:C2574"/>
    <mergeCell ref="A2487:A2500"/>
    <mergeCell ref="C2494:C2497"/>
    <mergeCell ref="C2501:C2503"/>
    <mergeCell ref="A2502:A2515"/>
    <mergeCell ref="C2507:C2512"/>
    <mergeCell ref="A2517:A2528"/>
    <mergeCell ref="C2517:C2523"/>
    <mergeCell ref="A2426:A2439"/>
    <mergeCell ref="C2426:C2431"/>
    <mergeCell ref="A2441:A2453"/>
    <mergeCell ref="A2455:A2474"/>
    <mergeCell ref="C2455:C2460"/>
    <mergeCell ref="A2476:A2485"/>
    <mergeCell ref="C2476:C2482"/>
    <mergeCell ref="A2375:A2390"/>
    <mergeCell ref="C2375:C2380"/>
    <mergeCell ref="A2392:A2402"/>
    <mergeCell ref="C2392:C2397"/>
    <mergeCell ref="A2404:A2424"/>
    <mergeCell ref="C2404:C2410"/>
    <mergeCell ref="A2298:A2322"/>
    <mergeCell ref="C2298:C2304"/>
    <mergeCell ref="C2313:C2320"/>
    <mergeCell ref="A2324:A2335"/>
    <mergeCell ref="C2324:C2328"/>
    <mergeCell ref="A2337:A2373"/>
    <mergeCell ref="C2337:C2341"/>
    <mergeCell ref="A2262:A2273"/>
    <mergeCell ref="C2262:C2271"/>
    <mergeCell ref="A2275:A2278"/>
    <mergeCell ref="C2276:C2279"/>
    <mergeCell ref="A2281:A2296"/>
    <mergeCell ref="C2281:C2290"/>
    <mergeCell ref="A2200:A2229"/>
    <mergeCell ref="A2231:A2247"/>
    <mergeCell ref="C2231:C2234"/>
    <mergeCell ref="C2236:C2244"/>
    <mergeCell ref="A2249:A2260"/>
    <mergeCell ref="C2249:C2255"/>
    <mergeCell ref="A2136:A2150"/>
    <mergeCell ref="C2136:C2139"/>
    <mergeCell ref="A2152:A2163"/>
    <mergeCell ref="C2152:C2156"/>
    <mergeCell ref="A2165:A2198"/>
    <mergeCell ref="C2186:C2197"/>
    <mergeCell ref="A2078:A2090"/>
    <mergeCell ref="C2078:C2079"/>
    <mergeCell ref="C2084:C2086"/>
    <mergeCell ref="A2092:A2134"/>
    <mergeCell ref="C2092:C2096"/>
    <mergeCell ref="C2104:C2110"/>
    <mergeCell ref="C2119:C2121"/>
    <mergeCell ref="A2034:A2048"/>
    <mergeCell ref="A2050:A2067"/>
    <mergeCell ref="C2050:C2056"/>
    <mergeCell ref="C2068:C2069"/>
    <mergeCell ref="A2069:A2076"/>
    <mergeCell ref="C2071:C2075"/>
    <mergeCell ref="A1971:A2019"/>
    <mergeCell ref="C1971:C1974"/>
    <mergeCell ref="C1987:C1991"/>
    <mergeCell ref="C1995:C1997"/>
    <mergeCell ref="C2002:C2006"/>
    <mergeCell ref="A2021:A2032"/>
    <mergeCell ref="C2021:C2023"/>
    <mergeCell ref="A1916:A1927"/>
    <mergeCell ref="C1916:C1920"/>
    <mergeCell ref="A1929:A1941"/>
    <mergeCell ref="C1929:C1931"/>
    <mergeCell ref="A1943:A1969"/>
    <mergeCell ref="C1943:C1947"/>
    <mergeCell ref="C1960:C1966"/>
    <mergeCell ref="A1885:A1893"/>
    <mergeCell ref="C1885:C1891"/>
    <mergeCell ref="A1895:A1898"/>
    <mergeCell ref="A1900:A1904"/>
    <mergeCell ref="A1906:A1909"/>
    <mergeCell ref="A1911:A1914"/>
    <mergeCell ref="C1911:C1914"/>
    <mergeCell ref="A1832:A1836"/>
    <mergeCell ref="C1832:C1836"/>
    <mergeCell ref="A1838:A1855"/>
    <mergeCell ref="C1838:C1843"/>
    <mergeCell ref="A1857:A1883"/>
    <mergeCell ref="C1867:C1870"/>
    <mergeCell ref="C1877:C1881"/>
    <mergeCell ref="A1765:A1777"/>
    <mergeCell ref="C1765:C1770"/>
    <mergeCell ref="A1779:A1789"/>
    <mergeCell ref="C1779:C1785"/>
    <mergeCell ref="A1791:A1830"/>
    <mergeCell ref="C1791:C1797"/>
    <mergeCell ref="C1805:C1807"/>
    <mergeCell ref="C1819:C1822"/>
    <mergeCell ref="A1702:A1711"/>
    <mergeCell ref="C1702:C1710"/>
    <mergeCell ref="A1713:A1727"/>
    <mergeCell ref="A1729:A1745"/>
    <mergeCell ref="C1729:C1734"/>
    <mergeCell ref="A1747:A1763"/>
    <mergeCell ref="C1747:C1750"/>
    <mergeCell ref="A1656:A1666"/>
    <mergeCell ref="C1656:C1662"/>
    <mergeCell ref="A1668:A1682"/>
    <mergeCell ref="A1684:A1694"/>
    <mergeCell ref="C1684:C1691"/>
    <mergeCell ref="C1695:C1699"/>
    <mergeCell ref="A1696:A1700"/>
    <mergeCell ref="A1618:A1621"/>
    <mergeCell ref="C1618:C1620"/>
    <mergeCell ref="A1623:A1636"/>
    <mergeCell ref="C1623:C1627"/>
    <mergeCell ref="A1638:A1654"/>
    <mergeCell ref="C1638:C1642"/>
    <mergeCell ref="A1579:A1583"/>
    <mergeCell ref="C1579:C1582"/>
    <mergeCell ref="A1585:A1589"/>
    <mergeCell ref="C1585:C1588"/>
    <mergeCell ref="A1590:A1598"/>
    <mergeCell ref="A1600:A1616"/>
    <mergeCell ref="C1600:C1603"/>
    <mergeCell ref="A1505:A1509"/>
    <mergeCell ref="C1506:C1508"/>
    <mergeCell ref="A1511:A1512"/>
    <mergeCell ref="C1511:C1512"/>
    <mergeCell ref="A1514:A1547"/>
    <mergeCell ref="A1549:A1577"/>
    <mergeCell ref="C1550:C1555"/>
    <mergeCell ref="C1566:C1571"/>
    <mergeCell ref="A1478:A1494"/>
    <mergeCell ref="C1478:C1485"/>
    <mergeCell ref="A1496:A1499"/>
    <mergeCell ref="C1496:C1498"/>
    <mergeCell ref="A1501:A1504"/>
    <mergeCell ref="C1501:C1503"/>
    <mergeCell ref="A1445:A1463"/>
    <mergeCell ref="C1448:C1454"/>
    <mergeCell ref="A1465:A1472"/>
    <mergeCell ref="C1466:C1468"/>
    <mergeCell ref="A1474:A1476"/>
    <mergeCell ref="C1474:C1476"/>
    <mergeCell ref="A1383:A1399"/>
    <mergeCell ref="A1401:A1420"/>
    <mergeCell ref="C1406:C1409"/>
    <mergeCell ref="A1422:A1437"/>
    <mergeCell ref="C1425:C1431"/>
    <mergeCell ref="A1439:A1443"/>
    <mergeCell ref="C1439:C1442"/>
    <mergeCell ref="A1305:A1311"/>
    <mergeCell ref="C1306:C1308"/>
    <mergeCell ref="A1313:A1317"/>
    <mergeCell ref="A1318:A1369"/>
    <mergeCell ref="C1349:C1350"/>
    <mergeCell ref="A1371:A1381"/>
    <mergeCell ref="C1372:C1376"/>
    <mergeCell ref="A1225:A1265"/>
    <mergeCell ref="C1259:C1263"/>
    <mergeCell ref="A1267:A1277"/>
    <mergeCell ref="C1268:C1273"/>
    <mergeCell ref="A1279:A1303"/>
    <mergeCell ref="C1280:C1283"/>
    <mergeCell ref="C1298:C1302"/>
    <mergeCell ref="A1158:A1203"/>
    <mergeCell ref="C1159:C1162"/>
    <mergeCell ref="C1164:C1170"/>
    <mergeCell ref="C1179:C1182"/>
    <mergeCell ref="C1193:C1196"/>
    <mergeCell ref="A1205:A1223"/>
    <mergeCell ref="A1111:A1132"/>
    <mergeCell ref="C1111:C1113"/>
    <mergeCell ref="C1117:C1120"/>
    <mergeCell ref="C1125:C1127"/>
    <mergeCell ref="C1129:C1132"/>
    <mergeCell ref="A1134:A1156"/>
    <mergeCell ref="C1135:C1136"/>
    <mergeCell ref="C1145:C1147"/>
    <mergeCell ref="C1150:C1152"/>
    <mergeCell ref="A1077:A1078"/>
    <mergeCell ref="C1077:C1078"/>
    <mergeCell ref="A1080:A1089"/>
    <mergeCell ref="C1080:C1083"/>
    <mergeCell ref="A1091:A1109"/>
    <mergeCell ref="C1091:C1092"/>
    <mergeCell ref="C1099:C1100"/>
    <mergeCell ref="A1037:A1063"/>
    <mergeCell ref="C1037:C1039"/>
    <mergeCell ref="A1065:A1068"/>
    <mergeCell ref="C1065:C1068"/>
    <mergeCell ref="A1069:A1076"/>
    <mergeCell ref="C1069:C1070"/>
    <mergeCell ref="C1072:C1075"/>
    <mergeCell ref="A995:A1000"/>
    <mergeCell ref="A1002:A1009"/>
    <mergeCell ref="C1004:C1006"/>
    <mergeCell ref="A1011:A1023"/>
    <mergeCell ref="C1011:C1013"/>
    <mergeCell ref="A1024:A1035"/>
    <mergeCell ref="A903:A914"/>
    <mergeCell ref="C903:C906"/>
    <mergeCell ref="A916:A939"/>
    <mergeCell ref="C916:C921"/>
    <mergeCell ref="A941:A944"/>
    <mergeCell ref="A946:A993"/>
    <mergeCell ref="C958:C962"/>
    <mergeCell ref="A846:A855"/>
    <mergeCell ref="C846:C848"/>
    <mergeCell ref="A857:A873"/>
    <mergeCell ref="C857:C860"/>
    <mergeCell ref="A875:A901"/>
    <mergeCell ref="C882:C888"/>
    <mergeCell ref="A773:A787"/>
    <mergeCell ref="A789:A793"/>
    <mergeCell ref="C789:C792"/>
    <mergeCell ref="A795:A809"/>
    <mergeCell ref="A811:A826"/>
    <mergeCell ref="A828:A844"/>
    <mergeCell ref="C828:C830"/>
    <mergeCell ref="A743:A753"/>
    <mergeCell ref="C743:C745"/>
    <mergeCell ref="A755:A771"/>
    <mergeCell ref="C755:C757"/>
    <mergeCell ref="C759:C761"/>
    <mergeCell ref="C768:C770"/>
    <mergeCell ref="A697:A704"/>
    <mergeCell ref="C697:C700"/>
    <mergeCell ref="A706:A710"/>
    <mergeCell ref="C706:C709"/>
    <mergeCell ref="A712:A740"/>
    <mergeCell ref="C716:C724"/>
    <mergeCell ref="A634:A653"/>
    <mergeCell ref="A655:A671"/>
    <mergeCell ref="C655:C658"/>
    <mergeCell ref="A673:A684"/>
    <mergeCell ref="C673:C682"/>
    <mergeCell ref="A686:A694"/>
    <mergeCell ref="C686:C689"/>
    <mergeCell ref="A569:A579"/>
    <mergeCell ref="C569:C575"/>
    <mergeCell ref="A581:A593"/>
    <mergeCell ref="C581:C589"/>
    <mergeCell ref="A595:A611"/>
    <mergeCell ref="A613:A632"/>
    <mergeCell ref="A503:A529"/>
    <mergeCell ref="A531:A536"/>
    <mergeCell ref="C531:C534"/>
    <mergeCell ref="A538:A554"/>
    <mergeCell ref="A556:A567"/>
    <mergeCell ref="C556:C558"/>
    <mergeCell ref="A459:A474"/>
    <mergeCell ref="A476:A483"/>
    <mergeCell ref="C477:C480"/>
    <mergeCell ref="A486:A495"/>
    <mergeCell ref="A497:A501"/>
    <mergeCell ref="C497:C500"/>
    <mergeCell ref="A429:A442"/>
    <mergeCell ref="C430:C433"/>
    <mergeCell ref="A444:A450"/>
    <mergeCell ref="C444:C446"/>
    <mergeCell ref="A452:A457"/>
    <mergeCell ref="C452:C454"/>
    <mergeCell ref="A382:A391"/>
    <mergeCell ref="C384:C386"/>
    <mergeCell ref="A393:A407"/>
    <mergeCell ref="C393:C395"/>
    <mergeCell ref="A409:A426"/>
    <mergeCell ref="C420:C424"/>
    <mergeCell ref="A342:A348"/>
    <mergeCell ref="C343:C347"/>
    <mergeCell ref="A350:A367"/>
    <mergeCell ref="C353:C355"/>
    <mergeCell ref="A369:A379"/>
    <mergeCell ref="C369:C376"/>
    <mergeCell ref="A302:A330"/>
    <mergeCell ref="C302:C307"/>
    <mergeCell ref="C318:C321"/>
    <mergeCell ref="A332:A334"/>
    <mergeCell ref="C332:C334"/>
    <mergeCell ref="A336:A340"/>
    <mergeCell ref="C337:C340"/>
    <mergeCell ref="A280:A286"/>
    <mergeCell ref="C283:C284"/>
    <mergeCell ref="C285:C286"/>
    <mergeCell ref="A287:A288"/>
    <mergeCell ref="C287:C288"/>
    <mergeCell ref="C289:C290"/>
    <mergeCell ref="A290:A300"/>
    <mergeCell ref="A263:A265"/>
    <mergeCell ref="A266:A272"/>
    <mergeCell ref="C267:C272"/>
    <mergeCell ref="A273:A279"/>
    <mergeCell ref="C273:C275"/>
    <mergeCell ref="C277:C279"/>
    <mergeCell ref="A235:A242"/>
    <mergeCell ref="C235:C238"/>
    <mergeCell ref="A244:A249"/>
    <mergeCell ref="C245:C248"/>
    <mergeCell ref="A250:A262"/>
    <mergeCell ref="C251:C253"/>
    <mergeCell ref="C259:C261"/>
    <mergeCell ref="A34:A233"/>
    <mergeCell ref="C74:C77"/>
    <mergeCell ref="C87:C89"/>
    <mergeCell ref="C109:C112"/>
    <mergeCell ref="C133:C135"/>
    <mergeCell ref="C194:C198"/>
    <mergeCell ref="C211:C213"/>
    <mergeCell ref="D4:D5"/>
    <mergeCell ref="E4:G4"/>
    <mergeCell ref="H4:I4"/>
    <mergeCell ref="A7:A18"/>
    <mergeCell ref="C7:C15"/>
    <mergeCell ref="A20:A23"/>
    <mergeCell ref="C20:C22"/>
    <mergeCell ref="A25:A33"/>
    <mergeCell ref="C26:C27"/>
    <mergeCell ref="C30:C33"/>
    <mergeCell ref="A4:A5"/>
    <mergeCell ref="C4:C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118"/>
  <sheetViews>
    <sheetView tabSelected="1" workbookViewId="0">
      <selection activeCell="A3" sqref="A3:F3"/>
    </sheetView>
  </sheetViews>
  <sheetFormatPr defaultColWidth="7.85546875" defaultRowHeight="15"/>
  <cols>
    <col min="1" max="1" width="16.5703125" style="1" customWidth="1"/>
    <col min="2" max="2" width="48" style="127" customWidth="1"/>
    <col min="3" max="3" width="18.7109375" style="3" customWidth="1"/>
    <col min="4" max="4" width="15.28515625" style="128" customWidth="1"/>
    <col min="5" max="5" width="13.7109375" customWidth="1"/>
    <col min="6" max="6" width="14.42578125" style="128" customWidth="1"/>
    <col min="7" max="7" width="11.42578125" customWidth="1"/>
    <col min="243" max="243" width="13.7109375" customWidth="1"/>
    <col min="244" max="244" width="48" customWidth="1"/>
    <col min="245" max="246" width="11.85546875" customWidth="1"/>
    <col min="247" max="248" width="7.85546875" customWidth="1"/>
    <col min="249" max="249" width="6.42578125" customWidth="1"/>
    <col min="250" max="250" width="5.85546875" customWidth="1"/>
    <col min="251" max="251" width="4.85546875" customWidth="1"/>
    <col min="252" max="252" width="6.42578125" customWidth="1"/>
    <col min="253" max="255" width="7.42578125" customWidth="1"/>
    <col min="256" max="256" width="10.42578125" customWidth="1"/>
    <col min="257" max="258" width="0" hidden="1" customWidth="1"/>
    <col min="259" max="259" width="5.85546875" customWidth="1"/>
    <col min="260" max="261" width="7.85546875" customWidth="1"/>
    <col min="262" max="262" width="21.42578125" customWidth="1"/>
    <col min="263" max="263" width="11.42578125" customWidth="1"/>
    <col min="499" max="499" width="13.7109375" customWidth="1"/>
    <col min="500" max="500" width="48" customWidth="1"/>
    <col min="501" max="502" width="11.85546875" customWidth="1"/>
    <col min="503" max="504" width="7.85546875" customWidth="1"/>
    <col min="505" max="505" width="6.42578125" customWidth="1"/>
    <col min="506" max="506" width="5.85546875" customWidth="1"/>
    <col min="507" max="507" width="4.85546875" customWidth="1"/>
    <col min="508" max="508" width="6.42578125" customWidth="1"/>
    <col min="509" max="511" width="7.42578125" customWidth="1"/>
    <col min="512" max="512" width="10.42578125" customWidth="1"/>
    <col min="513" max="514" width="0" hidden="1" customWidth="1"/>
    <col min="515" max="515" width="5.85546875" customWidth="1"/>
    <col min="516" max="517" width="7.85546875" customWidth="1"/>
    <col min="518" max="518" width="21.42578125" customWidth="1"/>
    <col min="519" max="519" width="11.42578125" customWidth="1"/>
    <col min="755" max="755" width="13.7109375" customWidth="1"/>
    <col min="756" max="756" width="48" customWidth="1"/>
    <col min="757" max="758" width="11.85546875" customWidth="1"/>
    <col min="759" max="760" width="7.85546875" customWidth="1"/>
    <col min="761" max="761" width="6.42578125" customWidth="1"/>
    <col min="762" max="762" width="5.85546875" customWidth="1"/>
    <col min="763" max="763" width="4.85546875" customWidth="1"/>
    <col min="764" max="764" width="6.42578125" customWidth="1"/>
    <col min="765" max="767" width="7.42578125" customWidth="1"/>
    <col min="768" max="768" width="10.42578125" customWidth="1"/>
    <col min="769" max="770" width="0" hidden="1" customWidth="1"/>
    <col min="771" max="771" width="5.85546875" customWidth="1"/>
    <col min="772" max="773" width="7.85546875" customWidth="1"/>
    <col min="774" max="774" width="21.42578125" customWidth="1"/>
    <col min="775" max="775" width="11.42578125" customWidth="1"/>
    <col min="1011" max="1011" width="13.7109375" customWidth="1"/>
    <col min="1012" max="1012" width="48" customWidth="1"/>
    <col min="1013" max="1014" width="11.85546875" customWidth="1"/>
    <col min="1015" max="1016" width="7.85546875" customWidth="1"/>
    <col min="1017" max="1017" width="6.42578125" customWidth="1"/>
    <col min="1018" max="1018" width="5.85546875" customWidth="1"/>
    <col min="1019" max="1019" width="4.85546875" customWidth="1"/>
    <col min="1020" max="1020" width="6.42578125" customWidth="1"/>
    <col min="1021" max="1023" width="7.42578125" customWidth="1"/>
    <col min="1024" max="1024" width="10.42578125" customWidth="1"/>
    <col min="1025" max="1026" width="0" hidden="1" customWidth="1"/>
    <col min="1027" max="1027" width="5.85546875" customWidth="1"/>
    <col min="1028" max="1029" width="7.85546875" customWidth="1"/>
    <col min="1030" max="1030" width="21.42578125" customWidth="1"/>
    <col min="1031" max="1031" width="11.42578125" customWidth="1"/>
    <col min="1267" max="1267" width="13.7109375" customWidth="1"/>
    <col min="1268" max="1268" width="48" customWidth="1"/>
    <col min="1269" max="1270" width="11.85546875" customWidth="1"/>
    <col min="1271" max="1272" width="7.85546875" customWidth="1"/>
    <col min="1273" max="1273" width="6.42578125" customWidth="1"/>
    <col min="1274" max="1274" width="5.85546875" customWidth="1"/>
    <col min="1275" max="1275" width="4.85546875" customWidth="1"/>
    <col min="1276" max="1276" width="6.42578125" customWidth="1"/>
    <col min="1277" max="1279" width="7.42578125" customWidth="1"/>
    <col min="1280" max="1280" width="10.42578125" customWidth="1"/>
    <col min="1281" max="1282" width="0" hidden="1" customWidth="1"/>
    <col min="1283" max="1283" width="5.85546875" customWidth="1"/>
    <col min="1284" max="1285" width="7.85546875" customWidth="1"/>
    <col min="1286" max="1286" width="21.42578125" customWidth="1"/>
    <col min="1287" max="1287" width="11.42578125" customWidth="1"/>
    <col min="1523" max="1523" width="13.7109375" customWidth="1"/>
    <col min="1524" max="1524" width="48" customWidth="1"/>
    <col min="1525" max="1526" width="11.85546875" customWidth="1"/>
    <col min="1527" max="1528" width="7.85546875" customWidth="1"/>
    <col min="1529" max="1529" width="6.42578125" customWidth="1"/>
    <col min="1530" max="1530" width="5.85546875" customWidth="1"/>
    <col min="1531" max="1531" width="4.85546875" customWidth="1"/>
    <col min="1532" max="1532" width="6.42578125" customWidth="1"/>
    <col min="1533" max="1535" width="7.42578125" customWidth="1"/>
    <col min="1536" max="1536" width="10.42578125" customWidth="1"/>
    <col min="1537" max="1538" width="0" hidden="1" customWidth="1"/>
    <col min="1539" max="1539" width="5.85546875" customWidth="1"/>
    <col min="1540" max="1541" width="7.85546875" customWidth="1"/>
    <col min="1542" max="1542" width="21.42578125" customWidth="1"/>
    <col min="1543" max="1543" width="11.42578125" customWidth="1"/>
    <col min="1779" max="1779" width="13.7109375" customWidth="1"/>
    <col min="1780" max="1780" width="48" customWidth="1"/>
    <col min="1781" max="1782" width="11.85546875" customWidth="1"/>
    <col min="1783" max="1784" width="7.85546875" customWidth="1"/>
    <col min="1785" max="1785" width="6.42578125" customWidth="1"/>
    <col min="1786" max="1786" width="5.85546875" customWidth="1"/>
    <col min="1787" max="1787" width="4.85546875" customWidth="1"/>
    <col min="1788" max="1788" width="6.42578125" customWidth="1"/>
    <col min="1789" max="1791" width="7.42578125" customWidth="1"/>
    <col min="1792" max="1792" width="10.42578125" customWidth="1"/>
    <col min="1793" max="1794" width="0" hidden="1" customWidth="1"/>
    <col min="1795" max="1795" width="5.85546875" customWidth="1"/>
    <col min="1796" max="1797" width="7.85546875" customWidth="1"/>
    <col min="1798" max="1798" width="21.42578125" customWidth="1"/>
    <col min="1799" max="1799" width="11.42578125" customWidth="1"/>
    <col min="2035" max="2035" width="13.7109375" customWidth="1"/>
    <col min="2036" max="2036" width="48" customWidth="1"/>
    <col min="2037" max="2038" width="11.85546875" customWidth="1"/>
    <col min="2039" max="2040" width="7.85546875" customWidth="1"/>
    <col min="2041" max="2041" width="6.42578125" customWidth="1"/>
    <col min="2042" max="2042" width="5.85546875" customWidth="1"/>
    <col min="2043" max="2043" width="4.85546875" customWidth="1"/>
    <col min="2044" max="2044" width="6.42578125" customWidth="1"/>
    <col min="2045" max="2047" width="7.42578125" customWidth="1"/>
    <col min="2048" max="2048" width="10.42578125" customWidth="1"/>
    <col min="2049" max="2050" width="0" hidden="1" customWidth="1"/>
    <col min="2051" max="2051" width="5.85546875" customWidth="1"/>
    <col min="2052" max="2053" width="7.85546875" customWidth="1"/>
    <col min="2054" max="2054" width="21.42578125" customWidth="1"/>
    <col min="2055" max="2055" width="11.42578125" customWidth="1"/>
    <col min="2291" max="2291" width="13.7109375" customWidth="1"/>
    <col min="2292" max="2292" width="48" customWidth="1"/>
    <col min="2293" max="2294" width="11.85546875" customWidth="1"/>
    <col min="2295" max="2296" width="7.85546875" customWidth="1"/>
    <col min="2297" max="2297" width="6.42578125" customWidth="1"/>
    <col min="2298" max="2298" width="5.85546875" customWidth="1"/>
    <col min="2299" max="2299" width="4.85546875" customWidth="1"/>
    <col min="2300" max="2300" width="6.42578125" customWidth="1"/>
    <col min="2301" max="2303" width="7.42578125" customWidth="1"/>
    <col min="2304" max="2304" width="10.42578125" customWidth="1"/>
    <col min="2305" max="2306" width="0" hidden="1" customWidth="1"/>
    <col min="2307" max="2307" width="5.85546875" customWidth="1"/>
    <col min="2308" max="2309" width="7.85546875" customWidth="1"/>
    <col min="2310" max="2310" width="21.42578125" customWidth="1"/>
    <col min="2311" max="2311" width="11.42578125" customWidth="1"/>
    <col min="2547" max="2547" width="13.7109375" customWidth="1"/>
    <col min="2548" max="2548" width="48" customWidth="1"/>
    <col min="2549" max="2550" width="11.85546875" customWidth="1"/>
    <col min="2551" max="2552" width="7.85546875" customWidth="1"/>
    <col min="2553" max="2553" width="6.42578125" customWidth="1"/>
    <col min="2554" max="2554" width="5.85546875" customWidth="1"/>
    <col min="2555" max="2555" width="4.85546875" customWidth="1"/>
    <col min="2556" max="2556" width="6.42578125" customWidth="1"/>
    <col min="2557" max="2559" width="7.42578125" customWidth="1"/>
    <col min="2560" max="2560" width="10.42578125" customWidth="1"/>
    <col min="2561" max="2562" width="0" hidden="1" customWidth="1"/>
    <col min="2563" max="2563" width="5.85546875" customWidth="1"/>
    <col min="2564" max="2565" width="7.85546875" customWidth="1"/>
    <col min="2566" max="2566" width="21.42578125" customWidth="1"/>
    <col min="2567" max="2567" width="11.42578125" customWidth="1"/>
    <col min="2803" max="2803" width="13.7109375" customWidth="1"/>
    <col min="2804" max="2804" width="48" customWidth="1"/>
    <col min="2805" max="2806" width="11.85546875" customWidth="1"/>
    <col min="2807" max="2808" width="7.85546875" customWidth="1"/>
    <col min="2809" max="2809" width="6.42578125" customWidth="1"/>
    <col min="2810" max="2810" width="5.85546875" customWidth="1"/>
    <col min="2811" max="2811" width="4.85546875" customWidth="1"/>
    <col min="2812" max="2812" width="6.42578125" customWidth="1"/>
    <col min="2813" max="2815" width="7.42578125" customWidth="1"/>
    <col min="2816" max="2816" width="10.42578125" customWidth="1"/>
    <col min="2817" max="2818" width="0" hidden="1" customWidth="1"/>
    <col min="2819" max="2819" width="5.85546875" customWidth="1"/>
    <col min="2820" max="2821" width="7.85546875" customWidth="1"/>
    <col min="2822" max="2822" width="21.42578125" customWidth="1"/>
    <col min="2823" max="2823" width="11.42578125" customWidth="1"/>
    <col min="3059" max="3059" width="13.7109375" customWidth="1"/>
    <col min="3060" max="3060" width="48" customWidth="1"/>
    <col min="3061" max="3062" width="11.85546875" customWidth="1"/>
    <col min="3063" max="3064" width="7.85546875" customWidth="1"/>
    <col min="3065" max="3065" width="6.42578125" customWidth="1"/>
    <col min="3066" max="3066" width="5.85546875" customWidth="1"/>
    <col min="3067" max="3067" width="4.85546875" customWidth="1"/>
    <col min="3068" max="3068" width="6.42578125" customWidth="1"/>
    <col min="3069" max="3071" width="7.42578125" customWidth="1"/>
    <col min="3072" max="3072" width="10.42578125" customWidth="1"/>
    <col min="3073" max="3074" width="0" hidden="1" customWidth="1"/>
    <col min="3075" max="3075" width="5.85546875" customWidth="1"/>
    <col min="3076" max="3077" width="7.85546875" customWidth="1"/>
    <col min="3078" max="3078" width="21.42578125" customWidth="1"/>
    <col min="3079" max="3079" width="11.42578125" customWidth="1"/>
    <col min="3315" max="3315" width="13.7109375" customWidth="1"/>
    <col min="3316" max="3316" width="48" customWidth="1"/>
    <col min="3317" max="3318" width="11.85546875" customWidth="1"/>
    <col min="3319" max="3320" width="7.85546875" customWidth="1"/>
    <col min="3321" max="3321" width="6.42578125" customWidth="1"/>
    <col min="3322" max="3322" width="5.85546875" customWidth="1"/>
    <col min="3323" max="3323" width="4.85546875" customWidth="1"/>
    <col min="3324" max="3324" width="6.42578125" customWidth="1"/>
    <col min="3325" max="3327" width="7.42578125" customWidth="1"/>
    <col min="3328" max="3328" width="10.42578125" customWidth="1"/>
    <col min="3329" max="3330" width="0" hidden="1" customWidth="1"/>
    <col min="3331" max="3331" width="5.85546875" customWidth="1"/>
    <col min="3332" max="3333" width="7.85546875" customWidth="1"/>
    <col min="3334" max="3334" width="21.42578125" customWidth="1"/>
    <col min="3335" max="3335" width="11.42578125" customWidth="1"/>
    <col min="3571" max="3571" width="13.7109375" customWidth="1"/>
    <col min="3572" max="3572" width="48" customWidth="1"/>
    <col min="3573" max="3574" width="11.85546875" customWidth="1"/>
    <col min="3575" max="3576" width="7.85546875" customWidth="1"/>
    <col min="3577" max="3577" width="6.42578125" customWidth="1"/>
    <col min="3578" max="3578" width="5.85546875" customWidth="1"/>
    <col min="3579" max="3579" width="4.85546875" customWidth="1"/>
    <col min="3580" max="3580" width="6.42578125" customWidth="1"/>
    <col min="3581" max="3583" width="7.42578125" customWidth="1"/>
    <col min="3584" max="3584" width="10.42578125" customWidth="1"/>
    <col min="3585" max="3586" width="0" hidden="1" customWidth="1"/>
    <col min="3587" max="3587" width="5.85546875" customWidth="1"/>
    <col min="3588" max="3589" width="7.85546875" customWidth="1"/>
    <col min="3590" max="3590" width="21.42578125" customWidth="1"/>
    <col min="3591" max="3591" width="11.42578125" customWidth="1"/>
    <col min="3827" max="3827" width="13.7109375" customWidth="1"/>
    <col min="3828" max="3828" width="48" customWidth="1"/>
    <col min="3829" max="3830" width="11.85546875" customWidth="1"/>
    <col min="3831" max="3832" width="7.85546875" customWidth="1"/>
    <col min="3833" max="3833" width="6.42578125" customWidth="1"/>
    <col min="3834" max="3834" width="5.85546875" customWidth="1"/>
    <col min="3835" max="3835" width="4.85546875" customWidth="1"/>
    <col min="3836" max="3836" width="6.42578125" customWidth="1"/>
    <col min="3837" max="3839" width="7.42578125" customWidth="1"/>
    <col min="3840" max="3840" width="10.42578125" customWidth="1"/>
    <col min="3841" max="3842" width="0" hidden="1" customWidth="1"/>
    <col min="3843" max="3843" width="5.85546875" customWidth="1"/>
    <col min="3844" max="3845" width="7.85546875" customWidth="1"/>
    <col min="3846" max="3846" width="21.42578125" customWidth="1"/>
    <col min="3847" max="3847" width="11.42578125" customWidth="1"/>
    <col min="4083" max="4083" width="13.7109375" customWidth="1"/>
    <col min="4084" max="4084" width="48" customWidth="1"/>
    <col min="4085" max="4086" width="11.85546875" customWidth="1"/>
    <col min="4087" max="4088" width="7.85546875" customWidth="1"/>
    <col min="4089" max="4089" width="6.42578125" customWidth="1"/>
    <col min="4090" max="4090" width="5.85546875" customWidth="1"/>
    <col min="4091" max="4091" width="4.85546875" customWidth="1"/>
    <col min="4092" max="4092" width="6.42578125" customWidth="1"/>
    <col min="4093" max="4095" width="7.42578125" customWidth="1"/>
    <col min="4096" max="4096" width="10.42578125" customWidth="1"/>
    <col min="4097" max="4098" width="0" hidden="1" customWidth="1"/>
    <col min="4099" max="4099" width="5.85546875" customWidth="1"/>
    <col min="4100" max="4101" width="7.85546875" customWidth="1"/>
    <col min="4102" max="4102" width="21.42578125" customWidth="1"/>
    <col min="4103" max="4103" width="11.42578125" customWidth="1"/>
    <col min="4339" max="4339" width="13.7109375" customWidth="1"/>
    <col min="4340" max="4340" width="48" customWidth="1"/>
    <col min="4341" max="4342" width="11.85546875" customWidth="1"/>
    <col min="4343" max="4344" width="7.85546875" customWidth="1"/>
    <col min="4345" max="4345" width="6.42578125" customWidth="1"/>
    <col min="4346" max="4346" width="5.85546875" customWidth="1"/>
    <col min="4347" max="4347" width="4.85546875" customWidth="1"/>
    <col min="4348" max="4348" width="6.42578125" customWidth="1"/>
    <col min="4349" max="4351" width="7.42578125" customWidth="1"/>
    <col min="4352" max="4352" width="10.42578125" customWidth="1"/>
    <col min="4353" max="4354" width="0" hidden="1" customWidth="1"/>
    <col min="4355" max="4355" width="5.85546875" customWidth="1"/>
    <col min="4356" max="4357" width="7.85546875" customWidth="1"/>
    <col min="4358" max="4358" width="21.42578125" customWidth="1"/>
    <col min="4359" max="4359" width="11.42578125" customWidth="1"/>
    <col min="4595" max="4595" width="13.7109375" customWidth="1"/>
    <col min="4596" max="4596" width="48" customWidth="1"/>
    <col min="4597" max="4598" width="11.85546875" customWidth="1"/>
    <col min="4599" max="4600" width="7.85546875" customWidth="1"/>
    <col min="4601" max="4601" width="6.42578125" customWidth="1"/>
    <col min="4602" max="4602" width="5.85546875" customWidth="1"/>
    <col min="4603" max="4603" width="4.85546875" customWidth="1"/>
    <col min="4604" max="4604" width="6.42578125" customWidth="1"/>
    <col min="4605" max="4607" width="7.42578125" customWidth="1"/>
    <col min="4608" max="4608" width="10.42578125" customWidth="1"/>
    <col min="4609" max="4610" width="0" hidden="1" customWidth="1"/>
    <col min="4611" max="4611" width="5.85546875" customWidth="1"/>
    <col min="4612" max="4613" width="7.85546875" customWidth="1"/>
    <col min="4614" max="4614" width="21.42578125" customWidth="1"/>
    <col min="4615" max="4615" width="11.42578125" customWidth="1"/>
    <col min="4851" max="4851" width="13.7109375" customWidth="1"/>
    <col min="4852" max="4852" width="48" customWidth="1"/>
    <col min="4853" max="4854" width="11.85546875" customWidth="1"/>
    <col min="4855" max="4856" width="7.85546875" customWidth="1"/>
    <col min="4857" max="4857" width="6.42578125" customWidth="1"/>
    <col min="4858" max="4858" width="5.85546875" customWidth="1"/>
    <col min="4859" max="4859" width="4.85546875" customWidth="1"/>
    <col min="4860" max="4860" width="6.42578125" customWidth="1"/>
    <col min="4861" max="4863" width="7.42578125" customWidth="1"/>
    <col min="4864" max="4864" width="10.42578125" customWidth="1"/>
    <col min="4865" max="4866" width="0" hidden="1" customWidth="1"/>
    <col min="4867" max="4867" width="5.85546875" customWidth="1"/>
    <col min="4868" max="4869" width="7.85546875" customWidth="1"/>
    <col min="4870" max="4870" width="21.42578125" customWidth="1"/>
    <col min="4871" max="4871" width="11.42578125" customWidth="1"/>
    <col min="5107" max="5107" width="13.7109375" customWidth="1"/>
    <col min="5108" max="5108" width="48" customWidth="1"/>
    <col min="5109" max="5110" width="11.85546875" customWidth="1"/>
    <col min="5111" max="5112" width="7.85546875" customWidth="1"/>
    <col min="5113" max="5113" width="6.42578125" customWidth="1"/>
    <col min="5114" max="5114" width="5.85546875" customWidth="1"/>
    <col min="5115" max="5115" width="4.85546875" customWidth="1"/>
    <col min="5116" max="5116" width="6.42578125" customWidth="1"/>
    <col min="5117" max="5119" width="7.42578125" customWidth="1"/>
    <col min="5120" max="5120" width="10.42578125" customWidth="1"/>
    <col min="5121" max="5122" width="0" hidden="1" customWidth="1"/>
    <col min="5123" max="5123" width="5.85546875" customWidth="1"/>
    <col min="5124" max="5125" width="7.85546875" customWidth="1"/>
    <col min="5126" max="5126" width="21.42578125" customWidth="1"/>
    <col min="5127" max="5127" width="11.42578125" customWidth="1"/>
    <col min="5363" max="5363" width="13.7109375" customWidth="1"/>
    <col min="5364" max="5364" width="48" customWidth="1"/>
    <col min="5365" max="5366" width="11.85546875" customWidth="1"/>
    <col min="5367" max="5368" width="7.85546875" customWidth="1"/>
    <col min="5369" max="5369" width="6.42578125" customWidth="1"/>
    <col min="5370" max="5370" width="5.85546875" customWidth="1"/>
    <col min="5371" max="5371" width="4.85546875" customWidth="1"/>
    <col min="5372" max="5372" width="6.42578125" customWidth="1"/>
    <col min="5373" max="5375" width="7.42578125" customWidth="1"/>
    <col min="5376" max="5376" width="10.42578125" customWidth="1"/>
    <col min="5377" max="5378" width="0" hidden="1" customWidth="1"/>
    <col min="5379" max="5379" width="5.85546875" customWidth="1"/>
    <col min="5380" max="5381" width="7.85546875" customWidth="1"/>
    <col min="5382" max="5382" width="21.42578125" customWidth="1"/>
    <col min="5383" max="5383" width="11.42578125" customWidth="1"/>
    <col min="5619" max="5619" width="13.7109375" customWidth="1"/>
    <col min="5620" max="5620" width="48" customWidth="1"/>
    <col min="5621" max="5622" width="11.85546875" customWidth="1"/>
    <col min="5623" max="5624" width="7.85546875" customWidth="1"/>
    <col min="5625" max="5625" width="6.42578125" customWidth="1"/>
    <col min="5626" max="5626" width="5.85546875" customWidth="1"/>
    <col min="5627" max="5627" width="4.85546875" customWidth="1"/>
    <col min="5628" max="5628" width="6.42578125" customWidth="1"/>
    <col min="5629" max="5631" width="7.42578125" customWidth="1"/>
    <col min="5632" max="5632" width="10.42578125" customWidth="1"/>
    <col min="5633" max="5634" width="0" hidden="1" customWidth="1"/>
    <col min="5635" max="5635" width="5.85546875" customWidth="1"/>
    <col min="5636" max="5637" width="7.85546875" customWidth="1"/>
    <col min="5638" max="5638" width="21.42578125" customWidth="1"/>
    <col min="5639" max="5639" width="11.42578125" customWidth="1"/>
    <col min="5875" max="5875" width="13.7109375" customWidth="1"/>
    <col min="5876" max="5876" width="48" customWidth="1"/>
    <col min="5877" max="5878" width="11.85546875" customWidth="1"/>
    <col min="5879" max="5880" width="7.85546875" customWidth="1"/>
    <col min="5881" max="5881" width="6.42578125" customWidth="1"/>
    <col min="5882" max="5882" width="5.85546875" customWidth="1"/>
    <col min="5883" max="5883" width="4.85546875" customWidth="1"/>
    <col min="5884" max="5884" width="6.42578125" customWidth="1"/>
    <col min="5885" max="5887" width="7.42578125" customWidth="1"/>
    <col min="5888" max="5888" width="10.42578125" customWidth="1"/>
    <col min="5889" max="5890" width="0" hidden="1" customWidth="1"/>
    <col min="5891" max="5891" width="5.85546875" customWidth="1"/>
    <col min="5892" max="5893" width="7.85546875" customWidth="1"/>
    <col min="5894" max="5894" width="21.42578125" customWidth="1"/>
    <col min="5895" max="5895" width="11.42578125" customWidth="1"/>
    <col min="6131" max="6131" width="13.7109375" customWidth="1"/>
    <col min="6132" max="6132" width="48" customWidth="1"/>
    <col min="6133" max="6134" width="11.85546875" customWidth="1"/>
    <col min="6135" max="6136" width="7.85546875" customWidth="1"/>
    <col min="6137" max="6137" width="6.42578125" customWidth="1"/>
    <col min="6138" max="6138" width="5.85546875" customWidth="1"/>
    <col min="6139" max="6139" width="4.85546875" customWidth="1"/>
    <col min="6140" max="6140" width="6.42578125" customWidth="1"/>
    <col min="6141" max="6143" width="7.42578125" customWidth="1"/>
    <col min="6144" max="6144" width="10.42578125" customWidth="1"/>
    <col min="6145" max="6146" width="0" hidden="1" customWidth="1"/>
    <col min="6147" max="6147" width="5.85546875" customWidth="1"/>
    <col min="6148" max="6149" width="7.85546875" customWidth="1"/>
    <col min="6150" max="6150" width="21.42578125" customWidth="1"/>
    <col min="6151" max="6151" width="11.42578125" customWidth="1"/>
    <col min="6387" max="6387" width="13.7109375" customWidth="1"/>
    <col min="6388" max="6388" width="48" customWidth="1"/>
    <col min="6389" max="6390" width="11.85546875" customWidth="1"/>
    <col min="6391" max="6392" width="7.85546875" customWidth="1"/>
    <col min="6393" max="6393" width="6.42578125" customWidth="1"/>
    <col min="6394" max="6394" width="5.85546875" customWidth="1"/>
    <col min="6395" max="6395" width="4.85546875" customWidth="1"/>
    <col min="6396" max="6396" width="6.42578125" customWidth="1"/>
    <col min="6397" max="6399" width="7.42578125" customWidth="1"/>
    <col min="6400" max="6400" width="10.42578125" customWidth="1"/>
    <col min="6401" max="6402" width="0" hidden="1" customWidth="1"/>
    <col min="6403" max="6403" width="5.85546875" customWidth="1"/>
    <col min="6404" max="6405" width="7.85546875" customWidth="1"/>
    <col min="6406" max="6406" width="21.42578125" customWidth="1"/>
    <col min="6407" max="6407" width="11.42578125" customWidth="1"/>
    <col min="6643" max="6643" width="13.7109375" customWidth="1"/>
    <col min="6644" max="6644" width="48" customWidth="1"/>
    <col min="6645" max="6646" width="11.85546875" customWidth="1"/>
    <col min="6647" max="6648" width="7.85546875" customWidth="1"/>
    <col min="6649" max="6649" width="6.42578125" customWidth="1"/>
    <col min="6650" max="6650" width="5.85546875" customWidth="1"/>
    <col min="6651" max="6651" width="4.85546875" customWidth="1"/>
    <col min="6652" max="6652" width="6.42578125" customWidth="1"/>
    <col min="6653" max="6655" width="7.42578125" customWidth="1"/>
    <col min="6656" max="6656" width="10.42578125" customWidth="1"/>
    <col min="6657" max="6658" width="0" hidden="1" customWidth="1"/>
    <col min="6659" max="6659" width="5.85546875" customWidth="1"/>
    <col min="6660" max="6661" width="7.85546875" customWidth="1"/>
    <col min="6662" max="6662" width="21.42578125" customWidth="1"/>
    <col min="6663" max="6663" width="11.42578125" customWidth="1"/>
    <col min="6899" max="6899" width="13.7109375" customWidth="1"/>
    <col min="6900" max="6900" width="48" customWidth="1"/>
    <col min="6901" max="6902" width="11.85546875" customWidth="1"/>
    <col min="6903" max="6904" width="7.85546875" customWidth="1"/>
    <col min="6905" max="6905" width="6.42578125" customWidth="1"/>
    <col min="6906" max="6906" width="5.85546875" customWidth="1"/>
    <col min="6907" max="6907" width="4.85546875" customWidth="1"/>
    <col min="6908" max="6908" width="6.42578125" customWidth="1"/>
    <col min="6909" max="6911" width="7.42578125" customWidth="1"/>
    <col min="6912" max="6912" width="10.42578125" customWidth="1"/>
    <col min="6913" max="6914" width="0" hidden="1" customWidth="1"/>
    <col min="6915" max="6915" width="5.85546875" customWidth="1"/>
    <col min="6916" max="6917" width="7.85546875" customWidth="1"/>
    <col min="6918" max="6918" width="21.42578125" customWidth="1"/>
    <col min="6919" max="6919" width="11.42578125" customWidth="1"/>
    <col min="7155" max="7155" width="13.7109375" customWidth="1"/>
    <col min="7156" max="7156" width="48" customWidth="1"/>
    <col min="7157" max="7158" width="11.85546875" customWidth="1"/>
    <col min="7159" max="7160" width="7.85546875" customWidth="1"/>
    <col min="7161" max="7161" width="6.42578125" customWidth="1"/>
    <col min="7162" max="7162" width="5.85546875" customWidth="1"/>
    <col min="7163" max="7163" width="4.85546875" customWidth="1"/>
    <col min="7164" max="7164" width="6.42578125" customWidth="1"/>
    <col min="7165" max="7167" width="7.42578125" customWidth="1"/>
    <col min="7168" max="7168" width="10.42578125" customWidth="1"/>
    <col min="7169" max="7170" width="0" hidden="1" customWidth="1"/>
    <col min="7171" max="7171" width="5.85546875" customWidth="1"/>
    <col min="7172" max="7173" width="7.85546875" customWidth="1"/>
    <col min="7174" max="7174" width="21.42578125" customWidth="1"/>
    <col min="7175" max="7175" width="11.42578125" customWidth="1"/>
    <col min="7411" max="7411" width="13.7109375" customWidth="1"/>
    <col min="7412" max="7412" width="48" customWidth="1"/>
    <col min="7413" max="7414" width="11.85546875" customWidth="1"/>
    <col min="7415" max="7416" width="7.85546875" customWidth="1"/>
    <col min="7417" max="7417" width="6.42578125" customWidth="1"/>
    <col min="7418" max="7418" width="5.85546875" customWidth="1"/>
    <col min="7419" max="7419" width="4.85546875" customWidth="1"/>
    <col min="7420" max="7420" width="6.42578125" customWidth="1"/>
    <col min="7421" max="7423" width="7.42578125" customWidth="1"/>
    <col min="7424" max="7424" width="10.42578125" customWidth="1"/>
    <col min="7425" max="7426" width="0" hidden="1" customWidth="1"/>
    <col min="7427" max="7427" width="5.85546875" customWidth="1"/>
    <col min="7428" max="7429" width="7.85546875" customWidth="1"/>
    <col min="7430" max="7430" width="21.42578125" customWidth="1"/>
    <col min="7431" max="7431" width="11.42578125" customWidth="1"/>
    <col min="7667" max="7667" width="13.7109375" customWidth="1"/>
    <col min="7668" max="7668" width="48" customWidth="1"/>
    <col min="7669" max="7670" width="11.85546875" customWidth="1"/>
    <col min="7671" max="7672" width="7.85546875" customWidth="1"/>
    <col min="7673" max="7673" width="6.42578125" customWidth="1"/>
    <col min="7674" max="7674" width="5.85546875" customWidth="1"/>
    <col min="7675" max="7675" width="4.85546875" customWidth="1"/>
    <col min="7676" max="7676" width="6.42578125" customWidth="1"/>
    <col min="7677" max="7679" width="7.42578125" customWidth="1"/>
    <col min="7680" max="7680" width="10.42578125" customWidth="1"/>
    <col min="7681" max="7682" width="0" hidden="1" customWidth="1"/>
    <col min="7683" max="7683" width="5.85546875" customWidth="1"/>
    <col min="7684" max="7685" width="7.85546875" customWidth="1"/>
    <col min="7686" max="7686" width="21.42578125" customWidth="1"/>
    <col min="7687" max="7687" width="11.42578125" customWidth="1"/>
    <col min="7923" max="7923" width="13.7109375" customWidth="1"/>
    <col min="7924" max="7924" width="48" customWidth="1"/>
    <col min="7925" max="7926" width="11.85546875" customWidth="1"/>
    <col min="7927" max="7928" width="7.85546875" customWidth="1"/>
    <col min="7929" max="7929" width="6.42578125" customWidth="1"/>
    <col min="7930" max="7930" width="5.85546875" customWidth="1"/>
    <col min="7931" max="7931" width="4.85546875" customWidth="1"/>
    <col min="7932" max="7932" width="6.42578125" customWidth="1"/>
    <col min="7933" max="7935" width="7.42578125" customWidth="1"/>
    <col min="7936" max="7936" width="10.42578125" customWidth="1"/>
    <col min="7937" max="7938" width="0" hidden="1" customWidth="1"/>
    <col min="7939" max="7939" width="5.85546875" customWidth="1"/>
    <col min="7940" max="7941" width="7.85546875" customWidth="1"/>
    <col min="7942" max="7942" width="21.42578125" customWidth="1"/>
    <col min="7943" max="7943" width="11.42578125" customWidth="1"/>
    <col min="8179" max="8179" width="13.7109375" customWidth="1"/>
    <col min="8180" max="8180" width="48" customWidth="1"/>
    <col min="8181" max="8182" width="11.85546875" customWidth="1"/>
    <col min="8183" max="8184" width="7.85546875" customWidth="1"/>
    <col min="8185" max="8185" width="6.42578125" customWidth="1"/>
    <col min="8186" max="8186" width="5.85546875" customWidth="1"/>
    <col min="8187" max="8187" width="4.85546875" customWidth="1"/>
    <col min="8188" max="8188" width="6.42578125" customWidth="1"/>
    <col min="8189" max="8191" width="7.42578125" customWidth="1"/>
    <col min="8192" max="8192" width="10.42578125" customWidth="1"/>
    <col min="8193" max="8194" width="0" hidden="1" customWidth="1"/>
    <col min="8195" max="8195" width="5.85546875" customWidth="1"/>
    <col min="8196" max="8197" width="7.85546875" customWidth="1"/>
    <col min="8198" max="8198" width="21.42578125" customWidth="1"/>
    <col min="8199" max="8199" width="11.42578125" customWidth="1"/>
    <col min="8435" max="8435" width="13.7109375" customWidth="1"/>
    <col min="8436" max="8436" width="48" customWidth="1"/>
    <col min="8437" max="8438" width="11.85546875" customWidth="1"/>
    <col min="8439" max="8440" width="7.85546875" customWidth="1"/>
    <col min="8441" max="8441" width="6.42578125" customWidth="1"/>
    <col min="8442" max="8442" width="5.85546875" customWidth="1"/>
    <col min="8443" max="8443" width="4.85546875" customWidth="1"/>
    <col min="8444" max="8444" width="6.42578125" customWidth="1"/>
    <col min="8445" max="8447" width="7.42578125" customWidth="1"/>
    <col min="8448" max="8448" width="10.42578125" customWidth="1"/>
    <col min="8449" max="8450" width="0" hidden="1" customWidth="1"/>
    <col min="8451" max="8451" width="5.85546875" customWidth="1"/>
    <col min="8452" max="8453" width="7.85546875" customWidth="1"/>
    <col min="8454" max="8454" width="21.42578125" customWidth="1"/>
    <col min="8455" max="8455" width="11.42578125" customWidth="1"/>
    <col min="8691" max="8691" width="13.7109375" customWidth="1"/>
    <col min="8692" max="8692" width="48" customWidth="1"/>
    <col min="8693" max="8694" width="11.85546875" customWidth="1"/>
    <col min="8695" max="8696" width="7.85546875" customWidth="1"/>
    <col min="8697" max="8697" width="6.42578125" customWidth="1"/>
    <col min="8698" max="8698" width="5.85546875" customWidth="1"/>
    <col min="8699" max="8699" width="4.85546875" customWidth="1"/>
    <col min="8700" max="8700" width="6.42578125" customWidth="1"/>
    <col min="8701" max="8703" width="7.42578125" customWidth="1"/>
    <col min="8704" max="8704" width="10.42578125" customWidth="1"/>
    <col min="8705" max="8706" width="0" hidden="1" customWidth="1"/>
    <col min="8707" max="8707" width="5.85546875" customWidth="1"/>
    <col min="8708" max="8709" width="7.85546875" customWidth="1"/>
    <col min="8710" max="8710" width="21.42578125" customWidth="1"/>
    <col min="8711" max="8711" width="11.42578125" customWidth="1"/>
    <col min="8947" max="8947" width="13.7109375" customWidth="1"/>
    <col min="8948" max="8948" width="48" customWidth="1"/>
    <col min="8949" max="8950" width="11.85546875" customWidth="1"/>
    <col min="8951" max="8952" width="7.85546875" customWidth="1"/>
    <col min="8953" max="8953" width="6.42578125" customWidth="1"/>
    <col min="8954" max="8954" width="5.85546875" customWidth="1"/>
    <col min="8955" max="8955" width="4.85546875" customWidth="1"/>
    <col min="8956" max="8956" width="6.42578125" customWidth="1"/>
    <col min="8957" max="8959" width="7.42578125" customWidth="1"/>
    <col min="8960" max="8960" width="10.42578125" customWidth="1"/>
    <col min="8961" max="8962" width="0" hidden="1" customWidth="1"/>
    <col min="8963" max="8963" width="5.85546875" customWidth="1"/>
    <col min="8964" max="8965" width="7.85546875" customWidth="1"/>
    <col min="8966" max="8966" width="21.42578125" customWidth="1"/>
    <col min="8967" max="8967" width="11.42578125" customWidth="1"/>
    <col min="9203" max="9203" width="13.7109375" customWidth="1"/>
    <col min="9204" max="9204" width="48" customWidth="1"/>
    <col min="9205" max="9206" width="11.85546875" customWidth="1"/>
    <col min="9207" max="9208" width="7.85546875" customWidth="1"/>
    <col min="9209" max="9209" width="6.42578125" customWidth="1"/>
    <col min="9210" max="9210" width="5.85546875" customWidth="1"/>
    <col min="9211" max="9211" width="4.85546875" customWidth="1"/>
    <col min="9212" max="9212" width="6.42578125" customWidth="1"/>
    <col min="9213" max="9215" width="7.42578125" customWidth="1"/>
    <col min="9216" max="9216" width="10.42578125" customWidth="1"/>
    <col min="9217" max="9218" width="0" hidden="1" customWidth="1"/>
    <col min="9219" max="9219" width="5.85546875" customWidth="1"/>
    <col min="9220" max="9221" width="7.85546875" customWidth="1"/>
    <col min="9222" max="9222" width="21.42578125" customWidth="1"/>
    <col min="9223" max="9223" width="11.42578125" customWidth="1"/>
    <col min="9459" max="9459" width="13.7109375" customWidth="1"/>
    <col min="9460" max="9460" width="48" customWidth="1"/>
    <col min="9461" max="9462" width="11.85546875" customWidth="1"/>
    <col min="9463" max="9464" width="7.85546875" customWidth="1"/>
    <col min="9465" max="9465" width="6.42578125" customWidth="1"/>
    <col min="9466" max="9466" width="5.85546875" customWidth="1"/>
    <col min="9467" max="9467" width="4.85546875" customWidth="1"/>
    <col min="9468" max="9468" width="6.42578125" customWidth="1"/>
    <col min="9469" max="9471" width="7.42578125" customWidth="1"/>
    <col min="9472" max="9472" width="10.42578125" customWidth="1"/>
    <col min="9473" max="9474" width="0" hidden="1" customWidth="1"/>
    <col min="9475" max="9475" width="5.85546875" customWidth="1"/>
    <col min="9476" max="9477" width="7.85546875" customWidth="1"/>
    <col min="9478" max="9478" width="21.42578125" customWidth="1"/>
    <col min="9479" max="9479" width="11.42578125" customWidth="1"/>
    <col min="9715" max="9715" width="13.7109375" customWidth="1"/>
    <col min="9716" max="9716" width="48" customWidth="1"/>
    <col min="9717" max="9718" width="11.85546875" customWidth="1"/>
    <col min="9719" max="9720" width="7.85546875" customWidth="1"/>
    <col min="9721" max="9721" width="6.42578125" customWidth="1"/>
    <col min="9722" max="9722" width="5.85546875" customWidth="1"/>
    <col min="9723" max="9723" width="4.85546875" customWidth="1"/>
    <col min="9724" max="9724" width="6.42578125" customWidth="1"/>
    <col min="9725" max="9727" width="7.42578125" customWidth="1"/>
    <col min="9728" max="9728" width="10.42578125" customWidth="1"/>
    <col min="9729" max="9730" width="0" hidden="1" customWidth="1"/>
    <col min="9731" max="9731" width="5.85546875" customWidth="1"/>
    <col min="9732" max="9733" width="7.85546875" customWidth="1"/>
    <col min="9734" max="9734" width="21.42578125" customWidth="1"/>
    <col min="9735" max="9735" width="11.42578125" customWidth="1"/>
    <col min="9971" max="9971" width="13.7109375" customWidth="1"/>
    <col min="9972" max="9972" width="48" customWidth="1"/>
    <col min="9973" max="9974" width="11.85546875" customWidth="1"/>
    <col min="9975" max="9976" width="7.85546875" customWidth="1"/>
    <col min="9977" max="9977" width="6.42578125" customWidth="1"/>
    <col min="9978" max="9978" width="5.85546875" customWidth="1"/>
    <col min="9979" max="9979" width="4.85546875" customWidth="1"/>
    <col min="9980" max="9980" width="6.42578125" customWidth="1"/>
    <col min="9981" max="9983" width="7.42578125" customWidth="1"/>
    <col min="9984" max="9984" width="10.42578125" customWidth="1"/>
    <col min="9985" max="9986" width="0" hidden="1" customWidth="1"/>
    <col min="9987" max="9987" width="5.85546875" customWidth="1"/>
    <col min="9988" max="9989" width="7.85546875" customWidth="1"/>
    <col min="9990" max="9990" width="21.42578125" customWidth="1"/>
    <col min="9991" max="9991" width="11.42578125" customWidth="1"/>
    <col min="10227" max="10227" width="13.7109375" customWidth="1"/>
    <col min="10228" max="10228" width="48" customWidth="1"/>
    <col min="10229" max="10230" width="11.85546875" customWidth="1"/>
    <col min="10231" max="10232" width="7.85546875" customWidth="1"/>
    <col min="10233" max="10233" width="6.42578125" customWidth="1"/>
    <col min="10234" max="10234" width="5.85546875" customWidth="1"/>
    <col min="10235" max="10235" width="4.85546875" customWidth="1"/>
    <col min="10236" max="10236" width="6.42578125" customWidth="1"/>
    <col min="10237" max="10239" width="7.42578125" customWidth="1"/>
    <col min="10240" max="10240" width="10.42578125" customWidth="1"/>
    <col min="10241" max="10242" width="0" hidden="1" customWidth="1"/>
    <col min="10243" max="10243" width="5.85546875" customWidth="1"/>
    <col min="10244" max="10245" width="7.85546875" customWidth="1"/>
    <col min="10246" max="10246" width="21.42578125" customWidth="1"/>
    <col min="10247" max="10247" width="11.42578125" customWidth="1"/>
    <col min="10483" max="10483" width="13.7109375" customWidth="1"/>
    <col min="10484" max="10484" width="48" customWidth="1"/>
    <col min="10485" max="10486" width="11.85546875" customWidth="1"/>
    <col min="10487" max="10488" width="7.85546875" customWidth="1"/>
    <col min="10489" max="10489" width="6.42578125" customWidth="1"/>
    <col min="10490" max="10490" width="5.85546875" customWidth="1"/>
    <col min="10491" max="10491" width="4.85546875" customWidth="1"/>
    <col min="10492" max="10492" width="6.42578125" customWidth="1"/>
    <col min="10493" max="10495" width="7.42578125" customWidth="1"/>
    <col min="10496" max="10496" width="10.42578125" customWidth="1"/>
    <col min="10497" max="10498" width="0" hidden="1" customWidth="1"/>
    <col min="10499" max="10499" width="5.85546875" customWidth="1"/>
    <col min="10500" max="10501" width="7.85546875" customWidth="1"/>
    <col min="10502" max="10502" width="21.42578125" customWidth="1"/>
    <col min="10503" max="10503" width="11.42578125" customWidth="1"/>
    <col min="10739" max="10739" width="13.7109375" customWidth="1"/>
    <col min="10740" max="10740" width="48" customWidth="1"/>
    <col min="10741" max="10742" width="11.85546875" customWidth="1"/>
    <col min="10743" max="10744" width="7.85546875" customWidth="1"/>
    <col min="10745" max="10745" width="6.42578125" customWidth="1"/>
    <col min="10746" max="10746" width="5.85546875" customWidth="1"/>
    <col min="10747" max="10747" width="4.85546875" customWidth="1"/>
    <col min="10748" max="10748" width="6.42578125" customWidth="1"/>
    <col min="10749" max="10751" width="7.42578125" customWidth="1"/>
    <col min="10752" max="10752" width="10.42578125" customWidth="1"/>
    <col min="10753" max="10754" width="0" hidden="1" customWidth="1"/>
    <col min="10755" max="10755" width="5.85546875" customWidth="1"/>
    <col min="10756" max="10757" width="7.85546875" customWidth="1"/>
    <col min="10758" max="10758" width="21.42578125" customWidth="1"/>
    <col min="10759" max="10759" width="11.42578125" customWidth="1"/>
    <col min="10995" max="10995" width="13.7109375" customWidth="1"/>
    <col min="10996" max="10996" width="48" customWidth="1"/>
    <col min="10997" max="10998" width="11.85546875" customWidth="1"/>
    <col min="10999" max="11000" width="7.85546875" customWidth="1"/>
    <col min="11001" max="11001" width="6.42578125" customWidth="1"/>
    <col min="11002" max="11002" width="5.85546875" customWidth="1"/>
    <col min="11003" max="11003" width="4.85546875" customWidth="1"/>
    <col min="11004" max="11004" width="6.42578125" customWidth="1"/>
    <col min="11005" max="11007" width="7.42578125" customWidth="1"/>
    <col min="11008" max="11008" width="10.42578125" customWidth="1"/>
    <col min="11009" max="11010" width="0" hidden="1" customWidth="1"/>
    <col min="11011" max="11011" width="5.85546875" customWidth="1"/>
    <col min="11012" max="11013" width="7.85546875" customWidth="1"/>
    <col min="11014" max="11014" width="21.42578125" customWidth="1"/>
    <col min="11015" max="11015" width="11.42578125" customWidth="1"/>
    <col min="11251" max="11251" width="13.7109375" customWidth="1"/>
    <col min="11252" max="11252" width="48" customWidth="1"/>
    <col min="11253" max="11254" width="11.85546875" customWidth="1"/>
    <col min="11255" max="11256" width="7.85546875" customWidth="1"/>
    <col min="11257" max="11257" width="6.42578125" customWidth="1"/>
    <col min="11258" max="11258" width="5.85546875" customWidth="1"/>
    <col min="11259" max="11259" width="4.85546875" customWidth="1"/>
    <col min="11260" max="11260" width="6.42578125" customWidth="1"/>
    <col min="11261" max="11263" width="7.42578125" customWidth="1"/>
    <col min="11264" max="11264" width="10.42578125" customWidth="1"/>
    <col min="11265" max="11266" width="0" hidden="1" customWidth="1"/>
    <col min="11267" max="11267" width="5.85546875" customWidth="1"/>
    <col min="11268" max="11269" width="7.85546875" customWidth="1"/>
    <col min="11270" max="11270" width="21.42578125" customWidth="1"/>
    <col min="11271" max="11271" width="11.42578125" customWidth="1"/>
    <col min="11507" max="11507" width="13.7109375" customWidth="1"/>
    <col min="11508" max="11508" width="48" customWidth="1"/>
    <col min="11509" max="11510" width="11.85546875" customWidth="1"/>
    <col min="11511" max="11512" width="7.85546875" customWidth="1"/>
    <col min="11513" max="11513" width="6.42578125" customWidth="1"/>
    <col min="11514" max="11514" width="5.85546875" customWidth="1"/>
    <col min="11515" max="11515" width="4.85546875" customWidth="1"/>
    <col min="11516" max="11516" width="6.42578125" customWidth="1"/>
    <col min="11517" max="11519" width="7.42578125" customWidth="1"/>
    <col min="11520" max="11520" width="10.42578125" customWidth="1"/>
    <col min="11521" max="11522" width="0" hidden="1" customWidth="1"/>
    <col min="11523" max="11523" width="5.85546875" customWidth="1"/>
    <col min="11524" max="11525" width="7.85546875" customWidth="1"/>
    <col min="11526" max="11526" width="21.42578125" customWidth="1"/>
    <col min="11527" max="11527" width="11.42578125" customWidth="1"/>
    <col min="11763" max="11763" width="13.7109375" customWidth="1"/>
    <col min="11764" max="11764" width="48" customWidth="1"/>
    <col min="11765" max="11766" width="11.85546875" customWidth="1"/>
    <col min="11767" max="11768" width="7.85546875" customWidth="1"/>
    <col min="11769" max="11769" width="6.42578125" customWidth="1"/>
    <col min="11770" max="11770" width="5.85546875" customWidth="1"/>
    <col min="11771" max="11771" width="4.85546875" customWidth="1"/>
    <col min="11772" max="11772" width="6.42578125" customWidth="1"/>
    <col min="11773" max="11775" width="7.42578125" customWidth="1"/>
    <col min="11776" max="11776" width="10.42578125" customWidth="1"/>
    <col min="11777" max="11778" width="0" hidden="1" customWidth="1"/>
    <col min="11779" max="11779" width="5.85546875" customWidth="1"/>
    <col min="11780" max="11781" width="7.85546875" customWidth="1"/>
    <col min="11782" max="11782" width="21.42578125" customWidth="1"/>
    <col min="11783" max="11783" width="11.42578125" customWidth="1"/>
    <col min="12019" max="12019" width="13.7109375" customWidth="1"/>
    <col min="12020" max="12020" width="48" customWidth="1"/>
    <col min="12021" max="12022" width="11.85546875" customWidth="1"/>
    <col min="12023" max="12024" width="7.85546875" customWidth="1"/>
    <col min="12025" max="12025" width="6.42578125" customWidth="1"/>
    <col min="12026" max="12026" width="5.85546875" customWidth="1"/>
    <col min="12027" max="12027" width="4.85546875" customWidth="1"/>
    <col min="12028" max="12028" width="6.42578125" customWidth="1"/>
    <col min="12029" max="12031" width="7.42578125" customWidth="1"/>
    <col min="12032" max="12032" width="10.42578125" customWidth="1"/>
    <col min="12033" max="12034" width="0" hidden="1" customWidth="1"/>
    <col min="12035" max="12035" width="5.85546875" customWidth="1"/>
    <col min="12036" max="12037" width="7.85546875" customWidth="1"/>
    <col min="12038" max="12038" width="21.42578125" customWidth="1"/>
    <col min="12039" max="12039" width="11.42578125" customWidth="1"/>
    <col min="12275" max="12275" width="13.7109375" customWidth="1"/>
    <col min="12276" max="12276" width="48" customWidth="1"/>
    <col min="12277" max="12278" width="11.85546875" customWidth="1"/>
    <col min="12279" max="12280" width="7.85546875" customWidth="1"/>
    <col min="12281" max="12281" width="6.42578125" customWidth="1"/>
    <col min="12282" max="12282" width="5.85546875" customWidth="1"/>
    <col min="12283" max="12283" width="4.85546875" customWidth="1"/>
    <col min="12284" max="12284" width="6.42578125" customWidth="1"/>
    <col min="12285" max="12287" width="7.42578125" customWidth="1"/>
    <col min="12288" max="12288" width="10.42578125" customWidth="1"/>
    <col min="12289" max="12290" width="0" hidden="1" customWidth="1"/>
    <col min="12291" max="12291" width="5.85546875" customWidth="1"/>
    <col min="12292" max="12293" width="7.85546875" customWidth="1"/>
    <col min="12294" max="12294" width="21.42578125" customWidth="1"/>
    <col min="12295" max="12295" width="11.42578125" customWidth="1"/>
    <col min="12531" max="12531" width="13.7109375" customWidth="1"/>
    <col min="12532" max="12532" width="48" customWidth="1"/>
    <col min="12533" max="12534" width="11.85546875" customWidth="1"/>
    <col min="12535" max="12536" width="7.85546875" customWidth="1"/>
    <col min="12537" max="12537" width="6.42578125" customWidth="1"/>
    <col min="12538" max="12538" width="5.85546875" customWidth="1"/>
    <col min="12539" max="12539" width="4.85546875" customWidth="1"/>
    <col min="12540" max="12540" width="6.42578125" customWidth="1"/>
    <col min="12541" max="12543" width="7.42578125" customWidth="1"/>
    <col min="12544" max="12544" width="10.42578125" customWidth="1"/>
    <col min="12545" max="12546" width="0" hidden="1" customWidth="1"/>
    <col min="12547" max="12547" width="5.85546875" customWidth="1"/>
    <col min="12548" max="12549" width="7.85546875" customWidth="1"/>
    <col min="12550" max="12550" width="21.42578125" customWidth="1"/>
    <col min="12551" max="12551" width="11.42578125" customWidth="1"/>
    <col min="12787" max="12787" width="13.7109375" customWidth="1"/>
    <col min="12788" max="12788" width="48" customWidth="1"/>
    <col min="12789" max="12790" width="11.85546875" customWidth="1"/>
    <col min="12791" max="12792" width="7.85546875" customWidth="1"/>
    <col min="12793" max="12793" width="6.42578125" customWidth="1"/>
    <col min="12794" max="12794" width="5.85546875" customWidth="1"/>
    <col min="12795" max="12795" width="4.85546875" customWidth="1"/>
    <col min="12796" max="12796" width="6.42578125" customWidth="1"/>
    <col min="12797" max="12799" width="7.42578125" customWidth="1"/>
    <col min="12800" max="12800" width="10.42578125" customWidth="1"/>
    <col min="12801" max="12802" width="0" hidden="1" customWidth="1"/>
    <col min="12803" max="12803" width="5.85546875" customWidth="1"/>
    <col min="12804" max="12805" width="7.85546875" customWidth="1"/>
    <col min="12806" max="12806" width="21.42578125" customWidth="1"/>
    <col min="12807" max="12807" width="11.42578125" customWidth="1"/>
    <col min="13043" max="13043" width="13.7109375" customWidth="1"/>
    <col min="13044" max="13044" width="48" customWidth="1"/>
    <col min="13045" max="13046" width="11.85546875" customWidth="1"/>
    <col min="13047" max="13048" width="7.85546875" customWidth="1"/>
    <col min="13049" max="13049" width="6.42578125" customWidth="1"/>
    <col min="13050" max="13050" width="5.85546875" customWidth="1"/>
    <col min="13051" max="13051" width="4.85546875" customWidth="1"/>
    <col min="13052" max="13052" width="6.42578125" customWidth="1"/>
    <col min="13053" max="13055" width="7.42578125" customWidth="1"/>
    <col min="13056" max="13056" width="10.42578125" customWidth="1"/>
    <col min="13057" max="13058" width="0" hidden="1" customWidth="1"/>
    <col min="13059" max="13059" width="5.85546875" customWidth="1"/>
    <col min="13060" max="13061" width="7.85546875" customWidth="1"/>
    <col min="13062" max="13062" width="21.42578125" customWidth="1"/>
    <col min="13063" max="13063" width="11.42578125" customWidth="1"/>
    <col min="13299" max="13299" width="13.7109375" customWidth="1"/>
    <col min="13300" max="13300" width="48" customWidth="1"/>
    <col min="13301" max="13302" width="11.85546875" customWidth="1"/>
    <col min="13303" max="13304" width="7.85546875" customWidth="1"/>
    <col min="13305" max="13305" width="6.42578125" customWidth="1"/>
    <col min="13306" max="13306" width="5.85546875" customWidth="1"/>
    <col min="13307" max="13307" width="4.85546875" customWidth="1"/>
    <col min="13308" max="13308" width="6.42578125" customWidth="1"/>
    <col min="13309" max="13311" width="7.42578125" customWidth="1"/>
    <col min="13312" max="13312" width="10.42578125" customWidth="1"/>
    <col min="13313" max="13314" width="0" hidden="1" customWidth="1"/>
    <col min="13315" max="13315" width="5.85546875" customWidth="1"/>
    <col min="13316" max="13317" width="7.85546875" customWidth="1"/>
    <col min="13318" max="13318" width="21.42578125" customWidth="1"/>
    <col min="13319" max="13319" width="11.42578125" customWidth="1"/>
    <col min="13555" max="13555" width="13.7109375" customWidth="1"/>
    <col min="13556" max="13556" width="48" customWidth="1"/>
    <col min="13557" max="13558" width="11.85546875" customWidth="1"/>
    <col min="13559" max="13560" width="7.85546875" customWidth="1"/>
    <col min="13561" max="13561" width="6.42578125" customWidth="1"/>
    <col min="13562" max="13562" width="5.85546875" customWidth="1"/>
    <col min="13563" max="13563" width="4.85546875" customWidth="1"/>
    <col min="13564" max="13564" width="6.42578125" customWidth="1"/>
    <col min="13565" max="13567" width="7.42578125" customWidth="1"/>
    <col min="13568" max="13568" width="10.42578125" customWidth="1"/>
    <col min="13569" max="13570" width="0" hidden="1" customWidth="1"/>
    <col min="13571" max="13571" width="5.85546875" customWidth="1"/>
    <col min="13572" max="13573" width="7.85546875" customWidth="1"/>
    <col min="13574" max="13574" width="21.42578125" customWidth="1"/>
    <col min="13575" max="13575" width="11.42578125" customWidth="1"/>
    <col min="13811" max="13811" width="13.7109375" customWidth="1"/>
    <col min="13812" max="13812" width="48" customWidth="1"/>
    <col min="13813" max="13814" width="11.85546875" customWidth="1"/>
    <col min="13815" max="13816" width="7.85546875" customWidth="1"/>
    <col min="13817" max="13817" width="6.42578125" customWidth="1"/>
    <col min="13818" max="13818" width="5.85546875" customWidth="1"/>
    <col min="13819" max="13819" width="4.85546875" customWidth="1"/>
    <col min="13820" max="13820" width="6.42578125" customWidth="1"/>
    <col min="13821" max="13823" width="7.42578125" customWidth="1"/>
    <col min="13824" max="13824" width="10.42578125" customWidth="1"/>
    <col min="13825" max="13826" width="0" hidden="1" customWidth="1"/>
    <col min="13827" max="13827" width="5.85546875" customWidth="1"/>
    <col min="13828" max="13829" width="7.85546875" customWidth="1"/>
    <col min="13830" max="13830" width="21.42578125" customWidth="1"/>
    <col min="13831" max="13831" width="11.42578125" customWidth="1"/>
    <col min="14067" max="14067" width="13.7109375" customWidth="1"/>
    <col min="14068" max="14068" width="48" customWidth="1"/>
    <col min="14069" max="14070" width="11.85546875" customWidth="1"/>
    <col min="14071" max="14072" width="7.85546875" customWidth="1"/>
    <col min="14073" max="14073" width="6.42578125" customWidth="1"/>
    <col min="14074" max="14074" width="5.85546875" customWidth="1"/>
    <col min="14075" max="14075" width="4.85546875" customWidth="1"/>
    <col min="14076" max="14076" width="6.42578125" customWidth="1"/>
    <col min="14077" max="14079" width="7.42578125" customWidth="1"/>
    <col min="14080" max="14080" width="10.42578125" customWidth="1"/>
    <col min="14081" max="14082" width="0" hidden="1" customWidth="1"/>
    <col min="14083" max="14083" width="5.85546875" customWidth="1"/>
    <col min="14084" max="14085" width="7.85546875" customWidth="1"/>
    <col min="14086" max="14086" width="21.42578125" customWidth="1"/>
    <col min="14087" max="14087" width="11.42578125" customWidth="1"/>
    <col min="14323" max="14323" width="13.7109375" customWidth="1"/>
    <col min="14324" max="14324" width="48" customWidth="1"/>
    <col min="14325" max="14326" width="11.85546875" customWidth="1"/>
    <col min="14327" max="14328" width="7.85546875" customWidth="1"/>
    <col min="14329" max="14329" width="6.42578125" customWidth="1"/>
    <col min="14330" max="14330" width="5.85546875" customWidth="1"/>
    <col min="14331" max="14331" width="4.85546875" customWidth="1"/>
    <col min="14332" max="14332" width="6.42578125" customWidth="1"/>
    <col min="14333" max="14335" width="7.42578125" customWidth="1"/>
    <col min="14336" max="14336" width="10.42578125" customWidth="1"/>
    <col min="14337" max="14338" width="0" hidden="1" customWidth="1"/>
    <col min="14339" max="14339" width="5.85546875" customWidth="1"/>
    <col min="14340" max="14341" width="7.85546875" customWidth="1"/>
    <col min="14342" max="14342" width="21.42578125" customWidth="1"/>
    <col min="14343" max="14343" width="11.42578125" customWidth="1"/>
    <col min="14579" max="14579" width="13.7109375" customWidth="1"/>
    <col min="14580" max="14580" width="48" customWidth="1"/>
    <col min="14581" max="14582" width="11.85546875" customWidth="1"/>
    <col min="14583" max="14584" width="7.85546875" customWidth="1"/>
    <col min="14585" max="14585" width="6.42578125" customWidth="1"/>
    <col min="14586" max="14586" width="5.85546875" customWidth="1"/>
    <col min="14587" max="14587" width="4.85546875" customWidth="1"/>
    <col min="14588" max="14588" width="6.42578125" customWidth="1"/>
    <col min="14589" max="14591" width="7.42578125" customWidth="1"/>
    <col min="14592" max="14592" width="10.42578125" customWidth="1"/>
    <col min="14593" max="14594" width="0" hidden="1" customWidth="1"/>
    <col min="14595" max="14595" width="5.85546875" customWidth="1"/>
    <col min="14596" max="14597" width="7.85546875" customWidth="1"/>
    <col min="14598" max="14598" width="21.42578125" customWidth="1"/>
    <col min="14599" max="14599" width="11.42578125" customWidth="1"/>
    <col min="14835" max="14835" width="13.7109375" customWidth="1"/>
    <col min="14836" max="14836" width="48" customWidth="1"/>
    <col min="14837" max="14838" width="11.85546875" customWidth="1"/>
    <col min="14839" max="14840" width="7.85546875" customWidth="1"/>
    <col min="14841" max="14841" width="6.42578125" customWidth="1"/>
    <col min="14842" max="14842" width="5.85546875" customWidth="1"/>
    <col min="14843" max="14843" width="4.85546875" customWidth="1"/>
    <col min="14844" max="14844" width="6.42578125" customWidth="1"/>
    <col min="14845" max="14847" width="7.42578125" customWidth="1"/>
    <col min="14848" max="14848" width="10.42578125" customWidth="1"/>
    <col min="14849" max="14850" width="0" hidden="1" customWidth="1"/>
    <col min="14851" max="14851" width="5.85546875" customWidth="1"/>
    <col min="14852" max="14853" width="7.85546875" customWidth="1"/>
    <col min="14854" max="14854" width="21.42578125" customWidth="1"/>
    <col min="14855" max="14855" width="11.42578125" customWidth="1"/>
    <col min="15091" max="15091" width="13.7109375" customWidth="1"/>
    <col min="15092" max="15092" width="48" customWidth="1"/>
    <col min="15093" max="15094" width="11.85546875" customWidth="1"/>
    <col min="15095" max="15096" width="7.85546875" customWidth="1"/>
    <col min="15097" max="15097" width="6.42578125" customWidth="1"/>
    <col min="15098" max="15098" width="5.85546875" customWidth="1"/>
    <col min="15099" max="15099" width="4.85546875" customWidth="1"/>
    <col min="15100" max="15100" width="6.42578125" customWidth="1"/>
    <col min="15101" max="15103" width="7.42578125" customWidth="1"/>
    <col min="15104" max="15104" width="10.42578125" customWidth="1"/>
    <col min="15105" max="15106" width="0" hidden="1" customWidth="1"/>
    <col min="15107" max="15107" width="5.85546875" customWidth="1"/>
    <col min="15108" max="15109" width="7.85546875" customWidth="1"/>
    <col min="15110" max="15110" width="21.42578125" customWidth="1"/>
    <col min="15111" max="15111" width="11.42578125" customWidth="1"/>
    <col min="15347" max="15347" width="13.7109375" customWidth="1"/>
    <col min="15348" max="15348" width="48" customWidth="1"/>
    <col min="15349" max="15350" width="11.85546875" customWidth="1"/>
    <col min="15351" max="15352" width="7.85546875" customWidth="1"/>
    <col min="15353" max="15353" width="6.42578125" customWidth="1"/>
    <col min="15354" max="15354" width="5.85546875" customWidth="1"/>
    <col min="15355" max="15355" width="4.85546875" customWidth="1"/>
    <col min="15356" max="15356" width="6.42578125" customWidth="1"/>
    <col min="15357" max="15359" width="7.42578125" customWidth="1"/>
    <col min="15360" max="15360" width="10.42578125" customWidth="1"/>
    <col min="15361" max="15362" width="0" hidden="1" customWidth="1"/>
    <col min="15363" max="15363" width="5.85546875" customWidth="1"/>
    <col min="15364" max="15365" width="7.85546875" customWidth="1"/>
    <col min="15366" max="15366" width="21.42578125" customWidth="1"/>
    <col min="15367" max="15367" width="11.42578125" customWidth="1"/>
    <col min="15603" max="15603" width="13.7109375" customWidth="1"/>
    <col min="15604" max="15604" width="48" customWidth="1"/>
    <col min="15605" max="15606" width="11.85546875" customWidth="1"/>
    <col min="15607" max="15608" width="7.85546875" customWidth="1"/>
    <col min="15609" max="15609" width="6.42578125" customWidth="1"/>
    <col min="15610" max="15610" width="5.85546875" customWidth="1"/>
    <col min="15611" max="15611" width="4.85546875" customWidth="1"/>
    <col min="15612" max="15612" width="6.42578125" customWidth="1"/>
    <col min="15613" max="15615" width="7.42578125" customWidth="1"/>
    <col min="15616" max="15616" width="10.42578125" customWidth="1"/>
    <col min="15617" max="15618" width="0" hidden="1" customWidth="1"/>
    <col min="15619" max="15619" width="5.85546875" customWidth="1"/>
    <col min="15620" max="15621" width="7.85546875" customWidth="1"/>
    <col min="15622" max="15622" width="21.42578125" customWidth="1"/>
    <col min="15623" max="15623" width="11.42578125" customWidth="1"/>
    <col min="15859" max="15859" width="13.7109375" customWidth="1"/>
    <col min="15860" max="15860" width="48" customWidth="1"/>
    <col min="15861" max="15862" width="11.85546875" customWidth="1"/>
    <col min="15863" max="15864" width="7.85546875" customWidth="1"/>
    <col min="15865" max="15865" width="6.42578125" customWidth="1"/>
    <col min="15866" max="15866" width="5.85546875" customWidth="1"/>
    <col min="15867" max="15867" width="4.85546875" customWidth="1"/>
    <col min="15868" max="15868" width="6.42578125" customWidth="1"/>
    <col min="15869" max="15871" width="7.42578125" customWidth="1"/>
    <col min="15872" max="15872" width="10.42578125" customWidth="1"/>
    <col min="15873" max="15874" width="0" hidden="1" customWidth="1"/>
    <col min="15875" max="15875" width="5.85546875" customWidth="1"/>
    <col min="15876" max="15877" width="7.85546875" customWidth="1"/>
    <col min="15878" max="15878" width="21.42578125" customWidth="1"/>
    <col min="15879" max="15879" width="11.42578125" customWidth="1"/>
    <col min="16115" max="16115" width="13.7109375" customWidth="1"/>
    <col min="16116" max="16116" width="48" customWidth="1"/>
    <col min="16117" max="16118" width="11.85546875" customWidth="1"/>
    <col min="16119" max="16120" width="7.85546875" customWidth="1"/>
    <col min="16121" max="16121" width="6.42578125" customWidth="1"/>
    <col min="16122" max="16122" width="5.85546875" customWidth="1"/>
    <col min="16123" max="16123" width="4.85546875" customWidth="1"/>
    <col min="16124" max="16124" width="6.42578125" customWidth="1"/>
    <col min="16125" max="16127" width="7.42578125" customWidth="1"/>
    <col min="16128" max="16128" width="10.42578125" customWidth="1"/>
    <col min="16129" max="16130" width="0" hidden="1" customWidth="1"/>
    <col min="16131" max="16131" width="5.85546875" customWidth="1"/>
    <col min="16132" max="16133" width="7.85546875" customWidth="1"/>
    <col min="16134" max="16134" width="21.42578125" customWidth="1"/>
    <col min="16135" max="16135" width="11.42578125" customWidth="1"/>
  </cols>
  <sheetData>
    <row r="2" spans="1:8">
      <c r="B2" s="2"/>
    </row>
    <row r="3" spans="1:8">
      <c r="A3" s="240" t="s">
        <v>3769</v>
      </c>
      <c r="B3" s="240"/>
      <c r="C3" s="240"/>
      <c r="D3" s="240"/>
      <c r="E3" s="240"/>
      <c r="F3" s="240"/>
    </row>
    <row r="4" spans="1:8" ht="15.75" thickBot="1">
      <c r="B4" s="10"/>
      <c r="C4" s="11"/>
      <c r="D4" s="129"/>
      <c r="E4" s="7"/>
      <c r="F4" s="171"/>
      <c r="G4" s="7"/>
      <c r="H4" s="7"/>
    </row>
    <row r="5" spans="1:8" ht="15.75" customHeight="1" thickBot="1">
      <c r="A5" s="228" t="s">
        <v>2</v>
      </c>
      <c r="B5" s="238" t="s">
        <v>3</v>
      </c>
      <c r="C5" s="230" t="s">
        <v>4</v>
      </c>
      <c r="D5" s="234" t="s">
        <v>5</v>
      </c>
      <c r="E5" s="236" t="s">
        <v>3767</v>
      </c>
      <c r="F5" s="232" t="s">
        <v>3768</v>
      </c>
    </row>
    <row r="6" spans="1:8" ht="15.75" thickBot="1">
      <c r="A6" s="229"/>
      <c r="B6" s="239"/>
      <c r="C6" s="231"/>
      <c r="D6" s="235"/>
      <c r="E6" s="237"/>
      <c r="F6" s="233"/>
    </row>
    <row r="7" spans="1:8">
      <c r="A7" s="175"/>
      <c r="B7" s="176" t="s">
        <v>13</v>
      </c>
      <c r="C7" s="177"/>
      <c r="D7" s="178">
        <v>250</v>
      </c>
      <c r="E7" s="179">
        <v>50.971200000000003</v>
      </c>
      <c r="F7" s="180">
        <f>ROUND((100-E7)/100*D7,1)</f>
        <v>122.6</v>
      </c>
    </row>
    <row r="8" spans="1:8">
      <c r="A8" s="184" t="s">
        <v>14</v>
      </c>
      <c r="B8" s="19" t="s">
        <v>15</v>
      </c>
      <c r="C8" s="185" t="s">
        <v>16</v>
      </c>
      <c r="D8" s="147"/>
      <c r="E8" s="164"/>
      <c r="F8" s="167"/>
    </row>
    <row r="9" spans="1:8">
      <c r="A9" s="184"/>
      <c r="B9" s="22" t="s">
        <v>17</v>
      </c>
      <c r="C9" s="185"/>
      <c r="D9" s="147"/>
      <c r="E9" s="164"/>
      <c r="F9" s="167"/>
    </row>
    <row r="10" spans="1:8">
      <c r="A10" s="184"/>
      <c r="B10" s="19" t="s">
        <v>18</v>
      </c>
      <c r="C10" s="185"/>
      <c r="D10" s="147"/>
      <c r="E10" s="164"/>
      <c r="F10" s="167"/>
    </row>
    <row r="11" spans="1:8">
      <c r="A11" s="184"/>
      <c r="B11" s="19" t="s">
        <v>19</v>
      </c>
      <c r="C11" s="185"/>
      <c r="D11" s="147"/>
      <c r="E11" s="164"/>
      <c r="F11" s="167"/>
    </row>
    <row r="12" spans="1:8">
      <c r="A12" s="184"/>
      <c r="B12" s="15" t="s">
        <v>20</v>
      </c>
      <c r="C12" s="185"/>
      <c r="D12" s="147"/>
      <c r="E12" s="164"/>
      <c r="F12" s="167"/>
    </row>
    <row r="13" spans="1:8">
      <c r="A13" s="184"/>
      <c r="B13" s="26" t="s">
        <v>21</v>
      </c>
      <c r="C13" s="185"/>
      <c r="D13" s="147"/>
      <c r="E13" s="164"/>
      <c r="F13" s="167"/>
    </row>
    <row r="14" spans="1:8">
      <c r="A14" s="184"/>
      <c r="B14" s="26" t="s">
        <v>22</v>
      </c>
      <c r="C14" s="185"/>
      <c r="D14" s="147"/>
      <c r="E14" s="164"/>
      <c r="F14" s="167"/>
    </row>
    <row r="15" spans="1:8">
      <c r="A15" s="184"/>
      <c r="B15" s="19" t="s">
        <v>23</v>
      </c>
      <c r="C15" s="185"/>
      <c r="D15" s="147"/>
      <c r="E15" s="164"/>
      <c r="F15" s="167"/>
    </row>
    <row r="16" spans="1:8">
      <c r="A16" s="184"/>
      <c r="B16" s="28" t="s">
        <v>24</v>
      </c>
      <c r="C16" s="185"/>
      <c r="D16" s="147"/>
      <c r="E16" s="164"/>
      <c r="F16" s="167"/>
    </row>
    <row r="17" spans="1:6">
      <c r="A17" s="184"/>
      <c r="B17" s="19" t="s">
        <v>25</v>
      </c>
      <c r="C17" s="16"/>
      <c r="D17" s="147"/>
      <c r="E17" s="164"/>
      <c r="F17" s="167"/>
    </row>
    <row r="18" spans="1:6">
      <c r="A18" s="184"/>
      <c r="B18" s="19" t="s">
        <v>26</v>
      </c>
      <c r="C18" s="16"/>
      <c r="D18" s="147"/>
      <c r="E18" s="164"/>
      <c r="F18" s="167"/>
    </row>
    <row r="19" spans="1:6">
      <c r="A19" s="184"/>
      <c r="B19" s="19" t="s">
        <v>27</v>
      </c>
      <c r="C19" s="16"/>
      <c r="D19" s="147"/>
      <c r="E19" s="164"/>
      <c r="F19" s="167"/>
    </row>
    <row r="20" spans="1:6">
      <c r="A20"/>
      <c r="B20" s="30" t="s">
        <v>28</v>
      </c>
      <c r="C20" s="16"/>
      <c r="D20" s="147">
        <v>100</v>
      </c>
      <c r="E20" s="144">
        <v>19.608000000000001</v>
      </c>
      <c r="F20" s="170">
        <f>ROUND((100-E20)/100*D20,1)</f>
        <v>80.400000000000006</v>
      </c>
    </row>
    <row r="21" spans="1:6">
      <c r="A21" s="186" t="s">
        <v>29</v>
      </c>
      <c r="B21" s="19" t="s">
        <v>30</v>
      </c>
      <c r="C21" s="187" t="s">
        <v>31</v>
      </c>
      <c r="D21" s="147"/>
      <c r="E21" s="164"/>
      <c r="F21" s="167"/>
    </row>
    <row r="22" spans="1:6">
      <c r="A22" s="186"/>
      <c r="B22" s="19" t="s">
        <v>32</v>
      </c>
      <c r="C22" s="187"/>
      <c r="D22" s="147"/>
      <c r="E22" s="164"/>
      <c r="F22" s="167"/>
    </row>
    <row r="23" spans="1:6">
      <c r="A23" s="186"/>
      <c r="B23" s="19" t="s">
        <v>32</v>
      </c>
      <c r="C23" s="187"/>
      <c r="D23" s="147"/>
      <c r="E23" s="164"/>
      <c r="F23" s="167"/>
    </row>
    <row r="24" spans="1:6">
      <c r="A24" s="186"/>
      <c r="B24" s="19" t="s">
        <v>33</v>
      </c>
      <c r="C24" s="16"/>
      <c r="D24" s="147"/>
      <c r="E24" s="164"/>
      <c r="F24" s="167"/>
    </row>
    <row r="25" spans="1:6">
      <c r="A25"/>
      <c r="B25" s="15" t="s">
        <v>34</v>
      </c>
      <c r="C25" s="16"/>
      <c r="D25" s="147">
        <v>160</v>
      </c>
      <c r="E25" s="144">
        <v>33.772500000000001</v>
      </c>
      <c r="F25" s="170">
        <f>ROUND((100-E25)/100*D25,1)</f>
        <v>106</v>
      </c>
    </row>
    <row r="26" spans="1:6">
      <c r="A26" s="184" t="s">
        <v>14</v>
      </c>
      <c r="B26" s="26" t="s">
        <v>35</v>
      </c>
      <c r="C26" s="16"/>
      <c r="D26" s="147"/>
      <c r="E26" s="164"/>
      <c r="F26" s="167"/>
    </row>
    <row r="27" spans="1:6">
      <c r="A27" s="184"/>
      <c r="B27" s="31" t="s">
        <v>36</v>
      </c>
      <c r="C27" s="187" t="s">
        <v>37</v>
      </c>
      <c r="D27" s="147"/>
      <c r="E27" s="164"/>
      <c r="F27" s="167"/>
    </row>
    <row r="28" spans="1:6">
      <c r="A28" s="184"/>
      <c r="B28" s="31" t="s">
        <v>38</v>
      </c>
      <c r="C28" s="187"/>
      <c r="D28" s="147"/>
      <c r="E28" s="164"/>
      <c r="F28" s="167"/>
    </row>
    <row r="29" spans="1:6">
      <c r="A29" s="184"/>
      <c r="B29" s="31" t="s">
        <v>39</v>
      </c>
      <c r="C29" s="16"/>
      <c r="D29" s="147"/>
      <c r="E29" s="164"/>
      <c r="F29" s="167"/>
    </row>
    <row r="30" spans="1:6">
      <c r="A30" s="184"/>
      <c r="B30" s="15" t="s">
        <v>40</v>
      </c>
      <c r="C30" s="16"/>
      <c r="D30" s="147">
        <v>100</v>
      </c>
      <c r="E30" s="144">
        <v>24.960999999999999</v>
      </c>
      <c r="F30" s="170">
        <f>ROUND((100-E30)/100*D30,1)</f>
        <v>75</v>
      </c>
    </row>
    <row r="31" spans="1:6">
      <c r="A31" s="184"/>
      <c r="B31" s="31" t="s">
        <v>41</v>
      </c>
      <c r="C31" s="185" t="s">
        <v>42</v>
      </c>
      <c r="D31" s="147"/>
      <c r="E31" s="164"/>
      <c r="F31" s="167"/>
    </row>
    <row r="32" spans="1:6">
      <c r="A32" s="184"/>
      <c r="B32" s="31" t="s">
        <v>43</v>
      </c>
      <c r="C32" s="185"/>
      <c r="D32" s="147"/>
      <c r="E32" s="164"/>
      <c r="F32" s="167"/>
    </row>
    <row r="33" spans="1:6">
      <c r="A33" s="184"/>
      <c r="B33" s="31" t="s">
        <v>44</v>
      </c>
      <c r="C33" s="185"/>
      <c r="D33" s="147"/>
      <c r="E33" s="164"/>
      <c r="F33" s="167"/>
    </row>
    <row r="34" spans="1:6">
      <c r="A34" s="184"/>
      <c r="B34" s="31" t="s">
        <v>45</v>
      </c>
      <c r="C34" s="185"/>
      <c r="D34" s="147"/>
      <c r="E34" s="164"/>
      <c r="F34" s="167"/>
    </row>
    <row r="35" spans="1:6">
      <c r="A35" s="192" t="s">
        <v>29</v>
      </c>
      <c r="B35" s="15" t="s">
        <v>46</v>
      </c>
      <c r="C35" s="16"/>
      <c r="D35" s="147">
        <v>400</v>
      </c>
      <c r="E35" s="144">
        <v>35.707999999999998</v>
      </c>
      <c r="F35" s="170">
        <f>ROUND((100-E35)/100*D35,1)</f>
        <v>257.2</v>
      </c>
    </row>
    <row r="36" spans="1:6">
      <c r="A36" s="192"/>
      <c r="B36" s="26" t="s">
        <v>47</v>
      </c>
      <c r="C36" s="16"/>
      <c r="D36" s="147"/>
      <c r="E36" s="164"/>
      <c r="F36" s="167"/>
    </row>
    <row r="37" spans="1:6">
      <c r="A37" s="192"/>
      <c r="B37" s="31" t="s">
        <v>48</v>
      </c>
      <c r="C37" s="16"/>
      <c r="D37" s="147"/>
      <c r="E37" s="164"/>
      <c r="F37" s="167"/>
    </row>
    <row r="38" spans="1:6" ht="15.75">
      <c r="A38" s="192"/>
      <c r="B38" s="31" t="s">
        <v>49</v>
      </c>
      <c r="C38" s="32" t="s">
        <v>50</v>
      </c>
      <c r="D38" s="147"/>
      <c r="E38" s="164"/>
      <c r="F38" s="167"/>
    </row>
    <row r="39" spans="1:6">
      <c r="A39" s="192"/>
      <c r="B39" s="31" t="s">
        <v>51</v>
      </c>
      <c r="C39" s="16"/>
      <c r="D39" s="147"/>
      <c r="E39" s="164"/>
      <c r="F39" s="167"/>
    </row>
    <row r="40" spans="1:6">
      <c r="A40" s="192"/>
      <c r="B40" s="31" t="s">
        <v>52</v>
      </c>
      <c r="C40" s="16"/>
      <c r="D40" s="147"/>
      <c r="E40" s="164"/>
      <c r="F40" s="167"/>
    </row>
    <row r="41" spans="1:6">
      <c r="A41" s="192"/>
      <c r="B41" s="31" t="s">
        <v>53</v>
      </c>
      <c r="C41" s="16"/>
      <c r="D41" s="147"/>
      <c r="E41" s="164"/>
      <c r="F41" s="167"/>
    </row>
    <row r="42" spans="1:6">
      <c r="A42" s="192"/>
      <c r="B42" s="31" t="s">
        <v>54</v>
      </c>
      <c r="C42" s="16"/>
      <c r="D42" s="147"/>
      <c r="E42" s="164"/>
      <c r="F42" s="167"/>
    </row>
    <row r="43" spans="1:6">
      <c r="A43" s="192"/>
      <c r="B43" s="31" t="s">
        <v>55</v>
      </c>
      <c r="C43" s="16"/>
      <c r="D43" s="147"/>
      <c r="E43" s="164"/>
      <c r="F43" s="167"/>
    </row>
    <row r="44" spans="1:6">
      <c r="A44" s="192"/>
      <c r="B44" s="31" t="s">
        <v>56</v>
      </c>
      <c r="C44" s="16"/>
      <c r="D44" s="147"/>
      <c r="E44" s="164"/>
      <c r="F44" s="167"/>
    </row>
    <row r="45" spans="1:6">
      <c r="A45" s="192"/>
      <c r="B45" s="31" t="s">
        <v>57</v>
      </c>
      <c r="C45" s="16"/>
      <c r="D45" s="147"/>
      <c r="E45" s="164"/>
      <c r="F45" s="167"/>
    </row>
    <row r="46" spans="1:6">
      <c r="A46" s="192"/>
      <c r="B46" s="31" t="s">
        <v>58</v>
      </c>
      <c r="C46" s="16"/>
      <c r="D46" s="147"/>
      <c r="E46" s="164"/>
      <c r="F46" s="167"/>
    </row>
    <row r="47" spans="1:6">
      <c r="A47" s="192"/>
      <c r="B47" s="15" t="s">
        <v>59</v>
      </c>
      <c r="C47" s="16"/>
      <c r="D47" s="147">
        <v>400</v>
      </c>
      <c r="E47" s="144">
        <v>15.950749999999999</v>
      </c>
      <c r="F47" s="170">
        <f>ROUND((100-E47)/100*D47,1)</f>
        <v>336.2</v>
      </c>
    </row>
    <row r="48" spans="1:6">
      <c r="A48" s="192"/>
      <c r="B48" s="31" t="s">
        <v>60</v>
      </c>
      <c r="C48" s="16"/>
      <c r="D48" s="147"/>
      <c r="E48" s="164"/>
      <c r="F48" s="167"/>
    </row>
    <row r="49" spans="1:6">
      <c r="A49" s="192"/>
      <c r="B49" s="31" t="s">
        <v>61</v>
      </c>
      <c r="C49" s="16"/>
      <c r="D49" s="147"/>
      <c r="E49" s="164"/>
      <c r="F49" s="167"/>
    </row>
    <row r="50" spans="1:6">
      <c r="A50" s="192"/>
      <c r="B50" s="31" t="s">
        <v>57</v>
      </c>
      <c r="C50" s="16"/>
      <c r="D50" s="147"/>
      <c r="E50" s="164"/>
      <c r="F50" s="167"/>
    </row>
    <row r="51" spans="1:6">
      <c r="A51" s="192"/>
      <c r="B51" s="31" t="s">
        <v>62</v>
      </c>
      <c r="C51" s="16"/>
      <c r="D51" s="147"/>
      <c r="E51" s="164"/>
      <c r="F51" s="167"/>
    </row>
    <row r="52" spans="1:6">
      <c r="A52" s="192"/>
      <c r="B52" s="31" t="s">
        <v>63</v>
      </c>
      <c r="C52" s="16"/>
      <c r="D52" s="147"/>
      <c r="E52" s="164"/>
      <c r="F52" s="167"/>
    </row>
    <row r="53" spans="1:6">
      <c r="A53" s="192"/>
      <c r="B53" s="31" t="s">
        <v>64</v>
      </c>
      <c r="C53" s="16"/>
      <c r="D53" s="147"/>
      <c r="E53" s="164"/>
      <c r="F53" s="167"/>
    </row>
    <row r="54" spans="1:6">
      <c r="A54" s="192"/>
      <c r="B54" s="31" t="s">
        <v>65</v>
      </c>
      <c r="C54" s="16"/>
      <c r="D54" s="147"/>
      <c r="E54" s="164"/>
      <c r="F54" s="167"/>
    </row>
    <row r="55" spans="1:6">
      <c r="A55" s="192"/>
      <c r="B55" s="31" t="s">
        <v>66</v>
      </c>
      <c r="C55" s="16"/>
      <c r="D55" s="147"/>
      <c r="E55" s="164"/>
      <c r="F55" s="167"/>
    </row>
    <row r="56" spans="1:6">
      <c r="A56" s="192"/>
      <c r="B56" s="15" t="s">
        <v>67</v>
      </c>
      <c r="C56" s="16"/>
      <c r="D56" s="148">
        <v>630</v>
      </c>
      <c r="E56" s="144">
        <v>19.868571428571428</v>
      </c>
      <c r="F56" s="170">
        <f>ROUND((100-E56)/100*D56,1)</f>
        <v>504.8</v>
      </c>
    </row>
    <row r="57" spans="1:6">
      <c r="A57" s="192"/>
      <c r="B57" s="26" t="s">
        <v>68</v>
      </c>
      <c r="C57" s="16"/>
      <c r="D57" s="149"/>
      <c r="E57" s="164"/>
      <c r="F57" s="167"/>
    </row>
    <row r="58" spans="1:6">
      <c r="A58" s="192"/>
      <c r="B58" s="31" t="s">
        <v>69</v>
      </c>
      <c r="C58" s="16"/>
      <c r="D58" s="147"/>
      <c r="E58" s="164"/>
      <c r="F58" s="167"/>
    </row>
    <row r="59" spans="1:6">
      <c r="A59" s="192"/>
      <c r="B59" s="31" t="s">
        <v>70</v>
      </c>
      <c r="C59" s="16"/>
      <c r="D59" s="147"/>
      <c r="E59" s="164"/>
      <c r="F59" s="167"/>
    </row>
    <row r="60" spans="1:6" ht="31.5">
      <c r="A60" s="192"/>
      <c r="B60" s="31" t="s">
        <v>71</v>
      </c>
      <c r="C60" s="32" t="s">
        <v>72</v>
      </c>
      <c r="D60" s="147"/>
      <c r="E60" s="164"/>
      <c r="F60" s="167"/>
    </row>
    <row r="61" spans="1:6">
      <c r="A61" s="192"/>
      <c r="B61" s="31" t="s">
        <v>73</v>
      </c>
      <c r="C61" s="16"/>
      <c r="D61" s="147"/>
      <c r="E61" s="164"/>
      <c r="F61" s="167"/>
    </row>
    <row r="62" spans="1:6">
      <c r="A62" s="192"/>
      <c r="B62" s="31" t="s">
        <v>74</v>
      </c>
      <c r="C62" s="16"/>
      <c r="D62" s="147"/>
      <c r="E62" s="164"/>
      <c r="F62" s="167"/>
    </row>
    <row r="63" spans="1:6">
      <c r="A63" s="192"/>
      <c r="B63" s="31" t="s">
        <v>75</v>
      </c>
      <c r="C63" s="16"/>
      <c r="D63" s="147"/>
      <c r="E63" s="164"/>
      <c r="F63" s="167"/>
    </row>
    <row r="64" spans="1:6">
      <c r="A64" s="192"/>
      <c r="B64" s="31" t="s">
        <v>76</v>
      </c>
      <c r="C64" s="16"/>
      <c r="D64" s="147"/>
      <c r="E64" s="164"/>
      <c r="F64" s="167"/>
    </row>
    <row r="65" spans="1:6">
      <c r="A65" s="192"/>
      <c r="B65" s="15" t="s">
        <v>77</v>
      </c>
      <c r="C65" s="16"/>
      <c r="D65" s="147">
        <v>630</v>
      </c>
      <c r="E65" s="144">
        <v>10.275555555555556</v>
      </c>
      <c r="F65" s="170">
        <f>ROUND((100-E65)/100*D65,1)</f>
        <v>565.29999999999995</v>
      </c>
    </row>
    <row r="66" spans="1:6">
      <c r="A66" s="192"/>
      <c r="B66" s="31" t="s">
        <v>78</v>
      </c>
      <c r="C66" s="16"/>
      <c r="D66" s="149"/>
      <c r="E66" s="164"/>
      <c r="F66" s="167"/>
    </row>
    <row r="67" spans="1:6">
      <c r="A67" s="192"/>
      <c r="B67" s="31" t="s">
        <v>79</v>
      </c>
      <c r="C67" s="16"/>
      <c r="D67" s="147"/>
      <c r="E67" s="164"/>
      <c r="F67" s="167"/>
    </row>
    <row r="68" spans="1:6">
      <c r="A68" s="192"/>
      <c r="B68" s="31" t="s">
        <v>80</v>
      </c>
      <c r="C68" s="16"/>
      <c r="D68" s="147"/>
      <c r="E68" s="164"/>
      <c r="F68" s="167"/>
    </row>
    <row r="69" spans="1:6">
      <c r="A69" s="192"/>
      <c r="B69" s="31" t="s">
        <v>81</v>
      </c>
      <c r="C69" s="16"/>
      <c r="D69" s="147"/>
      <c r="E69" s="164"/>
      <c r="F69" s="167"/>
    </row>
    <row r="70" spans="1:6">
      <c r="A70" s="192"/>
      <c r="B70" s="31" t="s">
        <v>82</v>
      </c>
      <c r="C70" s="16"/>
      <c r="D70" s="147"/>
      <c r="E70" s="164"/>
      <c r="F70" s="167"/>
    </row>
    <row r="71" spans="1:6">
      <c r="A71" s="192"/>
      <c r="B71" s="31" t="s">
        <v>83</v>
      </c>
      <c r="C71" s="16"/>
      <c r="D71" s="147"/>
      <c r="E71" s="164"/>
      <c r="F71" s="167"/>
    </row>
    <row r="72" spans="1:6">
      <c r="A72" s="192"/>
      <c r="B72" s="15" t="s">
        <v>84</v>
      </c>
      <c r="C72" s="16"/>
      <c r="D72" s="147">
        <v>400</v>
      </c>
      <c r="E72" s="144">
        <v>14.14875</v>
      </c>
      <c r="F72" s="170">
        <f>ROUND((100-E72)/100*D72,1)</f>
        <v>343.4</v>
      </c>
    </row>
    <row r="73" spans="1:6">
      <c r="A73" s="192"/>
      <c r="B73" s="31" t="s">
        <v>85</v>
      </c>
      <c r="C73" s="16"/>
      <c r="D73" s="147"/>
      <c r="E73" s="164"/>
      <c r="F73" s="167"/>
    </row>
    <row r="74" spans="1:6">
      <c r="A74" s="192"/>
      <c r="B74" s="31" t="s">
        <v>86</v>
      </c>
      <c r="C74" s="16"/>
      <c r="D74" s="147"/>
      <c r="E74" s="164"/>
      <c r="F74" s="167"/>
    </row>
    <row r="75" spans="1:6">
      <c r="A75" s="192"/>
      <c r="B75" s="31" t="s">
        <v>87</v>
      </c>
      <c r="C75" s="185" t="s">
        <v>88</v>
      </c>
      <c r="D75" s="147"/>
      <c r="E75" s="164"/>
      <c r="F75" s="167"/>
    </row>
    <row r="76" spans="1:6">
      <c r="A76" s="192"/>
      <c r="B76" s="31" t="s">
        <v>63</v>
      </c>
      <c r="C76" s="185"/>
      <c r="D76" s="147"/>
      <c r="E76" s="164"/>
      <c r="F76" s="167"/>
    </row>
    <row r="77" spans="1:6">
      <c r="A77" s="192"/>
      <c r="B77" s="31" t="s">
        <v>89</v>
      </c>
      <c r="C77" s="185"/>
      <c r="D77" s="147"/>
      <c r="E77" s="164"/>
      <c r="F77" s="167"/>
    </row>
    <row r="78" spans="1:6">
      <c r="A78" s="192"/>
      <c r="B78" s="31" t="s">
        <v>90</v>
      </c>
      <c r="C78" s="185"/>
      <c r="D78" s="147"/>
      <c r="E78" s="164"/>
      <c r="F78" s="167"/>
    </row>
    <row r="79" spans="1:6">
      <c r="A79" s="192"/>
      <c r="B79" s="31" t="s">
        <v>91</v>
      </c>
      <c r="C79" s="16"/>
      <c r="D79" s="147"/>
      <c r="E79" s="164"/>
      <c r="F79" s="167"/>
    </row>
    <row r="80" spans="1:6">
      <c r="A80" s="192"/>
      <c r="B80" s="15" t="s">
        <v>92</v>
      </c>
      <c r="C80" s="16"/>
      <c r="D80" s="147">
        <v>630</v>
      </c>
      <c r="E80" s="144">
        <v>8.9466666666666672</v>
      </c>
      <c r="F80" s="170">
        <f>ROUND((100-E80)/100*D80,1)</f>
        <v>573.6</v>
      </c>
    </row>
    <row r="81" spans="1:6">
      <c r="A81" s="192"/>
      <c r="B81" s="31" t="s">
        <v>93</v>
      </c>
      <c r="C81" s="16"/>
      <c r="D81" s="149"/>
      <c r="E81" s="164"/>
      <c r="F81" s="167"/>
    </row>
    <row r="82" spans="1:6">
      <c r="A82" s="192"/>
      <c r="B82" s="31" t="s">
        <v>94</v>
      </c>
      <c r="C82" s="16"/>
      <c r="D82" s="147"/>
      <c r="E82" s="164"/>
      <c r="F82" s="167"/>
    </row>
    <row r="83" spans="1:6">
      <c r="A83" s="192"/>
      <c r="B83" s="31" t="s">
        <v>95</v>
      </c>
      <c r="C83" s="16"/>
      <c r="D83" s="147"/>
      <c r="E83" s="164"/>
      <c r="F83" s="167"/>
    </row>
    <row r="84" spans="1:6">
      <c r="A84" s="192"/>
      <c r="B84" s="31" t="s">
        <v>86</v>
      </c>
      <c r="C84" s="16"/>
      <c r="D84" s="147"/>
      <c r="E84" s="164"/>
      <c r="F84" s="167"/>
    </row>
    <row r="85" spans="1:6">
      <c r="A85" s="192"/>
      <c r="B85" s="31" t="s">
        <v>96</v>
      </c>
      <c r="C85" s="16"/>
      <c r="D85" s="147"/>
      <c r="E85" s="164"/>
      <c r="F85" s="167"/>
    </row>
    <row r="86" spans="1:6">
      <c r="A86" s="192"/>
      <c r="B86" s="31" t="s">
        <v>97</v>
      </c>
      <c r="C86" s="16"/>
      <c r="D86" s="147"/>
      <c r="E86" s="164"/>
      <c r="F86" s="167"/>
    </row>
    <row r="87" spans="1:6">
      <c r="A87" s="192"/>
      <c r="B87" s="15" t="s">
        <v>98</v>
      </c>
      <c r="C87" s="16"/>
      <c r="D87" s="147">
        <v>400</v>
      </c>
      <c r="E87" s="144">
        <v>12.432</v>
      </c>
      <c r="F87" s="170">
        <f>ROUND((100-E87)/100*D87,1)</f>
        <v>350.3</v>
      </c>
    </row>
    <row r="88" spans="1:6">
      <c r="A88" s="192"/>
      <c r="B88" s="26" t="s">
        <v>99</v>
      </c>
      <c r="C88" s="185" t="s">
        <v>100</v>
      </c>
      <c r="D88" s="147"/>
      <c r="E88" s="164"/>
      <c r="F88" s="167"/>
    </row>
    <row r="89" spans="1:6">
      <c r="A89" s="192"/>
      <c r="B89" s="34" t="s">
        <v>101</v>
      </c>
      <c r="C89" s="185"/>
      <c r="D89" s="147"/>
      <c r="E89" s="164"/>
      <c r="F89" s="167"/>
    </row>
    <row r="90" spans="1:6">
      <c r="A90" s="192"/>
      <c r="B90" s="31" t="s">
        <v>102</v>
      </c>
      <c r="C90" s="185"/>
      <c r="D90" s="147"/>
      <c r="E90" s="164"/>
      <c r="F90" s="167"/>
    </row>
    <row r="91" spans="1:6">
      <c r="A91" s="192"/>
      <c r="B91" s="31" t="s">
        <v>103</v>
      </c>
      <c r="C91" s="16"/>
      <c r="D91" s="147"/>
      <c r="E91" s="164"/>
      <c r="F91" s="167"/>
    </row>
    <row r="92" spans="1:6">
      <c r="A92" s="192"/>
      <c r="B92" s="31" t="s">
        <v>104</v>
      </c>
      <c r="C92" s="16"/>
      <c r="D92" s="147"/>
      <c r="E92" s="164"/>
      <c r="F92" s="167"/>
    </row>
    <row r="93" spans="1:6">
      <c r="A93" s="192"/>
      <c r="B93" s="15" t="s">
        <v>105</v>
      </c>
      <c r="C93" s="16"/>
      <c r="D93" s="147">
        <v>400</v>
      </c>
      <c r="E93" s="144">
        <v>4.7850000000000001</v>
      </c>
      <c r="F93" s="170">
        <f>ROUND((100-E93)/100*D93,1)</f>
        <v>380.9</v>
      </c>
    </row>
    <row r="94" spans="1:6">
      <c r="A94" s="192"/>
      <c r="B94" s="31" t="s">
        <v>106</v>
      </c>
      <c r="C94" s="16"/>
      <c r="D94" s="149"/>
      <c r="E94" s="164"/>
      <c r="F94" s="167"/>
    </row>
    <row r="95" spans="1:6">
      <c r="A95" s="192"/>
      <c r="B95" s="31" t="s">
        <v>107</v>
      </c>
      <c r="C95" s="16"/>
      <c r="D95" s="147"/>
      <c r="E95" s="164"/>
      <c r="F95" s="167"/>
    </row>
    <row r="96" spans="1:6">
      <c r="A96" s="192"/>
      <c r="B96" s="31" t="s">
        <v>108</v>
      </c>
      <c r="C96" s="16"/>
      <c r="D96" s="147"/>
      <c r="E96" s="164"/>
      <c r="F96" s="167"/>
    </row>
    <row r="97" spans="1:6">
      <c r="A97" s="192"/>
      <c r="B97" s="31" t="s">
        <v>109</v>
      </c>
      <c r="C97" s="16"/>
      <c r="D97" s="147"/>
      <c r="E97" s="164"/>
      <c r="F97" s="167"/>
    </row>
    <row r="98" spans="1:6">
      <c r="A98" s="192"/>
      <c r="B98" s="15" t="s">
        <v>110</v>
      </c>
      <c r="C98" s="16"/>
      <c r="D98" s="148">
        <v>400</v>
      </c>
      <c r="E98" s="144">
        <v>16.831250000000001</v>
      </c>
      <c r="F98" s="170">
        <f>ROUND((100-E98)/100*D98,1)</f>
        <v>332.7</v>
      </c>
    </row>
    <row r="99" spans="1:6">
      <c r="A99" s="192"/>
      <c r="B99" s="34" t="s">
        <v>111</v>
      </c>
      <c r="C99" s="16"/>
      <c r="D99" s="150"/>
      <c r="E99" s="164"/>
      <c r="F99" s="167"/>
    </row>
    <row r="100" spans="1:6" ht="15.75">
      <c r="A100" s="192"/>
      <c r="B100" s="34" t="s">
        <v>112</v>
      </c>
      <c r="C100" s="32" t="s">
        <v>113</v>
      </c>
      <c r="D100" s="150"/>
      <c r="E100" s="164"/>
      <c r="F100" s="167"/>
    </row>
    <row r="101" spans="1:6">
      <c r="A101" s="192"/>
      <c r="B101" s="34" t="s">
        <v>114</v>
      </c>
      <c r="C101" s="16"/>
      <c r="D101" s="150"/>
      <c r="E101" s="164"/>
      <c r="F101" s="167"/>
    </row>
    <row r="102" spans="1:6">
      <c r="A102" s="192"/>
      <c r="B102" s="34" t="s">
        <v>115</v>
      </c>
      <c r="C102" s="16"/>
      <c r="D102" s="150"/>
      <c r="E102" s="164"/>
      <c r="F102" s="167"/>
    </row>
    <row r="103" spans="1:6">
      <c r="A103" s="192"/>
      <c r="B103" s="15" t="s">
        <v>116</v>
      </c>
      <c r="C103" s="16"/>
      <c r="D103" s="150"/>
      <c r="E103" s="164"/>
      <c r="F103" s="167"/>
    </row>
    <row r="104" spans="1:6">
      <c r="A104" s="192"/>
      <c r="B104" s="34" t="s">
        <v>117</v>
      </c>
      <c r="C104" s="16"/>
      <c r="D104" s="150"/>
      <c r="E104" s="164"/>
      <c r="F104" s="167"/>
    </row>
    <row r="105" spans="1:6">
      <c r="A105" s="192"/>
      <c r="B105" s="34" t="s">
        <v>118</v>
      </c>
      <c r="C105" s="16"/>
      <c r="D105" s="150"/>
      <c r="E105" s="164"/>
      <c r="F105" s="167"/>
    </row>
    <row r="106" spans="1:6">
      <c r="A106" s="192"/>
      <c r="B106" s="34" t="s">
        <v>119</v>
      </c>
      <c r="C106" s="16"/>
      <c r="D106" s="150"/>
      <c r="E106" s="164"/>
      <c r="F106" s="167"/>
    </row>
    <row r="107" spans="1:6">
      <c r="A107" s="192"/>
      <c r="B107" s="34" t="s">
        <v>120</v>
      </c>
      <c r="C107" s="16"/>
      <c r="D107" s="150"/>
      <c r="E107" s="164"/>
      <c r="F107" s="167"/>
    </row>
    <row r="108" spans="1:6">
      <c r="A108" s="192"/>
      <c r="B108" s="15" t="s">
        <v>121</v>
      </c>
      <c r="C108" s="16"/>
      <c r="D108" s="147">
        <v>630</v>
      </c>
      <c r="E108" s="144">
        <v>5.5961904761904764</v>
      </c>
      <c r="F108" s="170">
        <f>ROUND((100-E108)/100*D108,1)</f>
        <v>594.70000000000005</v>
      </c>
    </row>
    <row r="109" spans="1:6">
      <c r="A109" s="192"/>
      <c r="B109" s="31" t="s">
        <v>122</v>
      </c>
      <c r="C109" s="16"/>
      <c r="D109" s="147"/>
      <c r="E109" s="164"/>
      <c r="F109" s="167"/>
    </row>
    <row r="110" spans="1:6">
      <c r="A110" s="192"/>
      <c r="B110" s="31" t="s">
        <v>123</v>
      </c>
      <c r="C110" s="187" t="s">
        <v>124</v>
      </c>
      <c r="D110" s="147"/>
      <c r="E110" s="164"/>
      <c r="F110" s="167"/>
    </row>
    <row r="111" spans="1:6">
      <c r="A111" s="192"/>
      <c r="B111" s="31" t="s">
        <v>97</v>
      </c>
      <c r="C111" s="187"/>
      <c r="D111" s="147"/>
      <c r="E111" s="164"/>
      <c r="F111" s="167"/>
    </row>
    <row r="112" spans="1:6">
      <c r="A112" s="192"/>
      <c r="B112" s="31" t="s">
        <v>125</v>
      </c>
      <c r="C112" s="187"/>
      <c r="D112" s="147"/>
      <c r="E112" s="164"/>
      <c r="F112" s="167"/>
    </row>
    <row r="113" spans="1:6">
      <c r="A113" s="192"/>
      <c r="B113" s="15" t="s">
        <v>92</v>
      </c>
      <c r="C113" s="187"/>
      <c r="D113" s="147">
        <v>630</v>
      </c>
      <c r="E113" s="144">
        <v>23.994285714285713</v>
      </c>
      <c r="F113" s="170">
        <f>ROUND((100-E113)/100*D113,1)</f>
        <v>478.8</v>
      </c>
    </row>
    <row r="114" spans="1:6">
      <c r="A114" s="192"/>
      <c r="B114" s="26" t="s">
        <v>126</v>
      </c>
      <c r="C114" s="16"/>
      <c r="D114" s="147"/>
      <c r="E114" s="164"/>
      <c r="F114" s="167"/>
    </row>
    <row r="115" spans="1:6">
      <c r="A115" s="192"/>
      <c r="B115" s="31" t="s">
        <v>127</v>
      </c>
      <c r="C115" s="16"/>
      <c r="D115" s="147"/>
      <c r="E115" s="164"/>
      <c r="F115" s="167"/>
    </row>
    <row r="116" spans="1:6">
      <c r="A116" s="192"/>
      <c r="B116" s="31" t="s">
        <v>128</v>
      </c>
      <c r="C116" s="16"/>
      <c r="D116" s="147"/>
      <c r="E116" s="164"/>
      <c r="F116" s="167"/>
    </row>
    <row r="117" spans="1:6">
      <c r="A117" s="192"/>
      <c r="B117" s="31" t="s">
        <v>129</v>
      </c>
      <c r="C117" s="16"/>
      <c r="D117" s="147"/>
      <c r="E117" s="164"/>
      <c r="F117" s="167"/>
    </row>
    <row r="118" spans="1:6">
      <c r="A118" s="192"/>
      <c r="B118" s="31" t="s">
        <v>130</v>
      </c>
      <c r="C118" s="16"/>
      <c r="D118" s="147"/>
      <c r="E118" s="164"/>
      <c r="F118" s="167"/>
    </row>
    <row r="119" spans="1:6">
      <c r="A119" s="192"/>
      <c r="B119" s="31" t="s">
        <v>131</v>
      </c>
      <c r="C119" s="16"/>
      <c r="D119" s="147"/>
      <c r="E119" s="164"/>
      <c r="F119" s="167"/>
    </row>
    <row r="120" spans="1:6">
      <c r="A120" s="192"/>
      <c r="B120" s="31" t="s">
        <v>132</v>
      </c>
      <c r="C120" s="16"/>
      <c r="D120" s="147"/>
      <c r="E120" s="164"/>
      <c r="F120" s="167"/>
    </row>
    <row r="121" spans="1:6">
      <c r="A121" s="192"/>
      <c r="B121" s="31" t="s">
        <v>133</v>
      </c>
      <c r="C121" s="16"/>
      <c r="D121" s="147"/>
      <c r="E121" s="164"/>
      <c r="F121" s="167"/>
    </row>
    <row r="122" spans="1:6">
      <c r="A122" s="192"/>
      <c r="B122" s="31" t="s">
        <v>134</v>
      </c>
      <c r="C122" s="16"/>
      <c r="D122" s="147"/>
      <c r="E122" s="164"/>
      <c r="F122" s="167"/>
    </row>
    <row r="123" spans="1:6">
      <c r="A123" s="192"/>
      <c r="B123" s="31" t="s">
        <v>135</v>
      </c>
      <c r="C123" s="16"/>
      <c r="D123" s="147"/>
      <c r="E123" s="164"/>
      <c r="F123" s="167"/>
    </row>
    <row r="124" spans="1:6">
      <c r="A124" s="192"/>
      <c r="B124" s="31" t="s">
        <v>136</v>
      </c>
      <c r="C124" s="16"/>
      <c r="D124" s="147"/>
      <c r="E124" s="164"/>
      <c r="F124" s="167"/>
    </row>
    <row r="125" spans="1:6">
      <c r="A125" s="192"/>
      <c r="B125" s="31" t="s">
        <v>137</v>
      </c>
      <c r="C125" s="16"/>
      <c r="D125" s="147"/>
      <c r="E125" s="164"/>
      <c r="F125" s="167"/>
    </row>
    <row r="126" spans="1:6">
      <c r="A126" s="192"/>
      <c r="B126" s="31" t="s">
        <v>138</v>
      </c>
      <c r="C126" s="16"/>
      <c r="D126" s="147"/>
      <c r="E126" s="164"/>
      <c r="F126" s="167"/>
    </row>
    <row r="127" spans="1:6">
      <c r="A127" s="192"/>
      <c r="B127" s="31" t="s">
        <v>139</v>
      </c>
      <c r="C127" s="16"/>
      <c r="D127" s="147"/>
      <c r="E127" s="164"/>
      <c r="F127" s="167"/>
    </row>
    <row r="128" spans="1:6">
      <c r="A128" s="192"/>
      <c r="B128" s="31" t="s">
        <v>140</v>
      </c>
      <c r="C128" s="16"/>
      <c r="D128" s="147"/>
      <c r="E128" s="164"/>
      <c r="F128" s="167"/>
    </row>
    <row r="129" spans="1:6">
      <c r="A129" s="192"/>
      <c r="B129" s="31" t="s">
        <v>141</v>
      </c>
      <c r="C129" s="16"/>
      <c r="D129" s="147"/>
      <c r="E129" s="164"/>
      <c r="F129" s="167"/>
    </row>
    <row r="130" spans="1:6">
      <c r="A130" s="192"/>
      <c r="B130" s="31" t="s">
        <v>142</v>
      </c>
      <c r="C130" s="16"/>
      <c r="D130" s="147"/>
      <c r="E130" s="164"/>
      <c r="F130" s="167"/>
    </row>
    <row r="131" spans="1:6">
      <c r="A131" s="192"/>
      <c r="B131" s="15" t="s">
        <v>143</v>
      </c>
      <c r="C131" s="16"/>
      <c r="D131" s="147">
        <v>400</v>
      </c>
      <c r="E131" s="144">
        <v>15.303750000000001</v>
      </c>
      <c r="F131" s="170">
        <f>ROUND((100-E131)/100*D131,1)</f>
        <v>338.8</v>
      </c>
    </row>
    <row r="132" spans="1:6">
      <c r="A132" s="192"/>
      <c r="B132" s="26" t="s">
        <v>144</v>
      </c>
      <c r="C132" s="16"/>
      <c r="D132" s="147"/>
      <c r="E132" s="164"/>
      <c r="F132" s="167"/>
    </row>
    <row r="133" spans="1:6">
      <c r="A133" s="192"/>
      <c r="B133" s="31" t="s">
        <v>145</v>
      </c>
      <c r="C133" s="16"/>
      <c r="D133" s="147"/>
      <c r="E133" s="164"/>
      <c r="F133" s="167"/>
    </row>
    <row r="134" spans="1:6">
      <c r="A134" s="192"/>
      <c r="B134" s="31" t="s">
        <v>146</v>
      </c>
      <c r="C134" s="185" t="s">
        <v>147</v>
      </c>
      <c r="D134" s="147"/>
      <c r="E134" s="164"/>
      <c r="F134" s="167"/>
    </row>
    <row r="135" spans="1:6">
      <c r="A135" s="192"/>
      <c r="B135" s="31" t="s">
        <v>148</v>
      </c>
      <c r="C135" s="185"/>
      <c r="D135" s="147"/>
      <c r="E135" s="164"/>
      <c r="F135" s="167"/>
    </row>
    <row r="136" spans="1:6">
      <c r="A136" s="192"/>
      <c r="B136" s="31" t="s">
        <v>149</v>
      </c>
      <c r="C136" s="185"/>
      <c r="D136" s="147"/>
      <c r="E136" s="164"/>
      <c r="F136" s="167"/>
    </row>
    <row r="137" spans="1:6">
      <c r="A137" s="192"/>
      <c r="B137" s="31" t="s">
        <v>150</v>
      </c>
      <c r="C137" s="16"/>
      <c r="D137" s="147"/>
      <c r="E137" s="164"/>
      <c r="F137" s="167"/>
    </row>
    <row r="138" spans="1:6">
      <c r="A138" s="192"/>
      <c r="B138" s="31" t="s">
        <v>151</v>
      </c>
      <c r="C138" s="16"/>
      <c r="D138" s="147"/>
      <c r="E138" s="164"/>
      <c r="F138" s="167"/>
    </row>
    <row r="139" spans="1:6">
      <c r="A139" s="192"/>
      <c r="B139" s="31" t="s">
        <v>152</v>
      </c>
      <c r="C139" s="16"/>
      <c r="D139" s="147"/>
      <c r="E139" s="164"/>
      <c r="F139" s="167"/>
    </row>
    <row r="140" spans="1:6">
      <c r="A140" s="192"/>
      <c r="B140" s="15" t="s">
        <v>92</v>
      </c>
      <c r="C140" s="16"/>
      <c r="D140" s="147">
        <v>400</v>
      </c>
      <c r="E140" s="144">
        <v>26.173999999999999</v>
      </c>
      <c r="F140" s="170">
        <f>ROUND((100-E140)/100*D140,1)</f>
        <v>295.3</v>
      </c>
    </row>
    <row r="141" spans="1:6">
      <c r="A141" s="192"/>
      <c r="B141" s="31" t="s">
        <v>153</v>
      </c>
      <c r="C141" s="16"/>
      <c r="D141" s="147"/>
      <c r="E141" s="164"/>
      <c r="F141" s="167"/>
    </row>
    <row r="142" spans="1:6">
      <c r="A142" s="192"/>
      <c r="B142" s="31" t="s">
        <v>154</v>
      </c>
      <c r="C142" s="16"/>
      <c r="D142" s="147"/>
      <c r="E142" s="164"/>
      <c r="F142" s="167"/>
    </row>
    <row r="143" spans="1:6">
      <c r="A143" s="192"/>
      <c r="B143" s="31" t="s">
        <v>155</v>
      </c>
      <c r="C143" s="16"/>
      <c r="D143" s="147"/>
      <c r="E143" s="164"/>
      <c r="F143" s="167"/>
    </row>
    <row r="144" spans="1:6">
      <c r="A144" s="192"/>
      <c r="B144" s="31" t="s">
        <v>156</v>
      </c>
      <c r="C144" s="16"/>
      <c r="D144" s="147"/>
      <c r="E144" s="164"/>
      <c r="F144" s="167"/>
    </row>
    <row r="145" spans="1:6">
      <c r="A145" s="192"/>
      <c r="B145" s="31" t="s">
        <v>157</v>
      </c>
      <c r="C145" s="16"/>
      <c r="D145" s="147"/>
      <c r="E145" s="164"/>
      <c r="F145" s="167"/>
    </row>
    <row r="146" spans="1:6">
      <c r="A146" s="192"/>
      <c r="B146" s="31" t="s">
        <v>158</v>
      </c>
      <c r="C146" s="16"/>
      <c r="D146" s="147"/>
      <c r="E146" s="164"/>
      <c r="F146" s="167"/>
    </row>
    <row r="147" spans="1:6">
      <c r="A147" s="192"/>
      <c r="B147" s="31" t="s">
        <v>159</v>
      </c>
      <c r="C147" s="16"/>
      <c r="D147" s="147"/>
      <c r="E147" s="164"/>
      <c r="F147" s="167"/>
    </row>
    <row r="148" spans="1:6">
      <c r="A148" s="192"/>
      <c r="B148" s="31" t="s">
        <v>160</v>
      </c>
      <c r="C148" s="16"/>
      <c r="D148" s="147"/>
      <c r="E148" s="164"/>
      <c r="F148" s="167"/>
    </row>
    <row r="149" spans="1:6">
      <c r="A149" s="192"/>
      <c r="B149" s="31" t="s">
        <v>161</v>
      </c>
      <c r="C149" s="16"/>
      <c r="D149" s="147"/>
      <c r="E149" s="164"/>
      <c r="F149" s="167"/>
    </row>
    <row r="150" spans="1:6">
      <c r="A150" s="192"/>
      <c r="B150" s="31" t="s">
        <v>162</v>
      </c>
      <c r="C150" s="16"/>
      <c r="D150" s="147"/>
      <c r="E150" s="164"/>
      <c r="F150" s="167"/>
    </row>
    <row r="151" spans="1:6">
      <c r="A151" s="192"/>
      <c r="B151" s="15" t="s">
        <v>163</v>
      </c>
      <c r="C151" s="16"/>
      <c r="D151" s="147">
        <v>400</v>
      </c>
      <c r="E151" s="144">
        <v>24.248000000000001</v>
      </c>
      <c r="F151" s="170">
        <f>ROUND((100-E151)/100*D151,1)</f>
        <v>303</v>
      </c>
    </row>
    <row r="152" spans="1:6">
      <c r="A152" s="192"/>
      <c r="B152" s="26" t="s">
        <v>164</v>
      </c>
      <c r="C152" s="16"/>
      <c r="D152" s="147"/>
      <c r="E152" s="164"/>
      <c r="F152" s="167"/>
    </row>
    <row r="153" spans="1:6">
      <c r="A153" s="192"/>
      <c r="B153" s="31" t="s">
        <v>165</v>
      </c>
      <c r="C153" s="16"/>
      <c r="D153" s="147"/>
      <c r="E153" s="164"/>
      <c r="F153" s="167"/>
    </row>
    <row r="154" spans="1:6">
      <c r="A154" s="192"/>
      <c r="B154" s="31" t="s">
        <v>166</v>
      </c>
      <c r="C154" s="16"/>
      <c r="D154" s="147"/>
      <c r="E154" s="164"/>
      <c r="F154" s="167"/>
    </row>
    <row r="155" spans="1:6">
      <c r="A155" s="192"/>
      <c r="B155" s="31" t="s">
        <v>167</v>
      </c>
      <c r="C155" s="16"/>
      <c r="D155" s="147"/>
      <c r="E155" s="164"/>
      <c r="F155" s="167"/>
    </row>
    <row r="156" spans="1:6" ht="15.75">
      <c r="A156" s="192"/>
      <c r="B156" s="31" t="s">
        <v>168</v>
      </c>
      <c r="C156" s="32" t="s">
        <v>169</v>
      </c>
      <c r="D156" s="147"/>
      <c r="E156" s="164"/>
      <c r="F156" s="167"/>
    </row>
    <row r="157" spans="1:6">
      <c r="A157" s="192"/>
      <c r="B157" s="31" t="s">
        <v>170</v>
      </c>
      <c r="C157" s="16"/>
      <c r="D157" s="147"/>
      <c r="E157" s="164"/>
      <c r="F157" s="167"/>
    </row>
    <row r="158" spans="1:6">
      <c r="A158" s="192"/>
      <c r="B158" s="31" t="s">
        <v>171</v>
      </c>
      <c r="C158" s="16"/>
      <c r="D158" s="147"/>
      <c r="E158" s="164"/>
      <c r="F158" s="167"/>
    </row>
    <row r="159" spans="1:6">
      <c r="A159" s="192"/>
      <c r="B159" s="31" t="s">
        <v>172</v>
      </c>
      <c r="C159" s="16"/>
      <c r="D159" s="147"/>
      <c r="E159" s="164"/>
      <c r="F159" s="167"/>
    </row>
    <row r="160" spans="1:6">
      <c r="A160" s="192"/>
      <c r="B160" s="31" t="s">
        <v>173</v>
      </c>
      <c r="C160" s="16"/>
      <c r="D160" s="147"/>
      <c r="E160" s="164"/>
      <c r="F160" s="167"/>
    </row>
    <row r="161" spans="1:6">
      <c r="A161" s="192"/>
      <c r="B161" s="31" t="s">
        <v>174</v>
      </c>
      <c r="C161" s="16"/>
      <c r="D161" s="147"/>
      <c r="E161" s="164"/>
      <c r="F161" s="167"/>
    </row>
    <row r="162" spans="1:6">
      <c r="A162" s="192"/>
      <c r="B162" s="15" t="s">
        <v>92</v>
      </c>
      <c r="C162" s="16"/>
      <c r="D162" s="147">
        <v>400</v>
      </c>
      <c r="E162" s="144">
        <v>16.352</v>
      </c>
      <c r="F162" s="170">
        <f>ROUND((100-E162)/100*D162,1)</f>
        <v>334.6</v>
      </c>
    </row>
    <row r="163" spans="1:6">
      <c r="A163" s="192"/>
      <c r="B163" s="31" t="s">
        <v>175</v>
      </c>
      <c r="C163" s="16"/>
      <c r="D163" s="147"/>
      <c r="E163" s="164"/>
      <c r="F163" s="167"/>
    </row>
    <row r="164" spans="1:6">
      <c r="A164" s="192"/>
      <c r="B164" s="31" t="s">
        <v>176</v>
      </c>
      <c r="C164" s="16"/>
      <c r="D164" s="147"/>
      <c r="E164" s="164"/>
      <c r="F164" s="167"/>
    </row>
    <row r="165" spans="1:6">
      <c r="A165" s="192"/>
      <c r="B165" s="31" t="s">
        <v>177</v>
      </c>
      <c r="C165" s="16"/>
      <c r="D165" s="147"/>
      <c r="E165" s="164"/>
      <c r="F165" s="167"/>
    </row>
    <row r="166" spans="1:6">
      <c r="A166" s="192"/>
      <c r="B166" s="31" t="s">
        <v>178</v>
      </c>
      <c r="C166" s="16"/>
      <c r="D166" s="147"/>
      <c r="E166" s="164"/>
      <c r="F166" s="167"/>
    </row>
    <row r="167" spans="1:6">
      <c r="A167" s="192"/>
      <c r="B167" s="31" t="s">
        <v>179</v>
      </c>
      <c r="C167" s="16"/>
      <c r="D167" s="147"/>
      <c r="E167" s="164"/>
      <c r="F167" s="167"/>
    </row>
    <row r="168" spans="1:6">
      <c r="A168" s="192"/>
      <c r="B168" s="31" t="s">
        <v>180</v>
      </c>
      <c r="C168" s="16"/>
      <c r="D168" s="147"/>
      <c r="E168" s="164"/>
      <c r="F168" s="167"/>
    </row>
    <row r="169" spans="1:6">
      <c r="A169" s="192"/>
      <c r="B169" s="31" t="s">
        <v>181</v>
      </c>
      <c r="C169" s="16"/>
      <c r="D169" s="147"/>
      <c r="E169" s="164"/>
      <c r="F169" s="167"/>
    </row>
    <row r="170" spans="1:6">
      <c r="A170" s="192"/>
      <c r="B170" s="31" t="s">
        <v>44</v>
      </c>
      <c r="C170" s="16"/>
      <c r="D170" s="147"/>
      <c r="E170" s="164"/>
      <c r="F170" s="167"/>
    </row>
    <row r="171" spans="1:6">
      <c r="A171" s="192"/>
      <c r="B171" s="31" t="s">
        <v>182</v>
      </c>
      <c r="C171" s="16"/>
      <c r="D171" s="147"/>
      <c r="E171" s="164"/>
      <c r="F171" s="167"/>
    </row>
    <row r="172" spans="1:6">
      <c r="A172" s="192"/>
      <c r="B172" s="15" t="s">
        <v>183</v>
      </c>
      <c r="C172" s="16"/>
      <c r="D172" s="147">
        <v>400</v>
      </c>
      <c r="E172" s="144">
        <v>27.5425</v>
      </c>
      <c r="F172" s="170">
        <f>ROUND((100-E172)/100*D172,1)</f>
        <v>289.8</v>
      </c>
    </row>
    <row r="173" spans="1:6">
      <c r="A173" s="192"/>
      <c r="B173" s="31" t="s">
        <v>184</v>
      </c>
      <c r="C173" s="16"/>
      <c r="D173" s="147"/>
      <c r="E173" s="164"/>
      <c r="F173" s="167"/>
    </row>
    <row r="174" spans="1:6">
      <c r="A174" s="192"/>
      <c r="B174" s="31" t="s">
        <v>185</v>
      </c>
      <c r="C174" s="16"/>
      <c r="D174" s="147"/>
      <c r="E174" s="164"/>
      <c r="F174" s="167"/>
    </row>
    <row r="175" spans="1:6">
      <c r="A175" s="192"/>
      <c r="B175" s="31" t="s">
        <v>186</v>
      </c>
      <c r="C175" s="16"/>
      <c r="D175" s="147"/>
      <c r="E175" s="164"/>
      <c r="F175" s="167"/>
    </row>
    <row r="176" spans="1:6" ht="15.75">
      <c r="A176" s="192"/>
      <c r="B176" s="31" t="s">
        <v>187</v>
      </c>
      <c r="C176" s="32" t="s">
        <v>188</v>
      </c>
      <c r="D176" s="147"/>
      <c r="E176" s="164"/>
      <c r="F176" s="167"/>
    </row>
    <row r="177" spans="1:6">
      <c r="A177" s="192"/>
      <c r="B177" s="31" t="s">
        <v>189</v>
      </c>
      <c r="C177" s="16"/>
      <c r="D177" s="147"/>
      <c r="E177" s="164"/>
      <c r="F177" s="167"/>
    </row>
    <row r="178" spans="1:6">
      <c r="A178" s="192"/>
      <c r="B178" s="26" t="s">
        <v>190</v>
      </c>
      <c r="C178" s="16"/>
      <c r="D178" s="147"/>
      <c r="E178" s="164"/>
      <c r="F178" s="167"/>
    </row>
    <row r="179" spans="1:6">
      <c r="A179" s="192"/>
      <c r="B179" s="31" t="s">
        <v>191</v>
      </c>
      <c r="C179" s="16"/>
      <c r="D179" s="147"/>
      <c r="E179" s="164"/>
      <c r="F179" s="167"/>
    </row>
    <row r="180" spans="1:6">
      <c r="A180" s="192"/>
      <c r="B180" s="31" t="s">
        <v>91</v>
      </c>
      <c r="C180" s="16"/>
      <c r="D180" s="147"/>
      <c r="E180" s="164"/>
      <c r="F180" s="167"/>
    </row>
    <row r="181" spans="1:6">
      <c r="A181" s="192"/>
      <c r="B181" s="15" t="s">
        <v>92</v>
      </c>
      <c r="C181" s="16"/>
      <c r="D181" s="147">
        <v>400</v>
      </c>
      <c r="E181" s="144">
        <v>22.8</v>
      </c>
      <c r="F181" s="170">
        <f>ROUND((100-E181)/100*D181,1)</f>
        <v>308.8</v>
      </c>
    </row>
    <row r="182" spans="1:6">
      <c r="A182" s="192"/>
      <c r="B182" s="31" t="s">
        <v>192</v>
      </c>
      <c r="C182" s="16"/>
      <c r="D182" s="147"/>
      <c r="E182" s="164"/>
      <c r="F182" s="167"/>
    </row>
    <row r="183" spans="1:6">
      <c r="A183" s="192"/>
      <c r="B183" s="31" t="s">
        <v>186</v>
      </c>
      <c r="C183" s="16"/>
      <c r="D183" s="147"/>
      <c r="E183" s="164"/>
      <c r="F183" s="167"/>
    </row>
    <row r="184" spans="1:6" s="36" customFormat="1">
      <c r="A184" s="192"/>
      <c r="B184" s="26" t="s">
        <v>193</v>
      </c>
      <c r="C184" s="16"/>
      <c r="D184" s="148"/>
      <c r="E184" s="165"/>
      <c r="F184" s="173"/>
    </row>
    <row r="185" spans="1:6">
      <c r="A185" s="192"/>
      <c r="B185" s="31" t="s">
        <v>194</v>
      </c>
      <c r="C185" s="16"/>
      <c r="D185" s="147"/>
      <c r="E185" s="164"/>
      <c r="F185" s="167"/>
    </row>
    <row r="186" spans="1:6">
      <c r="A186" s="192"/>
      <c r="B186" s="31" t="s">
        <v>195</v>
      </c>
      <c r="C186" s="16"/>
      <c r="D186" s="147"/>
      <c r="E186" s="164"/>
      <c r="F186" s="167"/>
    </row>
    <row r="187" spans="1:6">
      <c r="A187" s="192"/>
      <c r="B187" s="31" t="s">
        <v>196</v>
      </c>
      <c r="C187" s="16"/>
      <c r="D187" s="147"/>
      <c r="E187" s="164"/>
      <c r="F187" s="167"/>
    </row>
    <row r="188" spans="1:6">
      <c r="A188" s="192"/>
      <c r="B188" s="31" t="s">
        <v>197</v>
      </c>
      <c r="C188" s="16"/>
      <c r="D188" s="147"/>
      <c r="E188" s="164"/>
      <c r="F188" s="167"/>
    </row>
    <row r="189" spans="1:6">
      <c r="A189" s="192"/>
      <c r="B189" s="31" t="s">
        <v>191</v>
      </c>
      <c r="C189" s="16"/>
      <c r="D189" s="147"/>
      <c r="E189" s="164"/>
      <c r="F189" s="167"/>
    </row>
    <row r="190" spans="1:6">
      <c r="A190" s="192"/>
      <c r="B190" s="31" t="s">
        <v>198</v>
      </c>
      <c r="C190" s="16"/>
      <c r="D190" s="147"/>
      <c r="E190" s="164"/>
      <c r="F190" s="167"/>
    </row>
    <row r="191" spans="1:6">
      <c r="A191" s="192"/>
      <c r="B191" s="31" t="s">
        <v>199</v>
      </c>
      <c r="C191" s="16"/>
      <c r="D191" s="147"/>
      <c r="E191" s="164"/>
      <c r="F191" s="167"/>
    </row>
    <row r="192" spans="1:6">
      <c r="A192" s="192"/>
      <c r="B192" s="15" t="s">
        <v>200</v>
      </c>
      <c r="C192" s="16"/>
      <c r="D192" s="147">
        <v>400</v>
      </c>
      <c r="E192" s="144">
        <v>19.332750000000001</v>
      </c>
      <c r="F192" s="170">
        <f>ROUND((100-E192)/100*D192,1)</f>
        <v>322.7</v>
      </c>
    </row>
    <row r="193" spans="1:6">
      <c r="A193" s="192"/>
      <c r="B193" s="31" t="s">
        <v>201</v>
      </c>
      <c r="C193" s="16"/>
      <c r="D193" s="147"/>
      <c r="E193" s="164"/>
      <c r="F193" s="167"/>
    </row>
    <row r="194" spans="1:6">
      <c r="A194" s="192"/>
      <c r="B194" s="31" t="s">
        <v>202</v>
      </c>
      <c r="C194" s="16"/>
      <c r="D194" s="147"/>
      <c r="E194" s="164"/>
      <c r="F194" s="167"/>
    </row>
    <row r="195" spans="1:6">
      <c r="A195" s="192"/>
      <c r="B195" s="31" t="s">
        <v>203</v>
      </c>
      <c r="C195" s="185" t="s">
        <v>204</v>
      </c>
      <c r="D195" s="147"/>
      <c r="E195" s="164"/>
      <c r="F195" s="167"/>
    </row>
    <row r="196" spans="1:6">
      <c r="A196" s="192"/>
      <c r="B196" s="31" t="s">
        <v>205</v>
      </c>
      <c r="C196" s="185"/>
      <c r="D196" s="147"/>
      <c r="E196" s="164"/>
      <c r="F196" s="167"/>
    </row>
    <row r="197" spans="1:6">
      <c r="A197" s="192"/>
      <c r="B197" s="31" t="s">
        <v>206</v>
      </c>
      <c r="C197" s="185"/>
      <c r="D197" s="147"/>
      <c r="E197" s="164"/>
      <c r="F197" s="167"/>
    </row>
    <row r="198" spans="1:6">
      <c r="A198" s="192"/>
      <c r="B198" s="31" t="s">
        <v>207</v>
      </c>
      <c r="C198" s="185"/>
      <c r="D198" s="147"/>
      <c r="E198" s="164"/>
      <c r="F198" s="167"/>
    </row>
    <row r="199" spans="1:6">
      <c r="A199" s="192"/>
      <c r="B199" s="31" t="s">
        <v>208</v>
      </c>
      <c r="C199" s="185"/>
      <c r="D199" s="147"/>
      <c r="E199" s="164"/>
      <c r="F199" s="167"/>
    </row>
    <row r="200" spans="1:6">
      <c r="A200" s="192"/>
      <c r="B200" s="31" t="s">
        <v>209</v>
      </c>
      <c r="C200" s="16"/>
      <c r="D200" s="147"/>
      <c r="E200" s="164"/>
      <c r="F200" s="167"/>
    </row>
    <row r="201" spans="1:6">
      <c r="A201" s="192"/>
      <c r="B201" s="31" t="s">
        <v>63</v>
      </c>
      <c r="C201" s="16"/>
      <c r="D201" s="147"/>
      <c r="E201" s="164"/>
      <c r="F201" s="167"/>
    </row>
    <row r="202" spans="1:6">
      <c r="A202" s="192"/>
      <c r="B202" s="31" t="s">
        <v>210</v>
      </c>
      <c r="C202" s="16"/>
      <c r="D202" s="149"/>
      <c r="E202" s="164"/>
      <c r="F202" s="167"/>
    </row>
    <row r="203" spans="1:6">
      <c r="A203" s="192"/>
      <c r="B203" s="15" t="s">
        <v>92</v>
      </c>
      <c r="C203" s="16"/>
      <c r="D203" s="151">
        <v>400</v>
      </c>
      <c r="E203" s="144">
        <v>30.634</v>
      </c>
      <c r="F203" s="170">
        <f>ROUND((100-E203)/100*D203,1)</f>
        <v>277.5</v>
      </c>
    </row>
    <row r="204" spans="1:6">
      <c r="A204" s="192"/>
      <c r="B204" s="31" t="s">
        <v>211</v>
      </c>
      <c r="C204" s="16"/>
      <c r="D204" s="147"/>
      <c r="E204" s="164"/>
      <c r="F204" s="167"/>
    </row>
    <row r="205" spans="1:6">
      <c r="A205" s="192"/>
      <c r="B205" s="31" t="s">
        <v>212</v>
      </c>
      <c r="C205" s="16"/>
      <c r="D205" s="147"/>
      <c r="E205" s="164"/>
      <c r="F205" s="167"/>
    </row>
    <row r="206" spans="1:6">
      <c r="A206" s="192"/>
      <c r="B206" s="31" t="s">
        <v>213</v>
      </c>
      <c r="C206" s="16"/>
      <c r="D206" s="147"/>
      <c r="E206" s="164"/>
      <c r="F206" s="167"/>
    </row>
    <row r="207" spans="1:6">
      <c r="A207" s="192"/>
      <c r="B207" s="31" t="s">
        <v>214</v>
      </c>
      <c r="C207" s="16"/>
      <c r="D207" s="147"/>
      <c r="E207" s="164"/>
      <c r="F207" s="167"/>
    </row>
    <row r="208" spans="1:6">
      <c r="A208" s="192"/>
      <c r="B208" s="15" t="s">
        <v>215</v>
      </c>
      <c r="C208" s="16"/>
      <c r="D208" s="147">
        <v>400</v>
      </c>
      <c r="E208" s="144">
        <v>4.62</v>
      </c>
      <c r="F208" s="170">
        <f>ROUND((100-E208)/100*D208,1)</f>
        <v>381.5</v>
      </c>
    </row>
    <row r="209" spans="1:6">
      <c r="A209" s="192"/>
      <c r="B209" s="26" t="s">
        <v>216</v>
      </c>
      <c r="C209" s="16"/>
      <c r="D209" s="147"/>
      <c r="E209" s="164"/>
      <c r="F209" s="167"/>
    </row>
    <row r="210" spans="1:6">
      <c r="A210" s="192"/>
      <c r="B210" s="34" t="s">
        <v>217</v>
      </c>
      <c r="C210" s="16"/>
      <c r="D210" s="147"/>
      <c r="E210" s="164"/>
      <c r="F210" s="167"/>
    </row>
    <row r="211" spans="1:6">
      <c r="A211" s="192"/>
      <c r="B211" s="31" t="s">
        <v>218</v>
      </c>
      <c r="C211" s="16"/>
      <c r="D211" s="147"/>
      <c r="E211" s="164"/>
      <c r="F211" s="167"/>
    </row>
    <row r="212" spans="1:6">
      <c r="A212" s="192"/>
      <c r="B212" s="31" t="s">
        <v>219</v>
      </c>
      <c r="C212" s="187" t="s">
        <v>220</v>
      </c>
      <c r="D212" s="147"/>
      <c r="E212" s="164"/>
      <c r="F212" s="167"/>
    </row>
    <row r="213" spans="1:6">
      <c r="A213" s="192"/>
      <c r="B213" s="31" t="s">
        <v>221</v>
      </c>
      <c r="C213" s="187"/>
      <c r="D213" s="147"/>
      <c r="E213" s="164"/>
      <c r="F213" s="167"/>
    </row>
    <row r="214" spans="1:6">
      <c r="A214" s="192"/>
      <c r="B214" s="31" t="s">
        <v>222</v>
      </c>
      <c r="C214" s="187"/>
      <c r="D214" s="147"/>
      <c r="E214" s="164"/>
      <c r="F214" s="167"/>
    </row>
    <row r="215" spans="1:6">
      <c r="A215" s="192"/>
      <c r="B215" s="31" t="s">
        <v>63</v>
      </c>
      <c r="C215" s="16"/>
      <c r="D215" s="147"/>
      <c r="E215" s="164"/>
      <c r="F215" s="167"/>
    </row>
    <row r="216" spans="1:6">
      <c r="A216" s="192"/>
      <c r="B216" s="31" t="s">
        <v>223</v>
      </c>
      <c r="C216" s="16"/>
      <c r="D216" s="147"/>
      <c r="E216" s="164"/>
      <c r="F216" s="167"/>
    </row>
    <row r="217" spans="1:6">
      <c r="A217" s="192"/>
      <c r="B217" s="15" t="s">
        <v>224</v>
      </c>
      <c r="C217" s="16"/>
      <c r="D217" s="147">
        <v>400</v>
      </c>
      <c r="E217" s="144">
        <v>18.260000000000002</v>
      </c>
      <c r="F217" s="170">
        <f>ROUND((100-E217)/100*D217,1)</f>
        <v>327</v>
      </c>
    </row>
    <row r="218" spans="1:6">
      <c r="A218" s="192"/>
      <c r="B218" s="31" t="s">
        <v>225</v>
      </c>
      <c r="C218" s="16"/>
      <c r="D218" s="147"/>
      <c r="E218" s="164"/>
      <c r="F218" s="167"/>
    </row>
    <row r="219" spans="1:6">
      <c r="A219" s="192"/>
      <c r="B219" s="31" t="s">
        <v>226</v>
      </c>
      <c r="C219" s="16"/>
      <c r="D219" s="147"/>
      <c r="E219" s="164"/>
      <c r="F219" s="167"/>
    </row>
    <row r="220" spans="1:6">
      <c r="A220" s="192"/>
      <c r="B220" s="31" t="s">
        <v>227</v>
      </c>
      <c r="C220" s="16"/>
      <c r="D220" s="147"/>
      <c r="E220" s="164"/>
      <c r="F220" s="167"/>
    </row>
    <row r="221" spans="1:6">
      <c r="A221" s="192"/>
      <c r="B221" s="31" t="s">
        <v>228</v>
      </c>
      <c r="C221" s="16"/>
      <c r="D221" s="147"/>
      <c r="E221" s="164"/>
      <c r="F221" s="167"/>
    </row>
    <row r="222" spans="1:6">
      <c r="A222" s="192"/>
      <c r="B222" s="31" t="s">
        <v>229</v>
      </c>
      <c r="C222" s="16"/>
      <c r="D222" s="147"/>
      <c r="E222" s="164"/>
      <c r="F222" s="167"/>
    </row>
    <row r="223" spans="1:6">
      <c r="A223" s="192"/>
      <c r="B223" s="15" t="s">
        <v>230</v>
      </c>
      <c r="C223" s="16"/>
      <c r="D223" s="147">
        <v>400</v>
      </c>
      <c r="E223" s="144">
        <v>12.22</v>
      </c>
      <c r="F223" s="170">
        <f>ROUND((100-E223)/100*D223,1)</f>
        <v>351.1</v>
      </c>
    </row>
    <row r="224" spans="1:6">
      <c r="A224" s="192"/>
      <c r="B224" s="38" t="s">
        <v>231</v>
      </c>
      <c r="C224" s="39"/>
      <c r="D224" s="147"/>
      <c r="E224" s="164"/>
      <c r="F224" s="167"/>
    </row>
    <row r="225" spans="1:6" ht="15.75">
      <c r="A225" s="192"/>
      <c r="B225" s="31" t="s">
        <v>232</v>
      </c>
      <c r="C225" s="32" t="s">
        <v>233</v>
      </c>
      <c r="D225" s="147"/>
      <c r="E225" s="164"/>
      <c r="F225" s="167"/>
    </row>
    <row r="226" spans="1:6">
      <c r="A226" s="192"/>
      <c r="B226" s="31" t="s">
        <v>234</v>
      </c>
      <c r="C226" s="16"/>
      <c r="D226" s="147"/>
      <c r="E226" s="164"/>
      <c r="F226" s="167"/>
    </row>
    <row r="227" spans="1:6">
      <c r="A227" s="192"/>
      <c r="B227" s="31" t="s">
        <v>235</v>
      </c>
      <c r="C227" s="16"/>
      <c r="D227" s="147"/>
      <c r="E227" s="164"/>
      <c r="F227" s="167"/>
    </row>
    <row r="228" spans="1:6">
      <c r="A228" s="192"/>
      <c r="B228" s="15" t="s">
        <v>20</v>
      </c>
      <c r="C228" s="16"/>
      <c r="D228" s="147"/>
      <c r="E228" s="164"/>
      <c r="F228" s="167"/>
    </row>
    <row r="229" spans="1:6">
      <c r="A229" s="192"/>
      <c r="B229" s="31" t="s">
        <v>236</v>
      </c>
      <c r="C229" s="16"/>
      <c r="D229" s="147"/>
      <c r="E229" s="164"/>
      <c r="F229" s="167"/>
    </row>
    <row r="230" spans="1:6">
      <c r="A230" s="192"/>
      <c r="B230" s="31" t="s">
        <v>41</v>
      </c>
      <c r="C230" s="16"/>
      <c r="D230" s="147"/>
      <c r="E230" s="164"/>
      <c r="F230" s="167"/>
    </row>
    <row r="231" spans="1:6">
      <c r="A231" s="192"/>
      <c r="B231" s="31" t="s">
        <v>237</v>
      </c>
      <c r="C231" s="16"/>
      <c r="D231" s="147"/>
      <c r="E231" s="164"/>
      <c r="F231" s="167"/>
    </row>
    <row r="232" spans="1:6">
      <c r="A232" s="192"/>
      <c r="B232" s="31" t="s">
        <v>238</v>
      </c>
      <c r="C232" s="16"/>
      <c r="D232" s="147"/>
      <c r="E232" s="164"/>
      <c r="F232" s="167"/>
    </row>
    <row r="233" spans="1:6">
      <c r="A233" s="192"/>
      <c r="B233" s="31" t="s">
        <v>239</v>
      </c>
      <c r="C233" s="16"/>
      <c r="D233" s="147"/>
      <c r="E233" s="164"/>
      <c r="F233" s="167"/>
    </row>
    <row r="234" spans="1:6">
      <c r="A234" s="192"/>
      <c r="B234" s="31" t="s">
        <v>240</v>
      </c>
      <c r="C234" s="16"/>
      <c r="D234" s="147"/>
      <c r="E234" s="164"/>
      <c r="F234" s="167"/>
    </row>
    <row r="235" spans="1:6">
      <c r="A235" s="14" t="s">
        <v>1</v>
      </c>
      <c r="B235" s="15" t="s">
        <v>241</v>
      </c>
      <c r="C235" s="16"/>
      <c r="D235" s="147">
        <v>250</v>
      </c>
      <c r="E235" s="144">
        <v>33.686399999999999</v>
      </c>
      <c r="F235" s="170">
        <f>ROUND((100-E235)/100*D235,1)</f>
        <v>165.8</v>
      </c>
    </row>
    <row r="236" spans="1:6">
      <c r="A236" s="190" t="s">
        <v>14</v>
      </c>
      <c r="B236" s="19" t="s">
        <v>242</v>
      </c>
      <c r="C236" s="185" t="s">
        <v>243</v>
      </c>
      <c r="D236" s="147"/>
      <c r="E236" s="164"/>
      <c r="F236" s="167"/>
    </row>
    <row r="237" spans="1:6">
      <c r="A237" s="190"/>
      <c r="B237" s="19" t="s">
        <v>244</v>
      </c>
      <c r="C237" s="185"/>
      <c r="D237" s="147"/>
      <c r="E237" s="164"/>
      <c r="F237" s="167"/>
    </row>
    <row r="238" spans="1:6">
      <c r="A238" s="190"/>
      <c r="B238" s="26" t="s">
        <v>245</v>
      </c>
      <c r="C238" s="185"/>
      <c r="D238" s="147"/>
      <c r="E238" s="164"/>
      <c r="F238" s="167"/>
    </row>
    <row r="239" spans="1:6">
      <c r="A239" s="190"/>
      <c r="B239" s="19" t="s">
        <v>244</v>
      </c>
      <c r="C239" s="185"/>
      <c r="D239" s="147"/>
      <c r="E239" s="164"/>
      <c r="F239" s="167"/>
    </row>
    <row r="240" spans="1:6">
      <c r="A240" s="190"/>
      <c r="B240" s="30" t="s">
        <v>92</v>
      </c>
      <c r="C240" s="16"/>
      <c r="D240" s="147">
        <v>400</v>
      </c>
      <c r="E240" s="144">
        <v>6.1005000000000003</v>
      </c>
      <c r="F240" s="170">
        <f>ROUND((100-E240)/100*D240,1)</f>
        <v>375.6</v>
      </c>
    </row>
    <row r="241" spans="1:6">
      <c r="A241" s="190"/>
      <c r="B241" s="22" t="s">
        <v>246</v>
      </c>
      <c r="C241" s="16"/>
      <c r="D241" s="147"/>
      <c r="E241" s="164"/>
      <c r="F241" s="167"/>
    </row>
    <row r="242" spans="1:6">
      <c r="A242" s="190"/>
      <c r="B242" s="19" t="s">
        <v>44</v>
      </c>
      <c r="C242" s="16"/>
      <c r="D242" s="147"/>
      <c r="E242" s="164"/>
      <c r="F242" s="167"/>
    </row>
    <row r="243" spans="1:6">
      <c r="A243" s="190"/>
      <c r="B243" s="31" t="s">
        <v>247</v>
      </c>
      <c r="C243" s="16"/>
      <c r="D243" s="147"/>
      <c r="E243" s="164"/>
      <c r="F243" s="167"/>
    </row>
    <row r="244" spans="1:6">
      <c r="A244" s="14" t="s">
        <v>1</v>
      </c>
      <c r="B244" s="15" t="s">
        <v>248</v>
      </c>
      <c r="C244" s="16"/>
      <c r="D244" s="147">
        <v>400</v>
      </c>
      <c r="E244" s="144">
        <v>29.678000000000001</v>
      </c>
      <c r="F244" s="170">
        <f>ROUND((100-E244)/100*D244,1)</f>
        <v>281.3</v>
      </c>
    </row>
    <row r="245" spans="1:6">
      <c r="A245" s="191" t="s">
        <v>29</v>
      </c>
      <c r="B245" s="26" t="s">
        <v>249</v>
      </c>
      <c r="C245" s="16"/>
      <c r="D245" s="147"/>
      <c r="E245" s="164"/>
      <c r="F245" s="167"/>
    </row>
    <row r="246" spans="1:6">
      <c r="A246" s="191"/>
      <c r="B246" s="31" t="s">
        <v>36</v>
      </c>
      <c r="C246" s="187" t="s">
        <v>250</v>
      </c>
      <c r="D246" s="147"/>
      <c r="E246" s="164"/>
      <c r="F246" s="167"/>
    </row>
    <row r="247" spans="1:6">
      <c r="A247" s="191"/>
      <c r="B247" s="31" t="s">
        <v>251</v>
      </c>
      <c r="C247" s="187"/>
      <c r="D247" s="147"/>
      <c r="E247" s="164"/>
      <c r="F247" s="167"/>
    </row>
    <row r="248" spans="1:6">
      <c r="A248" s="191"/>
      <c r="B248" s="31" t="s">
        <v>93</v>
      </c>
      <c r="C248" s="187"/>
      <c r="D248" s="147"/>
      <c r="E248" s="164"/>
      <c r="F248" s="167"/>
    </row>
    <row r="249" spans="1:6">
      <c r="A249" s="191"/>
      <c r="B249" s="31" t="s">
        <v>252</v>
      </c>
      <c r="C249" s="187"/>
      <c r="D249" s="147"/>
      <c r="E249" s="164"/>
      <c r="F249" s="167"/>
    </row>
    <row r="250" spans="1:6">
      <c r="A250" s="191"/>
      <c r="B250" s="31" t="s">
        <v>253</v>
      </c>
      <c r="C250" s="16"/>
      <c r="D250" s="147"/>
      <c r="E250" s="164"/>
      <c r="F250" s="167"/>
    </row>
    <row r="251" spans="1:6">
      <c r="A251" s="191" t="s">
        <v>14</v>
      </c>
      <c r="B251" s="15" t="s">
        <v>254</v>
      </c>
      <c r="C251" s="16"/>
      <c r="D251" s="147">
        <v>400</v>
      </c>
      <c r="E251" s="144">
        <v>13.510999999999999</v>
      </c>
      <c r="F251" s="170">
        <f>ROUND((100-E251)/100*D251,1)</f>
        <v>346</v>
      </c>
    </row>
    <row r="252" spans="1:6">
      <c r="A252" s="191"/>
      <c r="B252" s="31" t="s">
        <v>255</v>
      </c>
      <c r="C252" s="185" t="s">
        <v>256</v>
      </c>
      <c r="D252" s="147"/>
      <c r="E252" s="164"/>
      <c r="F252" s="167"/>
    </row>
    <row r="253" spans="1:6">
      <c r="A253" s="191"/>
      <c r="B253" s="31" t="s">
        <v>257</v>
      </c>
      <c r="C253" s="185"/>
      <c r="D253" s="147"/>
      <c r="E253" s="164"/>
      <c r="F253" s="167"/>
    </row>
    <row r="254" spans="1:6">
      <c r="A254" s="191"/>
      <c r="B254" s="31" t="s">
        <v>236</v>
      </c>
      <c r="C254" s="185"/>
      <c r="D254" s="147"/>
      <c r="E254" s="164"/>
      <c r="F254" s="167"/>
    </row>
    <row r="255" spans="1:6">
      <c r="A255" s="191"/>
      <c r="B255" s="15" t="s">
        <v>20</v>
      </c>
      <c r="C255" s="16"/>
      <c r="D255" s="147"/>
      <c r="E255" s="164"/>
      <c r="F255" s="167"/>
    </row>
    <row r="256" spans="1:6">
      <c r="A256" s="191"/>
      <c r="B256" s="31" t="s">
        <v>258</v>
      </c>
      <c r="C256" s="16"/>
      <c r="D256" s="147"/>
      <c r="E256" s="164"/>
      <c r="F256" s="167"/>
    </row>
    <row r="257" spans="1:6">
      <c r="A257" s="191"/>
      <c r="B257" s="31" t="s">
        <v>259</v>
      </c>
      <c r="C257" s="16"/>
      <c r="D257" s="147"/>
      <c r="E257" s="164"/>
      <c r="F257" s="167"/>
    </row>
    <row r="258" spans="1:6" ht="26.25">
      <c r="A258" s="191"/>
      <c r="B258" s="40" t="s">
        <v>260</v>
      </c>
      <c r="C258" s="16"/>
      <c r="D258" s="147">
        <v>160</v>
      </c>
      <c r="E258" s="144">
        <v>21.451250000000002</v>
      </c>
      <c r="F258" s="170">
        <f>ROUND((100-E258)/100*D258,1)</f>
        <v>125.7</v>
      </c>
    </row>
    <row r="259" spans="1:6">
      <c r="A259" s="191"/>
      <c r="B259" s="31" t="s">
        <v>255</v>
      </c>
      <c r="C259" s="16"/>
      <c r="D259" s="147"/>
      <c r="E259" s="164"/>
      <c r="F259" s="167"/>
    </row>
    <row r="260" spans="1:6">
      <c r="A260" s="191"/>
      <c r="B260" s="31" t="s">
        <v>261</v>
      </c>
      <c r="C260" s="187" t="s">
        <v>262</v>
      </c>
      <c r="D260" s="147"/>
      <c r="E260" s="164"/>
      <c r="F260" s="167"/>
    </row>
    <row r="261" spans="1:6">
      <c r="A261" s="191"/>
      <c r="B261" s="31" t="s">
        <v>263</v>
      </c>
      <c r="C261" s="187"/>
      <c r="D261" s="147"/>
      <c r="E261" s="164"/>
      <c r="F261" s="167"/>
    </row>
    <row r="262" spans="1:6">
      <c r="A262" s="191"/>
      <c r="B262" s="31" t="s">
        <v>264</v>
      </c>
      <c r="C262" s="187"/>
      <c r="D262" s="147"/>
      <c r="E262" s="164"/>
      <c r="F262" s="167"/>
    </row>
    <row r="263" spans="1:6">
      <c r="A263" s="191"/>
      <c r="B263" s="31" t="s">
        <v>264</v>
      </c>
      <c r="C263" s="16"/>
      <c r="D263" s="147"/>
      <c r="E263" s="164"/>
      <c r="F263" s="167"/>
    </row>
    <row r="264" spans="1:6">
      <c r="A264" s="195" t="s">
        <v>29</v>
      </c>
      <c r="B264" s="40" t="s">
        <v>265</v>
      </c>
      <c r="C264" s="16"/>
      <c r="D264" s="148">
        <v>400</v>
      </c>
      <c r="E264" s="144">
        <v>20.919</v>
      </c>
      <c r="F264" s="170">
        <f>ROUND((100-E264)/100*D264,1)</f>
        <v>316.3</v>
      </c>
    </row>
    <row r="265" spans="1:6">
      <c r="A265" s="195"/>
      <c r="B265" s="40" t="s">
        <v>266</v>
      </c>
      <c r="C265" s="16"/>
      <c r="D265" s="148"/>
      <c r="E265" s="164"/>
      <c r="F265" s="167"/>
    </row>
    <row r="266" spans="1:6">
      <c r="A266" s="195"/>
      <c r="B266" s="41" t="s">
        <v>267</v>
      </c>
      <c r="C266" s="16"/>
      <c r="D266" s="148"/>
      <c r="E266" s="164"/>
      <c r="F266" s="167"/>
    </row>
    <row r="267" spans="1:6" ht="26.25">
      <c r="A267" s="191" t="s">
        <v>29</v>
      </c>
      <c r="B267" s="40" t="s">
        <v>268</v>
      </c>
      <c r="C267" s="16"/>
      <c r="D267" s="147">
        <v>400</v>
      </c>
      <c r="E267" s="144">
        <v>43.345500000000001</v>
      </c>
      <c r="F267" s="170">
        <f>ROUND((100-E267)/100*D267,1)</f>
        <v>226.6</v>
      </c>
    </row>
    <row r="268" spans="1:6">
      <c r="A268" s="191"/>
      <c r="B268" s="26" t="s">
        <v>251</v>
      </c>
      <c r="C268" s="185" t="s">
        <v>269</v>
      </c>
      <c r="D268" s="147"/>
      <c r="E268" s="164"/>
      <c r="F268" s="167"/>
    </row>
    <row r="269" spans="1:6">
      <c r="A269" s="191"/>
      <c r="B269" s="31" t="s">
        <v>36</v>
      </c>
      <c r="C269" s="185"/>
      <c r="D269" s="147"/>
      <c r="E269" s="164"/>
      <c r="F269" s="167"/>
    </row>
    <row r="270" spans="1:6">
      <c r="A270" s="191"/>
      <c r="B270" s="31" t="s">
        <v>38</v>
      </c>
      <c r="C270" s="185"/>
      <c r="D270" s="147"/>
      <c r="E270" s="164"/>
      <c r="F270" s="167"/>
    </row>
    <row r="271" spans="1:6">
      <c r="A271" s="191"/>
      <c r="B271" s="31" t="s">
        <v>270</v>
      </c>
      <c r="C271" s="185"/>
      <c r="D271" s="147"/>
      <c r="E271" s="164"/>
      <c r="F271" s="167"/>
    </row>
    <row r="272" spans="1:6">
      <c r="A272" s="191"/>
      <c r="B272" s="31" t="s">
        <v>271</v>
      </c>
      <c r="C272" s="185"/>
      <c r="D272" s="147"/>
      <c r="E272" s="164"/>
      <c r="F272" s="167"/>
    </row>
    <row r="273" spans="1:6">
      <c r="A273" s="191"/>
      <c r="B273" s="31" t="s">
        <v>272</v>
      </c>
      <c r="C273" s="185"/>
      <c r="D273" s="147"/>
      <c r="E273" s="164"/>
      <c r="F273" s="167"/>
    </row>
    <row r="274" spans="1:6">
      <c r="A274" s="196" t="s">
        <v>29</v>
      </c>
      <c r="B274" s="40" t="s">
        <v>273</v>
      </c>
      <c r="C274" s="197" t="s">
        <v>274</v>
      </c>
      <c r="D274" s="148">
        <v>250</v>
      </c>
      <c r="E274" s="144">
        <v>10.076000000000001</v>
      </c>
      <c r="F274" s="170">
        <f>ROUND((100-E274)/100*D274,1)</f>
        <v>224.8</v>
      </c>
    </row>
    <row r="275" spans="1:6">
      <c r="A275" s="196"/>
      <c r="B275" s="41" t="s">
        <v>275</v>
      </c>
      <c r="C275" s="197"/>
      <c r="D275" s="148"/>
      <c r="E275" s="164"/>
      <c r="F275" s="167"/>
    </row>
    <row r="276" spans="1:6">
      <c r="A276" s="196"/>
      <c r="B276" s="41" t="s">
        <v>275</v>
      </c>
      <c r="C276" s="197"/>
      <c r="D276" s="148"/>
      <c r="E276" s="164"/>
      <c r="F276" s="167"/>
    </row>
    <row r="277" spans="1:6" ht="26.25">
      <c r="A277" s="196"/>
      <c r="B277" s="40" t="s">
        <v>276</v>
      </c>
      <c r="C277" s="16"/>
      <c r="D277" s="147">
        <v>400</v>
      </c>
      <c r="E277" s="144">
        <v>12.4655</v>
      </c>
      <c r="F277" s="170">
        <f>ROUND((100-E277)/100*D277,1)</f>
        <v>350.1</v>
      </c>
    </row>
    <row r="278" spans="1:6">
      <c r="A278" s="196"/>
      <c r="B278" s="42" t="s">
        <v>277</v>
      </c>
      <c r="C278" s="187" t="s">
        <v>278</v>
      </c>
      <c r="D278" s="147"/>
      <c r="E278" s="164"/>
      <c r="F278" s="167"/>
    </row>
    <row r="279" spans="1:6">
      <c r="A279" s="196"/>
      <c r="B279" s="31" t="s">
        <v>36</v>
      </c>
      <c r="C279" s="187"/>
      <c r="D279" s="147"/>
      <c r="E279" s="164"/>
      <c r="F279" s="167"/>
    </row>
    <row r="280" spans="1:6">
      <c r="A280" s="196"/>
      <c r="B280" s="31" t="s">
        <v>279</v>
      </c>
      <c r="C280" s="187"/>
      <c r="D280" s="147"/>
      <c r="E280" s="164"/>
      <c r="F280" s="167"/>
    </row>
    <row r="281" spans="1:6" ht="26.25">
      <c r="A281" s="193" t="s">
        <v>14</v>
      </c>
      <c r="B281" s="40" t="s">
        <v>280</v>
      </c>
      <c r="C281" s="16"/>
      <c r="D281" s="147">
        <v>160</v>
      </c>
      <c r="E281" s="144">
        <v>28.05</v>
      </c>
      <c r="F281" s="170">
        <f>ROUND((100-E281)/100*D281,1)</f>
        <v>115.1</v>
      </c>
    </row>
    <row r="282" spans="1:6" ht="15.75">
      <c r="A282" s="193"/>
      <c r="B282" s="26" t="s">
        <v>251</v>
      </c>
      <c r="C282" s="32" t="s">
        <v>281</v>
      </c>
      <c r="D282" s="147"/>
      <c r="E282" s="164"/>
      <c r="F282" s="167"/>
    </row>
    <row r="283" spans="1:6">
      <c r="A283" s="193"/>
      <c r="B283" s="31" t="s">
        <v>282</v>
      </c>
      <c r="C283" s="16"/>
      <c r="D283" s="147"/>
      <c r="E283" s="164"/>
      <c r="F283" s="167"/>
    </row>
    <row r="284" spans="1:6" ht="26.25">
      <c r="A284" s="193"/>
      <c r="B284" s="40" t="s">
        <v>283</v>
      </c>
      <c r="C284" s="187" t="s">
        <v>284</v>
      </c>
      <c r="D284" s="147">
        <v>160</v>
      </c>
      <c r="E284" s="144">
        <v>2.85</v>
      </c>
      <c r="F284" s="170">
        <f>ROUND((100-E284)/100*D284,1)</f>
        <v>155.4</v>
      </c>
    </row>
    <row r="285" spans="1:6">
      <c r="A285" s="193"/>
      <c r="B285" s="26" t="s">
        <v>251</v>
      </c>
      <c r="C285" s="187"/>
      <c r="D285" s="147"/>
      <c r="E285" s="164"/>
      <c r="F285" s="167"/>
    </row>
    <row r="286" spans="1:6" s="44" customFormat="1" ht="26.25">
      <c r="A286" s="193"/>
      <c r="B286" s="43" t="s">
        <v>285</v>
      </c>
      <c r="C286" s="187" t="s">
        <v>286</v>
      </c>
      <c r="D286" s="148">
        <v>160</v>
      </c>
      <c r="E286" s="144">
        <v>1.95</v>
      </c>
      <c r="F286" s="170">
        <f>ROUND((100-E286)/100*D286,1)</f>
        <v>156.9</v>
      </c>
    </row>
    <row r="287" spans="1:6" s="44" customFormat="1">
      <c r="A287" s="193"/>
      <c r="B287" s="26" t="s">
        <v>287</v>
      </c>
      <c r="C287" s="187"/>
      <c r="D287" s="148"/>
      <c r="E287" s="166"/>
      <c r="F287" s="174"/>
    </row>
    <row r="288" spans="1:6" ht="26.25">
      <c r="A288" s="194" t="s">
        <v>29</v>
      </c>
      <c r="B288" s="40" t="s">
        <v>288</v>
      </c>
      <c r="C288" s="187" t="s">
        <v>289</v>
      </c>
      <c r="D288" s="169">
        <v>40</v>
      </c>
      <c r="E288" s="144">
        <v>5.6</v>
      </c>
      <c r="F288" s="170">
        <f>ROUND((100-E288)/100*D288,1)</f>
        <v>37.799999999999997</v>
      </c>
    </row>
    <row r="289" spans="1:6">
      <c r="A289" s="194"/>
      <c r="B289" s="41" t="s">
        <v>290</v>
      </c>
      <c r="C289" s="187"/>
      <c r="D289" s="148"/>
      <c r="E289" s="164"/>
      <c r="F289" s="167"/>
    </row>
    <row r="290" spans="1:6">
      <c r="A290"/>
      <c r="B290" s="45" t="s">
        <v>291</v>
      </c>
      <c r="C290" s="187" t="s">
        <v>292</v>
      </c>
      <c r="D290" s="147"/>
      <c r="E290" s="164"/>
      <c r="F290" s="167"/>
    </row>
    <row r="291" spans="1:6">
      <c r="A291" s="186" t="s">
        <v>29</v>
      </c>
      <c r="B291" s="26" t="s">
        <v>293</v>
      </c>
      <c r="C291" s="187"/>
      <c r="D291" s="147"/>
      <c r="E291" s="164"/>
      <c r="F291" s="167"/>
    </row>
    <row r="292" spans="1:6">
      <c r="A292" s="186"/>
      <c r="B292" s="26" t="s">
        <v>294</v>
      </c>
      <c r="C292" s="16"/>
      <c r="D292" s="147"/>
      <c r="E292" s="164"/>
      <c r="F292" s="167"/>
    </row>
    <row r="293" spans="1:6">
      <c r="A293" s="186"/>
      <c r="B293" s="15" t="s">
        <v>266</v>
      </c>
      <c r="C293" s="16"/>
      <c r="D293" s="147">
        <v>400</v>
      </c>
      <c r="E293" s="144">
        <v>13.99325</v>
      </c>
      <c r="F293" s="170">
        <f>ROUND((100-E293)/100*D293,1)</f>
        <v>344</v>
      </c>
    </row>
    <row r="294" spans="1:6">
      <c r="A294" s="186"/>
      <c r="B294" s="26" t="s">
        <v>293</v>
      </c>
      <c r="C294" s="16"/>
      <c r="D294" s="147"/>
      <c r="E294" s="164"/>
      <c r="F294" s="167"/>
    </row>
    <row r="295" spans="1:6">
      <c r="A295" s="186"/>
      <c r="B295" s="26" t="s">
        <v>295</v>
      </c>
      <c r="C295" s="16"/>
      <c r="D295" s="147"/>
      <c r="E295" s="164"/>
      <c r="F295" s="167"/>
    </row>
    <row r="296" spans="1:6">
      <c r="A296" s="186"/>
      <c r="B296" s="26" t="s">
        <v>264</v>
      </c>
      <c r="C296" s="16"/>
      <c r="D296" s="147"/>
      <c r="E296" s="164"/>
      <c r="F296" s="167"/>
    </row>
    <row r="297" spans="1:6">
      <c r="A297" s="186"/>
      <c r="B297" s="31" t="s">
        <v>296</v>
      </c>
      <c r="C297" s="16"/>
      <c r="D297" s="147"/>
      <c r="E297" s="164"/>
      <c r="F297" s="167"/>
    </row>
    <row r="298" spans="1:6">
      <c r="A298" s="186"/>
      <c r="B298" s="31" t="s">
        <v>297</v>
      </c>
      <c r="C298" s="16"/>
      <c r="D298" s="147"/>
      <c r="E298" s="164"/>
      <c r="F298" s="167"/>
    </row>
    <row r="299" spans="1:6">
      <c r="A299" s="186"/>
      <c r="B299" s="31" t="s">
        <v>298</v>
      </c>
      <c r="C299" s="16"/>
      <c r="D299" s="147"/>
      <c r="E299" s="164"/>
      <c r="F299" s="167"/>
    </row>
    <row r="300" spans="1:6">
      <c r="A300" s="186"/>
      <c r="B300" s="31" t="s">
        <v>299</v>
      </c>
      <c r="C300" s="16"/>
      <c r="D300" s="147"/>
      <c r="E300" s="164"/>
      <c r="F300" s="167"/>
    </row>
    <row r="301" spans="1:6">
      <c r="A301" s="186"/>
      <c r="B301" s="31" t="s">
        <v>300</v>
      </c>
      <c r="C301" s="16"/>
      <c r="D301" s="147"/>
      <c r="E301" s="164"/>
      <c r="F301" s="167"/>
    </row>
    <row r="302" spans="1:6">
      <c r="A302"/>
      <c r="B302" s="15" t="s">
        <v>301</v>
      </c>
      <c r="C302" s="16"/>
      <c r="D302" s="147">
        <v>400</v>
      </c>
      <c r="E302" s="144">
        <v>19.805</v>
      </c>
      <c r="F302" s="170">
        <f>ROUND((100-E302)/100*D302,1)</f>
        <v>320.8</v>
      </c>
    </row>
    <row r="303" spans="1:6">
      <c r="A303" s="200" t="s">
        <v>302</v>
      </c>
      <c r="B303" s="26" t="s">
        <v>303</v>
      </c>
      <c r="C303" s="187" t="s">
        <v>304</v>
      </c>
      <c r="D303" s="147"/>
      <c r="E303" s="164"/>
      <c r="F303" s="167"/>
    </row>
    <row r="304" spans="1:6">
      <c r="A304" s="200"/>
      <c r="B304" s="31" t="s">
        <v>305</v>
      </c>
      <c r="C304" s="187"/>
      <c r="D304" s="147"/>
      <c r="E304" s="164"/>
      <c r="F304" s="167"/>
    </row>
    <row r="305" spans="1:6">
      <c r="A305" s="200"/>
      <c r="B305" s="31" t="s">
        <v>306</v>
      </c>
      <c r="C305" s="187"/>
      <c r="D305" s="147"/>
      <c r="E305" s="164"/>
      <c r="F305" s="167"/>
    </row>
    <row r="306" spans="1:6">
      <c r="A306" s="200"/>
      <c r="B306" s="31" t="s">
        <v>307</v>
      </c>
      <c r="C306" s="187"/>
      <c r="D306" s="147"/>
      <c r="E306" s="164"/>
      <c r="F306" s="167"/>
    </row>
    <row r="307" spans="1:6">
      <c r="A307" s="200"/>
      <c r="B307" s="31" t="s">
        <v>308</v>
      </c>
      <c r="C307" s="187"/>
      <c r="D307" s="147"/>
      <c r="E307" s="164"/>
      <c r="F307" s="167"/>
    </row>
    <row r="308" spans="1:6">
      <c r="A308" s="200"/>
      <c r="B308" s="31" t="s">
        <v>309</v>
      </c>
      <c r="C308" s="187"/>
      <c r="D308" s="147"/>
      <c r="E308" s="164"/>
      <c r="F308" s="167"/>
    </row>
    <row r="309" spans="1:6">
      <c r="A309" s="200"/>
      <c r="B309" s="15" t="s">
        <v>310</v>
      </c>
      <c r="C309" s="16"/>
      <c r="D309" s="147">
        <v>400</v>
      </c>
      <c r="E309" s="167">
        <v>0</v>
      </c>
      <c r="F309" s="170">
        <f>ROUND((100-E309)/100*D309,1)</f>
        <v>400</v>
      </c>
    </row>
    <row r="310" spans="1:6">
      <c r="A310" s="200"/>
      <c r="B310" s="31" t="s">
        <v>311</v>
      </c>
      <c r="C310" s="16"/>
      <c r="D310" s="147"/>
      <c r="E310" s="164"/>
      <c r="F310" s="167"/>
    </row>
    <row r="311" spans="1:6">
      <c r="A311" s="200"/>
      <c r="B311" s="26" t="s">
        <v>312</v>
      </c>
      <c r="C311" s="16"/>
      <c r="D311" s="147"/>
      <c r="E311" s="164"/>
      <c r="F311" s="167"/>
    </row>
    <row r="312" spans="1:6">
      <c r="A312" s="200"/>
      <c r="B312" s="31" t="s">
        <v>313</v>
      </c>
      <c r="C312" s="16"/>
      <c r="D312" s="147"/>
      <c r="E312" s="164"/>
      <c r="F312" s="167"/>
    </row>
    <row r="313" spans="1:6">
      <c r="A313" s="200"/>
      <c r="B313" s="31" t="s">
        <v>314</v>
      </c>
      <c r="C313" s="16"/>
      <c r="D313" s="147"/>
      <c r="E313" s="164"/>
      <c r="F313" s="167"/>
    </row>
    <row r="314" spans="1:6">
      <c r="A314" s="200"/>
      <c r="B314" s="31" t="s">
        <v>315</v>
      </c>
      <c r="C314" s="16"/>
      <c r="D314" s="147"/>
      <c r="E314" s="164"/>
      <c r="F314" s="167"/>
    </row>
    <row r="315" spans="1:6">
      <c r="A315" s="200"/>
      <c r="B315" s="15" t="s">
        <v>316</v>
      </c>
      <c r="C315" s="16"/>
      <c r="D315" s="147">
        <v>630</v>
      </c>
      <c r="E315" s="144">
        <v>16.599206349206348</v>
      </c>
      <c r="F315" s="170">
        <f>ROUND((100-E315)/100*D315,1)</f>
        <v>525.4</v>
      </c>
    </row>
    <row r="316" spans="1:6">
      <c r="A316" s="200"/>
      <c r="B316" s="26" t="s">
        <v>317</v>
      </c>
      <c r="C316" s="16"/>
      <c r="D316" s="147"/>
      <c r="E316" s="164"/>
      <c r="F316" s="167"/>
    </row>
    <row r="317" spans="1:6">
      <c r="A317" s="200"/>
      <c r="B317" s="26" t="s">
        <v>318</v>
      </c>
      <c r="C317" s="16"/>
      <c r="D317" s="147"/>
      <c r="E317" s="164"/>
      <c r="F317" s="167"/>
    </row>
    <row r="318" spans="1:6">
      <c r="A318" s="200"/>
      <c r="B318" s="26" t="s">
        <v>319</v>
      </c>
      <c r="C318" s="16"/>
      <c r="D318" s="147"/>
      <c r="E318" s="164"/>
      <c r="F318" s="167"/>
    </row>
    <row r="319" spans="1:6">
      <c r="A319" s="200"/>
      <c r="B319" s="26" t="s">
        <v>320</v>
      </c>
      <c r="C319" s="187" t="s">
        <v>321</v>
      </c>
      <c r="D319" s="147"/>
      <c r="E319" s="164"/>
      <c r="F319" s="167"/>
    </row>
    <row r="320" spans="1:6">
      <c r="A320" s="200"/>
      <c r="B320" s="26" t="s">
        <v>322</v>
      </c>
      <c r="C320" s="187"/>
      <c r="D320" s="147"/>
      <c r="E320" s="164"/>
      <c r="F320" s="167"/>
    </row>
    <row r="321" spans="1:6">
      <c r="A321" s="200"/>
      <c r="B321" s="26" t="s">
        <v>323</v>
      </c>
      <c r="C321" s="187"/>
      <c r="D321" s="147"/>
      <c r="E321" s="164"/>
      <c r="F321" s="167"/>
    </row>
    <row r="322" spans="1:6">
      <c r="A322" s="200"/>
      <c r="B322" s="26" t="s">
        <v>324</v>
      </c>
      <c r="C322" s="187"/>
      <c r="D322" s="147"/>
      <c r="E322" s="164"/>
      <c r="F322" s="167"/>
    </row>
    <row r="323" spans="1:6">
      <c r="A323" s="200"/>
      <c r="B323" s="26" t="s">
        <v>325</v>
      </c>
      <c r="C323" s="16"/>
      <c r="D323" s="147"/>
      <c r="E323" s="164"/>
      <c r="F323" s="167"/>
    </row>
    <row r="324" spans="1:6">
      <c r="A324" s="200"/>
      <c r="B324" s="26" t="s">
        <v>326</v>
      </c>
      <c r="C324" s="16"/>
      <c r="D324" s="147"/>
      <c r="E324" s="164"/>
      <c r="F324" s="167"/>
    </row>
    <row r="325" spans="1:6">
      <c r="A325" s="200"/>
      <c r="B325" s="26" t="s">
        <v>327</v>
      </c>
      <c r="C325" s="16"/>
      <c r="D325" s="147"/>
      <c r="E325" s="164"/>
      <c r="F325" s="167"/>
    </row>
    <row r="326" spans="1:6">
      <c r="A326" s="200"/>
      <c r="B326" s="15" t="s">
        <v>328</v>
      </c>
      <c r="C326" s="16"/>
      <c r="D326" s="147">
        <v>630</v>
      </c>
      <c r="E326" s="144">
        <v>7.2177777777777781</v>
      </c>
      <c r="F326" s="170">
        <f>ROUND((100-E326)/100*D326,1)</f>
        <v>584.5</v>
      </c>
    </row>
    <row r="327" spans="1:6">
      <c r="A327" s="200"/>
      <c r="B327" s="31" t="s">
        <v>329</v>
      </c>
      <c r="C327" s="16"/>
      <c r="D327" s="147"/>
      <c r="E327" s="164"/>
      <c r="F327" s="167"/>
    </row>
    <row r="328" spans="1:6">
      <c r="A328" s="200"/>
      <c r="B328" s="31" t="s">
        <v>330</v>
      </c>
      <c r="C328" s="16"/>
      <c r="D328" s="147"/>
      <c r="E328" s="164"/>
      <c r="F328" s="167"/>
    </row>
    <row r="329" spans="1:6">
      <c r="A329" s="200"/>
      <c r="B329" s="31" t="s">
        <v>331</v>
      </c>
      <c r="C329" s="16"/>
      <c r="D329" s="147"/>
      <c r="E329" s="164"/>
      <c r="F329" s="167"/>
    </row>
    <row r="330" spans="1:6">
      <c r="A330" s="200"/>
      <c r="B330" s="31" t="s">
        <v>332</v>
      </c>
      <c r="E330" s="164"/>
      <c r="F330" s="167"/>
    </row>
    <row r="331" spans="1:6">
      <c r="A331" s="200"/>
      <c r="B331" s="31" t="s">
        <v>318</v>
      </c>
      <c r="C331" s="46"/>
      <c r="D331" s="149"/>
      <c r="E331" s="164"/>
      <c r="F331" s="167"/>
    </row>
    <row r="332" spans="1:6">
      <c r="A332" s="14"/>
      <c r="B332" s="15" t="s">
        <v>333</v>
      </c>
      <c r="C332" s="46"/>
      <c r="D332" s="148">
        <v>400</v>
      </c>
      <c r="E332" s="144">
        <v>24.637499999999999</v>
      </c>
      <c r="F332" s="170">
        <f>ROUND((100-E332)/100*D332,1)</f>
        <v>301.5</v>
      </c>
    </row>
    <row r="333" spans="1:6">
      <c r="A333" s="201" t="s">
        <v>334</v>
      </c>
      <c r="B333" s="42" t="s">
        <v>335</v>
      </c>
      <c r="C333" s="187" t="s">
        <v>336</v>
      </c>
      <c r="D333" s="148"/>
      <c r="E333" s="164"/>
      <c r="F333" s="167"/>
    </row>
    <row r="334" spans="1:6">
      <c r="A334" s="201"/>
      <c r="B334" s="48" t="s">
        <v>337</v>
      </c>
      <c r="C334" s="187"/>
      <c r="D334" s="147"/>
      <c r="E334" s="164"/>
      <c r="F334" s="167"/>
    </row>
    <row r="335" spans="1:6">
      <c r="A335" s="201"/>
      <c r="B335" s="48" t="s">
        <v>338</v>
      </c>
      <c r="C335" s="187"/>
      <c r="D335" s="147"/>
      <c r="E335" s="164"/>
      <c r="F335" s="167"/>
    </row>
    <row r="336" spans="1:6">
      <c r="A336" s="14"/>
      <c r="B336" s="48" t="s">
        <v>339</v>
      </c>
      <c r="C336" s="49"/>
      <c r="D336" s="147"/>
      <c r="E336" s="164"/>
      <c r="F336" s="167"/>
    </row>
    <row r="337" spans="1:6" ht="26.25">
      <c r="A337" s="202" t="s">
        <v>340</v>
      </c>
      <c r="B337" s="40" t="s">
        <v>341</v>
      </c>
      <c r="C337" s="46"/>
      <c r="D337" s="148">
        <v>160</v>
      </c>
      <c r="E337" s="144">
        <v>12.85375</v>
      </c>
      <c r="F337" s="170">
        <f>ROUND((100-E337)/100*D337,1)</f>
        <v>139.4</v>
      </c>
    </row>
    <row r="338" spans="1:6">
      <c r="A338" s="202"/>
      <c r="B338" s="42" t="s">
        <v>255</v>
      </c>
      <c r="C338" s="187" t="s">
        <v>342</v>
      </c>
      <c r="D338" s="148"/>
      <c r="E338" s="164"/>
      <c r="F338" s="167"/>
    </row>
    <row r="339" spans="1:6">
      <c r="A339" s="202"/>
      <c r="B339" s="48" t="s">
        <v>343</v>
      </c>
      <c r="C339" s="187"/>
      <c r="D339" s="147"/>
      <c r="E339" s="164"/>
      <c r="F339" s="167"/>
    </row>
    <row r="340" spans="1:6">
      <c r="A340" s="202"/>
      <c r="B340" s="48" t="s">
        <v>344</v>
      </c>
      <c r="C340" s="187"/>
      <c r="D340" s="147"/>
      <c r="E340" s="164"/>
      <c r="F340" s="167"/>
    </row>
    <row r="341" spans="1:6">
      <c r="A341" s="202"/>
      <c r="B341" s="48" t="s">
        <v>345</v>
      </c>
      <c r="C341" s="187"/>
      <c r="D341" s="147"/>
      <c r="E341" s="164"/>
      <c r="F341" s="167"/>
    </row>
    <row r="342" spans="1:6">
      <c r="A342" s="14"/>
      <c r="B342" s="50" t="s">
        <v>346</v>
      </c>
      <c r="C342" s="49"/>
      <c r="D342" s="147">
        <v>630</v>
      </c>
      <c r="E342" s="144">
        <v>13.96952380952381</v>
      </c>
      <c r="F342" s="170">
        <f>ROUND((100-E342)/100*D342,1)</f>
        <v>542</v>
      </c>
    </row>
    <row r="343" spans="1:6">
      <c r="A343" s="191" t="s">
        <v>29</v>
      </c>
      <c r="B343" s="19" t="s">
        <v>347</v>
      </c>
      <c r="C343" s="49"/>
      <c r="D343" s="147"/>
      <c r="E343" s="164"/>
      <c r="F343" s="167"/>
    </row>
    <row r="344" spans="1:6">
      <c r="A344" s="191"/>
      <c r="B344" s="19" t="s">
        <v>348</v>
      </c>
      <c r="C344" s="187" t="s">
        <v>349</v>
      </c>
      <c r="D344" s="147"/>
      <c r="E344" s="164"/>
      <c r="F344" s="167"/>
    </row>
    <row r="345" spans="1:6">
      <c r="A345" s="191"/>
      <c r="B345" s="19" t="s">
        <v>350</v>
      </c>
      <c r="C345" s="187"/>
      <c r="D345" s="147"/>
      <c r="E345" s="164"/>
      <c r="F345" s="167"/>
    </row>
    <row r="346" spans="1:6">
      <c r="A346" s="191"/>
      <c r="B346" s="19" t="s">
        <v>351</v>
      </c>
      <c r="C346" s="187"/>
      <c r="D346" s="147"/>
      <c r="E346" s="164"/>
      <c r="F346" s="167"/>
    </row>
    <row r="347" spans="1:6">
      <c r="A347" s="191"/>
      <c r="B347" s="19" t="s">
        <v>352</v>
      </c>
      <c r="C347" s="187"/>
      <c r="D347" s="147"/>
      <c r="E347" s="164"/>
      <c r="F347" s="167"/>
    </row>
    <row r="348" spans="1:6">
      <c r="A348" s="191"/>
      <c r="B348" s="19" t="s">
        <v>353</v>
      </c>
      <c r="C348" s="187"/>
      <c r="D348" s="147"/>
      <c r="E348" s="164"/>
      <c r="F348" s="167"/>
    </row>
    <row r="349" spans="1:6">
      <c r="A349" s="191"/>
      <c r="B349" s="48" t="s">
        <v>354</v>
      </c>
      <c r="C349" s="49"/>
      <c r="D349" s="147"/>
      <c r="E349" s="164"/>
      <c r="F349" s="167"/>
    </row>
    <row r="350" spans="1:6">
      <c r="A350" s="14"/>
      <c r="B350" s="50" t="s">
        <v>355</v>
      </c>
      <c r="C350" s="49"/>
      <c r="D350" s="147">
        <v>400</v>
      </c>
      <c r="E350" s="144">
        <v>25.422000000000001</v>
      </c>
      <c r="F350" s="170">
        <f>ROUND((100-E350)/100*D350,1)</f>
        <v>298.3</v>
      </c>
    </row>
    <row r="351" spans="1:6">
      <c r="A351" s="198" t="s">
        <v>356</v>
      </c>
      <c r="B351" s="26" t="s">
        <v>357</v>
      </c>
      <c r="C351" s="16"/>
      <c r="D351" s="147"/>
      <c r="E351" s="164"/>
      <c r="F351" s="167"/>
    </row>
    <row r="352" spans="1:6">
      <c r="A352" s="198"/>
      <c r="B352" s="26" t="s">
        <v>358</v>
      </c>
      <c r="C352" s="16"/>
      <c r="D352" s="147"/>
      <c r="E352" s="164"/>
      <c r="F352" s="167"/>
    </row>
    <row r="353" spans="1:6">
      <c r="A353" s="198"/>
      <c r="B353" s="26" t="s">
        <v>359</v>
      </c>
      <c r="C353" s="16"/>
      <c r="D353" s="147"/>
      <c r="E353" s="164"/>
      <c r="F353" s="167"/>
    </row>
    <row r="354" spans="1:6">
      <c r="A354" s="198"/>
      <c r="B354" s="26" t="s">
        <v>360</v>
      </c>
      <c r="C354" s="187" t="s">
        <v>361</v>
      </c>
      <c r="D354" s="147"/>
      <c r="E354" s="164"/>
      <c r="F354" s="167"/>
    </row>
    <row r="355" spans="1:6">
      <c r="A355" s="198"/>
      <c r="B355" s="26" t="s">
        <v>362</v>
      </c>
      <c r="C355" s="187"/>
      <c r="D355" s="147"/>
      <c r="E355" s="164"/>
      <c r="F355" s="167"/>
    </row>
    <row r="356" spans="1:6">
      <c r="A356" s="198"/>
      <c r="B356" s="26" t="s">
        <v>363</v>
      </c>
      <c r="C356" s="187"/>
      <c r="D356" s="147"/>
      <c r="E356" s="164"/>
      <c r="F356" s="167"/>
    </row>
    <row r="357" spans="1:6">
      <c r="A357" s="198"/>
      <c r="B357" s="26" t="s">
        <v>364</v>
      </c>
      <c r="C357" s="16"/>
      <c r="D357" s="147"/>
      <c r="E357" s="164"/>
      <c r="F357" s="167"/>
    </row>
    <row r="358" spans="1:6">
      <c r="A358" s="198"/>
      <c r="B358" s="26" t="s">
        <v>365</v>
      </c>
      <c r="C358" s="16"/>
      <c r="D358" s="147"/>
      <c r="E358" s="164"/>
      <c r="F358" s="167"/>
    </row>
    <row r="359" spans="1:6">
      <c r="A359" s="198"/>
      <c r="B359" s="26" t="s">
        <v>366</v>
      </c>
      <c r="C359" s="16"/>
      <c r="D359" s="147"/>
      <c r="E359" s="164"/>
      <c r="F359" s="167"/>
    </row>
    <row r="360" spans="1:6">
      <c r="A360" s="198"/>
      <c r="B360" s="31" t="s">
        <v>367</v>
      </c>
      <c r="C360" s="16"/>
      <c r="D360" s="147"/>
      <c r="E360" s="164"/>
      <c r="F360" s="167"/>
    </row>
    <row r="361" spans="1:6">
      <c r="A361" s="198"/>
      <c r="B361" s="15" t="s">
        <v>328</v>
      </c>
      <c r="C361" s="16"/>
      <c r="D361" s="147">
        <v>400</v>
      </c>
      <c r="E361" s="144">
        <v>8.0299999999999994</v>
      </c>
      <c r="F361" s="170">
        <f>ROUND((100-E361)/100*D361,1)</f>
        <v>367.9</v>
      </c>
    </row>
    <row r="362" spans="1:6">
      <c r="A362" s="198"/>
      <c r="B362" s="31" t="s">
        <v>368</v>
      </c>
      <c r="C362" s="16"/>
      <c r="D362" s="147"/>
      <c r="E362" s="164"/>
      <c r="F362" s="167"/>
    </row>
    <row r="363" spans="1:6">
      <c r="A363" s="198"/>
      <c r="B363" s="31" t="s">
        <v>369</v>
      </c>
      <c r="C363" s="16"/>
      <c r="D363" s="147"/>
      <c r="E363" s="164"/>
      <c r="F363" s="167"/>
    </row>
    <row r="364" spans="1:6">
      <c r="A364" s="198"/>
      <c r="B364" s="31" t="s">
        <v>251</v>
      </c>
      <c r="C364" s="16"/>
      <c r="D364" s="147"/>
      <c r="E364" s="164"/>
      <c r="F364" s="167"/>
    </row>
    <row r="365" spans="1:6">
      <c r="A365" s="198"/>
      <c r="B365" s="48" t="s">
        <v>370</v>
      </c>
      <c r="C365" s="49"/>
      <c r="D365" s="147"/>
      <c r="E365" s="164"/>
      <c r="F365" s="167"/>
    </row>
    <row r="366" spans="1:6">
      <c r="A366" s="198"/>
      <c r="B366" s="48" t="s">
        <v>371</v>
      </c>
      <c r="C366" s="49"/>
      <c r="D366" s="147"/>
      <c r="E366" s="164"/>
      <c r="F366" s="167"/>
    </row>
    <row r="367" spans="1:6">
      <c r="A367" s="198"/>
      <c r="B367" s="26" t="s">
        <v>364</v>
      </c>
      <c r="C367" s="49"/>
      <c r="D367" s="147"/>
      <c r="E367" s="164"/>
      <c r="F367" s="167"/>
    </row>
    <row r="368" spans="1:6">
      <c r="A368" s="198"/>
      <c r="B368" s="26" t="s">
        <v>363</v>
      </c>
      <c r="C368" s="49"/>
      <c r="D368" s="147"/>
      <c r="E368" s="164"/>
      <c r="F368" s="167"/>
    </row>
    <row r="369" spans="1:6">
      <c r="A369" s="14"/>
      <c r="B369" s="15" t="s">
        <v>372</v>
      </c>
      <c r="C369" s="49"/>
      <c r="D369" s="147">
        <v>400</v>
      </c>
      <c r="E369" s="144">
        <v>33.95975</v>
      </c>
      <c r="F369" s="170">
        <f>ROUND((100-E369)/100*D369,1)</f>
        <v>264.2</v>
      </c>
    </row>
    <row r="370" spans="1:6">
      <c r="A370" s="199" t="s">
        <v>356</v>
      </c>
      <c r="B370" s="42" t="s">
        <v>373</v>
      </c>
      <c r="C370" s="185" t="s">
        <v>374</v>
      </c>
      <c r="D370" s="148"/>
      <c r="E370" s="164"/>
      <c r="F370" s="167"/>
    </row>
    <row r="371" spans="1:6">
      <c r="A371" s="199"/>
      <c r="B371" s="48" t="s">
        <v>375</v>
      </c>
      <c r="C371" s="185"/>
      <c r="D371" s="147"/>
      <c r="E371" s="164"/>
      <c r="F371" s="167"/>
    </row>
    <row r="372" spans="1:6">
      <c r="A372" s="199"/>
      <c r="B372" s="48" t="s">
        <v>376</v>
      </c>
      <c r="C372" s="185"/>
      <c r="E372" s="164"/>
      <c r="F372" s="167"/>
    </row>
    <row r="373" spans="1:6">
      <c r="A373" s="199"/>
      <c r="B373" s="48" t="s">
        <v>377</v>
      </c>
      <c r="C373" s="185"/>
      <c r="D373" s="147"/>
      <c r="E373" s="164"/>
      <c r="F373" s="167"/>
    </row>
    <row r="374" spans="1:6">
      <c r="A374" s="199"/>
      <c r="B374" s="48" t="s">
        <v>378</v>
      </c>
      <c r="C374" s="185"/>
      <c r="D374" s="147"/>
      <c r="E374" s="164"/>
      <c r="F374" s="167"/>
    </row>
    <row r="375" spans="1:6">
      <c r="A375" s="199"/>
      <c r="B375" s="50" t="s">
        <v>379</v>
      </c>
      <c r="C375" s="185"/>
      <c r="D375" s="147"/>
      <c r="E375" s="164"/>
      <c r="F375" s="167"/>
    </row>
    <row r="376" spans="1:6">
      <c r="A376" s="199"/>
      <c r="B376" s="48" t="s">
        <v>380</v>
      </c>
      <c r="C376" s="185"/>
      <c r="D376" s="147"/>
      <c r="E376" s="164"/>
      <c r="F376" s="167"/>
    </row>
    <row r="377" spans="1:6">
      <c r="A377" s="199"/>
      <c r="B377" s="51" t="s">
        <v>381</v>
      </c>
      <c r="C377" s="185"/>
      <c r="D377" s="147"/>
      <c r="E377" s="164"/>
      <c r="F377" s="167"/>
    </row>
    <row r="378" spans="1:6">
      <c r="A378" s="199"/>
      <c r="B378" s="48" t="s">
        <v>382</v>
      </c>
      <c r="C378" s="49"/>
      <c r="D378" s="147"/>
      <c r="E378" s="164"/>
      <c r="F378" s="167"/>
    </row>
    <row r="379" spans="1:6">
      <c r="A379" s="199"/>
      <c r="B379" s="48" t="s">
        <v>383</v>
      </c>
      <c r="C379" s="49"/>
      <c r="D379" s="147"/>
      <c r="E379" s="164"/>
      <c r="F379" s="167"/>
    </row>
    <row r="380" spans="1:6">
      <c r="A380" s="199"/>
      <c r="B380" s="48" t="s">
        <v>384</v>
      </c>
      <c r="C380" s="49"/>
      <c r="D380" s="147"/>
      <c r="E380" s="164"/>
      <c r="F380" s="167"/>
    </row>
    <row r="381" spans="1:6">
      <c r="A381" s="14"/>
      <c r="B381" s="48" t="s">
        <v>385</v>
      </c>
      <c r="C381" s="46"/>
      <c r="D381" s="149"/>
      <c r="E381" s="164"/>
      <c r="F381" s="167"/>
    </row>
    <row r="382" spans="1:6">
      <c r="A382" s="41"/>
      <c r="B382" s="15" t="s">
        <v>386</v>
      </c>
      <c r="C382" s="46"/>
      <c r="D382" s="147">
        <v>400</v>
      </c>
      <c r="E382" s="144">
        <v>10.614000000000001</v>
      </c>
      <c r="F382" s="170">
        <f>ROUND((100-E382)/100*D382,1)</f>
        <v>357.5</v>
      </c>
    </row>
    <row r="383" spans="1:6">
      <c r="A383" s="205" t="s">
        <v>387</v>
      </c>
      <c r="B383" s="31" t="s">
        <v>63</v>
      </c>
      <c r="C383" s="16"/>
      <c r="D383" s="147"/>
      <c r="E383" s="164"/>
      <c r="F383" s="167"/>
    </row>
    <row r="384" spans="1:6">
      <c r="A384" s="205"/>
      <c r="B384" s="31" t="s">
        <v>388</v>
      </c>
      <c r="C384" s="16"/>
      <c r="D384" s="147"/>
      <c r="E384" s="164"/>
      <c r="F384" s="167"/>
    </row>
    <row r="385" spans="1:6">
      <c r="A385" s="205"/>
      <c r="B385" s="26" t="s">
        <v>389</v>
      </c>
      <c r="C385" s="185" t="s">
        <v>390</v>
      </c>
      <c r="D385" s="148"/>
      <c r="E385" s="164"/>
      <c r="F385" s="167"/>
    </row>
    <row r="386" spans="1:6">
      <c r="A386" s="205"/>
      <c r="B386" s="48" t="s">
        <v>391</v>
      </c>
      <c r="C386" s="185"/>
      <c r="D386" s="147"/>
      <c r="E386" s="164"/>
      <c r="F386" s="167"/>
    </row>
    <row r="387" spans="1:6">
      <c r="A387" s="205"/>
      <c r="B387" s="48" t="s">
        <v>392</v>
      </c>
      <c r="C387" s="185"/>
      <c r="D387" s="147"/>
      <c r="E387" s="164"/>
      <c r="F387" s="167"/>
    </row>
    <row r="388" spans="1:6">
      <c r="A388" s="205"/>
      <c r="B388" s="48" t="s">
        <v>393</v>
      </c>
      <c r="C388" s="49"/>
      <c r="D388" s="147"/>
      <c r="E388" s="164"/>
      <c r="F388" s="167"/>
    </row>
    <row r="389" spans="1:6">
      <c r="A389" s="205"/>
      <c r="B389" s="50" t="s">
        <v>20</v>
      </c>
      <c r="C389" s="49"/>
      <c r="D389" s="147"/>
      <c r="E389" s="164"/>
      <c r="F389" s="167"/>
    </row>
    <row r="390" spans="1:6">
      <c r="A390" s="205"/>
      <c r="B390" s="31" t="s">
        <v>394</v>
      </c>
      <c r="C390" s="16"/>
      <c r="D390" s="147"/>
      <c r="E390" s="164"/>
      <c r="F390" s="167"/>
    </row>
    <row r="391" spans="1:6">
      <c r="A391" s="205"/>
      <c r="B391" s="48" t="s">
        <v>395</v>
      </c>
      <c r="C391" s="49"/>
      <c r="D391" s="147"/>
      <c r="E391" s="164"/>
      <c r="F391" s="167"/>
    </row>
    <row r="392" spans="1:6">
      <c r="A392" s="205"/>
      <c r="B392" s="48" t="s">
        <v>396</v>
      </c>
      <c r="C392" s="49"/>
      <c r="D392" s="147"/>
      <c r="E392" s="164"/>
      <c r="F392" s="167"/>
    </row>
    <row r="393" spans="1:6">
      <c r="A393"/>
      <c r="B393" s="50" t="s">
        <v>397</v>
      </c>
      <c r="C393" s="49"/>
      <c r="D393" s="147">
        <v>400</v>
      </c>
      <c r="E393" s="144">
        <v>5.1870000000000003</v>
      </c>
      <c r="F393" s="170">
        <f>ROUND((100-E393)/100*D393,1)</f>
        <v>379.3</v>
      </c>
    </row>
    <row r="394" spans="1:6">
      <c r="A394" s="199" t="s">
        <v>356</v>
      </c>
      <c r="B394" s="31" t="s">
        <v>398</v>
      </c>
      <c r="C394" s="185" t="s">
        <v>399</v>
      </c>
      <c r="D394" s="147"/>
      <c r="E394" s="164"/>
      <c r="F394" s="167"/>
    </row>
    <row r="395" spans="1:6">
      <c r="A395" s="199"/>
      <c r="B395" s="31" t="s">
        <v>400</v>
      </c>
      <c r="C395" s="185"/>
      <c r="D395" s="147"/>
      <c r="E395" s="164"/>
      <c r="F395" s="167"/>
    </row>
    <row r="396" spans="1:6">
      <c r="A396" s="199"/>
      <c r="B396" s="31" t="s">
        <v>335</v>
      </c>
      <c r="C396" s="185"/>
      <c r="D396" s="147"/>
      <c r="E396" s="164"/>
      <c r="F396" s="167"/>
    </row>
    <row r="397" spans="1:6">
      <c r="A397" s="199"/>
      <c r="B397" s="31" t="s">
        <v>401</v>
      </c>
      <c r="C397" s="16"/>
      <c r="D397" s="147"/>
      <c r="E397" s="164"/>
      <c r="F397" s="167"/>
    </row>
    <row r="398" spans="1:6">
      <c r="A398" s="199"/>
      <c r="B398" s="26" t="s">
        <v>402</v>
      </c>
      <c r="C398" s="16"/>
      <c r="D398" s="147"/>
      <c r="E398" s="164"/>
      <c r="F398" s="167"/>
    </row>
    <row r="399" spans="1:6">
      <c r="A399" s="199"/>
      <c r="B399" s="50" t="s">
        <v>92</v>
      </c>
      <c r="C399" s="49"/>
      <c r="D399" s="147">
        <v>400</v>
      </c>
      <c r="E399" s="144">
        <v>24.9315</v>
      </c>
      <c r="F399" s="170">
        <f>ROUND((100-E399)/100*D399,1)</f>
        <v>300.3</v>
      </c>
    </row>
    <row r="400" spans="1:6">
      <c r="A400" s="199"/>
      <c r="B400" s="26" t="s">
        <v>403</v>
      </c>
      <c r="C400" s="16"/>
      <c r="D400" s="147"/>
      <c r="E400" s="164"/>
      <c r="F400" s="167"/>
    </row>
    <row r="401" spans="1:6">
      <c r="A401" s="199"/>
      <c r="B401" s="26" t="s">
        <v>231</v>
      </c>
      <c r="C401" s="16"/>
      <c r="D401" s="147"/>
      <c r="E401" s="164"/>
      <c r="F401" s="167"/>
    </row>
    <row r="402" spans="1:6">
      <c r="A402" s="199"/>
      <c r="B402" s="26" t="s">
        <v>404</v>
      </c>
      <c r="C402" s="16"/>
      <c r="D402" s="147"/>
      <c r="E402" s="164"/>
      <c r="F402" s="167"/>
    </row>
    <row r="403" spans="1:6">
      <c r="A403" s="199"/>
      <c r="B403" s="26" t="s">
        <v>405</v>
      </c>
      <c r="C403" s="16"/>
      <c r="D403" s="147"/>
      <c r="E403" s="164"/>
      <c r="F403" s="167"/>
    </row>
    <row r="404" spans="1:6">
      <c r="A404" s="199"/>
      <c r="B404" s="26" t="s">
        <v>406</v>
      </c>
      <c r="C404" s="16"/>
      <c r="D404" s="147"/>
      <c r="E404" s="164"/>
      <c r="F404" s="167"/>
    </row>
    <row r="405" spans="1:6">
      <c r="A405" s="199"/>
      <c r="B405" s="26" t="s">
        <v>63</v>
      </c>
      <c r="C405" s="16"/>
      <c r="D405" s="147"/>
      <c r="E405" s="164"/>
      <c r="F405" s="167"/>
    </row>
    <row r="406" spans="1:6">
      <c r="A406" s="199"/>
      <c r="B406" s="26" t="s">
        <v>407</v>
      </c>
      <c r="C406" s="16"/>
      <c r="D406" s="147"/>
      <c r="E406" s="164"/>
      <c r="F406" s="167"/>
    </row>
    <row r="407" spans="1:6" ht="26.25">
      <c r="A407" s="199"/>
      <c r="B407" s="53" t="s">
        <v>408</v>
      </c>
      <c r="C407" s="16"/>
      <c r="D407" s="147"/>
      <c r="E407" s="164"/>
      <c r="F407" s="167"/>
    </row>
    <row r="408" spans="1:6">
      <c r="A408" s="199"/>
      <c r="B408" s="26" t="s">
        <v>409</v>
      </c>
      <c r="C408" s="16"/>
      <c r="D408" s="147"/>
      <c r="E408" s="164"/>
      <c r="F408" s="167"/>
    </row>
    <row r="409" spans="1:6">
      <c r="A409"/>
      <c r="B409" s="50" t="s">
        <v>410</v>
      </c>
      <c r="C409" s="49"/>
      <c r="D409" s="147">
        <v>400</v>
      </c>
      <c r="E409" s="144">
        <v>7.6475</v>
      </c>
      <c r="F409" s="170">
        <f>ROUND((100-E409)/100*D409,1)</f>
        <v>369.4</v>
      </c>
    </row>
    <row r="410" spans="1:6">
      <c r="A410" s="199" t="s">
        <v>356</v>
      </c>
      <c r="B410" s="31" t="s">
        <v>411</v>
      </c>
      <c r="C410" s="54"/>
      <c r="D410" s="152"/>
      <c r="E410" s="164"/>
      <c r="F410" s="167"/>
    </row>
    <row r="411" spans="1:6">
      <c r="A411" s="199"/>
      <c r="B411" s="26" t="s">
        <v>412</v>
      </c>
      <c r="C411" s="54"/>
      <c r="D411" s="153"/>
      <c r="E411" s="164"/>
      <c r="F411" s="167"/>
    </row>
    <row r="412" spans="1:6" ht="15.75">
      <c r="A412" s="199"/>
      <c r="B412" s="31" t="s">
        <v>413</v>
      </c>
      <c r="C412" s="32" t="s">
        <v>414</v>
      </c>
      <c r="D412" s="152"/>
      <c r="E412" s="164"/>
      <c r="F412" s="167"/>
    </row>
    <row r="413" spans="1:6">
      <c r="A413" s="199"/>
      <c r="B413" s="31" t="s">
        <v>415</v>
      </c>
      <c r="C413" s="54"/>
      <c r="D413" s="152"/>
      <c r="E413" s="164"/>
      <c r="F413" s="167"/>
    </row>
    <row r="414" spans="1:6">
      <c r="A414" s="199"/>
      <c r="B414" s="15" t="s">
        <v>328</v>
      </c>
      <c r="C414" s="54"/>
      <c r="D414" s="147">
        <v>630</v>
      </c>
      <c r="E414" s="144">
        <v>17.605714285714285</v>
      </c>
      <c r="F414" s="170">
        <f>ROUND((100-E414)/100*D414,1)</f>
        <v>519.1</v>
      </c>
    </row>
    <row r="415" spans="1:6">
      <c r="A415" s="199"/>
      <c r="B415" s="26" t="s">
        <v>416</v>
      </c>
      <c r="C415" s="54"/>
      <c r="D415" s="152"/>
      <c r="E415" s="164"/>
      <c r="F415" s="167"/>
    </row>
    <row r="416" spans="1:6">
      <c r="A416" s="199"/>
      <c r="B416" s="26" t="s">
        <v>417</v>
      </c>
      <c r="C416" s="54"/>
      <c r="D416" s="152"/>
      <c r="E416" s="164"/>
      <c r="F416" s="167"/>
    </row>
    <row r="417" spans="1:6">
      <c r="A417" s="199"/>
      <c r="B417" s="26" t="s">
        <v>418</v>
      </c>
      <c r="C417" s="54"/>
      <c r="D417" s="152"/>
      <c r="E417" s="164"/>
      <c r="F417" s="167"/>
    </row>
    <row r="418" spans="1:6">
      <c r="A418" s="199"/>
      <c r="B418" s="26" t="s">
        <v>419</v>
      </c>
      <c r="C418" s="54"/>
      <c r="D418" s="152"/>
      <c r="E418" s="164"/>
      <c r="F418" s="167"/>
    </row>
    <row r="419" spans="1:6">
      <c r="A419" s="199"/>
      <c r="B419" s="31" t="s">
        <v>420</v>
      </c>
      <c r="C419" s="54"/>
      <c r="D419" s="152"/>
      <c r="E419" s="164"/>
      <c r="F419" s="167"/>
    </row>
    <row r="420" spans="1:6">
      <c r="A420" s="199"/>
      <c r="B420" s="56" t="s">
        <v>421</v>
      </c>
      <c r="C420" s="49"/>
      <c r="D420" s="147">
        <v>250</v>
      </c>
      <c r="E420" s="144">
        <v>15.898400000000001</v>
      </c>
      <c r="F420" s="170">
        <f>ROUND((100-E420)/100*D420,1)</f>
        <v>210.3</v>
      </c>
    </row>
    <row r="421" spans="1:6">
      <c r="A421" s="199"/>
      <c r="B421" s="31" t="s">
        <v>422</v>
      </c>
      <c r="C421" s="206" t="s">
        <v>423</v>
      </c>
      <c r="D421" s="152"/>
      <c r="E421" s="164"/>
      <c r="F421" s="167"/>
    </row>
    <row r="422" spans="1:6">
      <c r="A422" s="199"/>
      <c r="B422" s="31" t="s">
        <v>424</v>
      </c>
      <c r="C422" s="206"/>
      <c r="D422" s="152"/>
      <c r="E422" s="164"/>
      <c r="F422" s="167"/>
    </row>
    <row r="423" spans="1:6">
      <c r="A423" s="199"/>
      <c r="B423" s="31" t="s">
        <v>383</v>
      </c>
      <c r="C423" s="206"/>
      <c r="D423" s="152"/>
      <c r="E423" s="164"/>
      <c r="F423" s="167"/>
    </row>
    <row r="424" spans="1:6">
      <c r="A424" s="199"/>
      <c r="B424" s="31" t="s">
        <v>425</v>
      </c>
      <c r="C424" s="206"/>
      <c r="D424" s="152"/>
      <c r="E424" s="164"/>
      <c r="F424" s="167"/>
    </row>
    <row r="425" spans="1:6">
      <c r="A425" s="199"/>
      <c r="B425" s="48" t="s">
        <v>426</v>
      </c>
      <c r="C425" s="206"/>
      <c r="D425" s="147"/>
      <c r="E425" s="164"/>
      <c r="F425" s="167"/>
    </row>
    <row r="426" spans="1:6">
      <c r="A426" s="199"/>
      <c r="B426" s="56" t="s">
        <v>92</v>
      </c>
      <c r="C426" s="49"/>
      <c r="D426" s="147">
        <v>250</v>
      </c>
      <c r="E426" s="144">
        <v>6.468</v>
      </c>
      <c r="F426" s="170">
        <f>ROUND((100-E426)/100*D426,1)</f>
        <v>233.8</v>
      </c>
    </row>
    <row r="427" spans="1:6">
      <c r="A427" s="199"/>
      <c r="B427" s="26" t="s">
        <v>427</v>
      </c>
      <c r="C427" s="54"/>
      <c r="D427" s="153"/>
      <c r="E427" s="164"/>
      <c r="F427" s="167"/>
    </row>
    <row r="428" spans="1:6">
      <c r="A428" s="14"/>
      <c r="B428" s="48" t="s">
        <v>63</v>
      </c>
      <c r="C428" s="49"/>
      <c r="D428" s="147"/>
      <c r="E428" s="164"/>
      <c r="F428" s="167"/>
    </row>
    <row r="429" spans="1:6">
      <c r="A429"/>
      <c r="B429" s="50" t="s">
        <v>428</v>
      </c>
      <c r="C429" s="49"/>
      <c r="D429" s="147">
        <v>400</v>
      </c>
      <c r="E429" s="144">
        <v>9.3480000000000008</v>
      </c>
      <c r="F429" s="170">
        <f>ROUND((100-E429)/100*D429,1)</f>
        <v>362.6</v>
      </c>
    </row>
    <row r="430" spans="1:6">
      <c r="A430" s="203" t="s">
        <v>429</v>
      </c>
      <c r="B430" s="26" t="s">
        <v>430</v>
      </c>
      <c r="C430" s="16"/>
      <c r="D430" s="147"/>
      <c r="E430" s="164"/>
      <c r="F430" s="167"/>
    </row>
    <row r="431" spans="1:6">
      <c r="A431" s="203"/>
      <c r="B431" s="26" t="s">
        <v>431</v>
      </c>
      <c r="C431" s="185" t="s">
        <v>432</v>
      </c>
      <c r="D431" s="147"/>
      <c r="E431" s="164"/>
      <c r="F431" s="167"/>
    </row>
    <row r="432" spans="1:6">
      <c r="A432" s="203"/>
      <c r="B432" s="26" t="s">
        <v>433</v>
      </c>
      <c r="C432" s="185"/>
      <c r="D432" s="147"/>
      <c r="E432" s="164"/>
      <c r="F432" s="167"/>
    </row>
    <row r="433" spans="1:6">
      <c r="A433" s="203"/>
      <c r="B433" s="26" t="s">
        <v>434</v>
      </c>
      <c r="C433" s="185"/>
      <c r="D433" s="147"/>
      <c r="E433" s="164"/>
      <c r="F433" s="167"/>
    </row>
    <row r="434" spans="1:6">
      <c r="A434" s="203"/>
      <c r="B434" s="26" t="s">
        <v>435</v>
      </c>
      <c r="C434" s="185"/>
      <c r="D434" s="147"/>
      <c r="E434" s="164"/>
      <c r="F434" s="167"/>
    </row>
    <row r="435" spans="1:6">
      <c r="A435" s="203"/>
      <c r="B435" s="26" t="s">
        <v>436</v>
      </c>
      <c r="C435" s="16"/>
      <c r="D435" s="147"/>
      <c r="E435" s="164"/>
      <c r="F435" s="167"/>
    </row>
    <row r="436" spans="1:6">
      <c r="A436" s="203"/>
      <c r="B436" s="26" t="s">
        <v>437</v>
      </c>
      <c r="C436" s="16"/>
      <c r="D436" s="147"/>
      <c r="E436" s="164"/>
      <c r="F436" s="167"/>
    </row>
    <row r="437" spans="1:6">
      <c r="A437" s="203"/>
      <c r="B437" s="15" t="s">
        <v>92</v>
      </c>
      <c r="C437" s="16"/>
      <c r="D437" s="147">
        <v>400</v>
      </c>
      <c r="E437" s="144">
        <v>19.13175</v>
      </c>
      <c r="F437" s="170">
        <f>ROUND((100-E437)/100*D437,1)</f>
        <v>323.5</v>
      </c>
    </row>
    <row r="438" spans="1:6">
      <c r="A438" s="203"/>
      <c r="B438" s="26" t="s">
        <v>438</v>
      </c>
      <c r="C438" s="16"/>
      <c r="D438" s="147"/>
      <c r="E438" s="164"/>
      <c r="F438" s="167"/>
    </row>
    <row r="439" spans="1:6">
      <c r="A439" s="203"/>
      <c r="B439" s="26" t="s">
        <v>439</v>
      </c>
      <c r="C439" s="16"/>
      <c r="D439" s="147"/>
      <c r="E439" s="164"/>
      <c r="F439" s="167"/>
    </row>
    <row r="440" spans="1:6">
      <c r="A440" s="203"/>
      <c r="B440" s="26" t="s">
        <v>63</v>
      </c>
      <c r="C440" s="16"/>
      <c r="D440" s="147"/>
      <c r="E440" s="164"/>
      <c r="F440" s="167"/>
    </row>
    <row r="441" spans="1:6">
      <c r="A441" s="203"/>
      <c r="B441" s="26" t="s">
        <v>440</v>
      </c>
      <c r="C441" s="16"/>
      <c r="D441" s="147"/>
      <c r="E441" s="164"/>
      <c r="F441" s="167"/>
    </row>
    <row r="442" spans="1:6">
      <c r="A442" s="203"/>
      <c r="B442" s="26" t="s">
        <v>441</v>
      </c>
      <c r="C442" s="16"/>
      <c r="D442" s="147"/>
      <c r="E442" s="164"/>
      <c r="F442" s="167"/>
    </row>
    <row r="443" spans="1:6">
      <c r="A443" s="203"/>
      <c r="B443" s="48" t="s">
        <v>442</v>
      </c>
      <c r="C443" s="49"/>
      <c r="D443" s="147"/>
      <c r="E443" s="164"/>
      <c r="F443" s="167"/>
    </row>
    <row r="444" spans="1:6">
      <c r="A444"/>
      <c r="B444" s="50" t="s">
        <v>443</v>
      </c>
      <c r="C444" s="49"/>
      <c r="D444" s="147">
        <v>400</v>
      </c>
      <c r="E444" s="144">
        <v>19.21125</v>
      </c>
      <c r="F444" s="170">
        <f>ROUND((100-E444)/100*D444,1)</f>
        <v>323.2</v>
      </c>
    </row>
    <row r="445" spans="1:6">
      <c r="A445" s="204" t="s">
        <v>429</v>
      </c>
      <c r="B445" s="31" t="s">
        <v>251</v>
      </c>
      <c r="C445" s="185" t="s">
        <v>444</v>
      </c>
      <c r="D445" s="147"/>
      <c r="E445" s="164"/>
      <c r="F445" s="167"/>
    </row>
    <row r="446" spans="1:6">
      <c r="A446" s="204"/>
      <c r="B446" s="26" t="s">
        <v>38</v>
      </c>
      <c r="C446" s="185"/>
      <c r="D446" s="147"/>
      <c r="E446" s="164"/>
      <c r="F446" s="167"/>
    </row>
    <row r="447" spans="1:6">
      <c r="A447" s="204"/>
      <c r="B447" s="31" t="s">
        <v>445</v>
      </c>
      <c r="C447" s="185"/>
      <c r="D447" s="147"/>
      <c r="E447" s="164"/>
      <c r="F447" s="167"/>
    </row>
    <row r="448" spans="1:6">
      <c r="A448" s="204"/>
      <c r="B448" s="15" t="s">
        <v>20</v>
      </c>
      <c r="C448" s="16"/>
      <c r="D448" s="147"/>
      <c r="E448" s="164"/>
      <c r="F448" s="167"/>
    </row>
    <row r="449" spans="1:6">
      <c r="A449" s="204"/>
      <c r="B449" s="31" t="s">
        <v>36</v>
      </c>
      <c r="C449" s="16"/>
      <c r="D449" s="147"/>
      <c r="E449" s="164"/>
      <c r="F449" s="167"/>
    </row>
    <row r="450" spans="1:6">
      <c r="A450" s="204"/>
      <c r="B450" s="31" t="s">
        <v>270</v>
      </c>
      <c r="C450" s="16"/>
      <c r="D450" s="147"/>
      <c r="E450" s="164"/>
      <c r="F450" s="167"/>
    </row>
    <row r="451" spans="1:6">
      <c r="A451" s="204"/>
      <c r="B451" s="31" t="s">
        <v>271</v>
      </c>
      <c r="C451" s="16"/>
      <c r="D451" s="149"/>
      <c r="E451" s="164"/>
      <c r="F451" s="167"/>
    </row>
    <row r="452" spans="1:6">
      <c r="A452"/>
      <c r="B452" s="50" t="s">
        <v>446</v>
      </c>
      <c r="C452" s="57"/>
      <c r="D452" s="147">
        <v>400</v>
      </c>
      <c r="E452" s="144">
        <v>4.6412500000000003</v>
      </c>
      <c r="F452" s="170">
        <f>ROUND((100-E452)/100*D452,1)</f>
        <v>381.4</v>
      </c>
    </row>
    <row r="453" spans="1:6">
      <c r="A453" s="204" t="s">
        <v>429</v>
      </c>
      <c r="B453" s="48" t="s">
        <v>447</v>
      </c>
      <c r="C453" s="187" t="s">
        <v>448</v>
      </c>
      <c r="D453" s="147"/>
      <c r="E453" s="164"/>
      <c r="F453" s="167"/>
    </row>
    <row r="454" spans="1:6">
      <c r="A454" s="204"/>
      <c r="B454" s="19" t="s">
        <v>449</v>
      </c>
      <c r="C454" s="187"/>
      <c r="D454" s="147"/>
      <c r="E454" s="164"/>
      <c r="F454" s="167"/>
    </row>
    <row r="455" spans="1:6">
      <c r="A455" s="204"/>
      <c r="B455" s="19" t="s">
        <v>450</v>
      </c>
      <c r="C455" s="187"/>
      <c r="D455" s="147"/>
      <c r="E455" s="164"/>
      <c r="F455" s="167"/>
    </row>
    <row r="456" spans="1:6">
      <c r="A456" s="204"/>
      <c r="B456" s="30" t="s">
        <v>451</v>
      </c>
      <c r="C456" s="16"/>
      <c r="D456" s="147"/>
      <c r="E456" s="164"/>
      <c r="F456" s="167"/>
    </row>
    <row r="457" spans="1:6">
      <c r="A457" s="204"/>
      <c r="B457" s="19" t="s">
        <v>452</v>
      </c>
      <c r="C457" s="16"/>
      <c r="D457" s="147"/>
      <c r="E457" s="164"/>
      <c r="F457" s="167"/>
    </row>
    <row r="458" spans="1:6">
      <c r="A458" s="204"/>
      <c r="B458" s="19" t="s">
        <v>453</v>
      </c>
      <c r="C458" s="16"/>
      <c r="D458" s="147"/>
      <c r="E458" s="164"/>
      <c r="F458" s="167"/>
    </row>
    <row r="459" spans="1:6">
      <c r="A459" s="14"/>
      <c r="B459" s="50" t="s">
        <v>454</v>
      </c>
      <c r="C459" s="57"/>
      <c r="D459" s="147">
        <v>400</v>
      </c>
      <c r="E459" s="144">
        <v>20.126000000000001</v>
      </c>
      <c r="F459" s="170">
        <f>ROUND((100-E459)/100*D459,1)</f>
        <v>319.5</v>
      </c>
    </row>
    <row r="460" spans="1:6">
      <c r="A460" s="191" t="s">
        <v>29</v>
      </c>
      <c r="B460" s="58" t="s">
        <v>455</v>
      </c>
      <c r="C460" s="57"/>
      <c r="D460" s="147"/>
      <c r="E460" s="164"/>
      <c r="F460" s="167"/>
    </row>
    <row r="461" spans="1:6" ht="15.75">
      <c r="A461" s="191"/>
      <c r="B461" s="58" t="s">
        <v>456</v>
      </c>
      <c r="C461" s="168" t="s">
        <v>457</v>
      </c>
      <c r="D461" s="147"/>
      <c r="E461" s="164"/>
      <c r="F461" s="167"/>
    </row>
    <row r="462" spans="1:6">
      <c r="A462" s="191"/>
      <c r="B462" s="58" t="s">
        <v>458</v>
      </c>
      <c r="C462" s="57"/>
      <c r="D462" s="147"/>
      <c r="E462" s="164"/>
      <c r="F462" s="167"/>
    </row>
    <row r="463" spans="1:6">
      <c r="A463" s="191"/>
      <c r="B463" s="58" t="s">
        <v>459</v>
      </c>
      <c r="C463" s="57"/>
      <c r="D463" s="147"/>
      <c r="E463" s="164"/>
      <c r="F463" s="167"/>
    </row>
    <row r="464" spans="1:6">
      <c r="A464" s="191"/>
      <c r="B464" s="60" t="s">
        <v>460</v>
      </c>
      <c r="C464" s="57"/>
      <c r="D464" s="147"/>
      <c r="E464" s="164"/>
      <c r="F464" s="167"/>
    </row>
    <row r="465" spans="1:6">
      <c r="A465" s="191"/>
      <c r="B465" s="58" t="s">
        <v>461</v>
      </c>
      <c r="C465" s="57"/>
      <c r="D465" s="147"/>
      <c r="E465" s="164"/>
      <c r="F465" s="167"/>
    </row>
    <row r="466" spans="1:6">
      <c r="A466" s="191"/>
      <c r="B466" s="60" t="s">
        <v>462</v>
      </c>
      <c r="C466" s="57"/>
      <c r="D466" s="147"/>
      <c r="E466" s="164"/>
      <c r="F466" s="167"/>
    </row>
    <row r="467" spans="1:6">
      <c r="A467" s="191"/>
      <c r="B467" s="60" t="s">
        <v>463</v>
      </c>
      <c r="C467" s="57"/>
      <c r="D467" s="147"/>
      <c r="E467" s="164"/>
      <c r="F467" s="167"/>
    </row>
    <row r="468" spans="1:6">
      <c r="A468" s="191"/>
      <c r="B468" s="50" t="s">
        <v>328</v>
      </c>
      <c r="C468" s="57"/>
      <c r="D468" s="147">
        <v>400</v>
      </c>
      <c r="E468" s="144">
        <v>28.68225</v>
      </c>
      <c r="F468" s="170">
        <f>ROUND((100-E468)/100*D468,1)</f>
        <v>285.3</v>
      </c>
    </row>
    <row r="469" spans="1:6">
      <c r="A469" s="191"/>
      <c r="B469" s="42" t="s">
        <v>464</v>
      </c>
      <c r="C469" s="16"/>
      <c r="D469" s="147"/>
      <c r="E469" s="164"/>
      <c r="F469" s="167"/>
    </row>
    <row r="470" spans="1:6">
      <c r="A470" s="191"/>
      <c r="B470" s="48" t="s">
        <v>465</v>
      </c>
      <c r="C470" s="16"/>
      <c r="D470" s="147"/>
      <c r="E470" s="164"/>
      <c r="F470" s="167"/>
    </row>
    <row r="471" spans="1:6">
      <c r="A471" s="191"/>
      <c r="B471" s="48" t="s">
        <v>466</v>
      </c>
      <c r="C471" s="16"/>
      <c r="D471" s="147"/>
      <c r="E471" s="164"/>
      <c r="F471" s="167"/>
    </row>
    <row r="472" spans="1:6">
      <c r="A472" s="191"/>
      <c r="B472" s="58" t="s">
        <v>467</v>
      </c>
      <c r="C472" s="16"/>
      <c r="D472" s="147"/>
      <c r="E472" s="164"/>
      <c r="F472" s="167"/>
    </row>
    <row r="473" spans="1:6">
      <c r="A473" s="191"/>
      <c r="B473" s="48" t="s">
        <v>468</v>
      </c>
      <c r="C473" s="16"/>
      <c r="D473" s="147"/>
      <c r="E473" s="164"/>
      <c r="F473" s="167"/>
    </row>
    <row r="474" spans="1:6">
      <c r="A474" s="191"/>
      <c r="B474" s="61" t="s">
        <v>469</v>
      </c>
      <c r="C474" s="16"/>
      <c r="D474" s="147"/>
      <c r="E474" s="164"/>
      <c r="F474" s="167"/>
    </row>
    <row r="475" spans="1:6">
      <c r="A475" s="191"/>
      <c r="B475" s="58" t="s">
        <v>470</v>
      </c>
      <c r="C475" s="16"/>
      <c r="D475" s="147"/>
      <c r="E475" s="164"/>
      <c r="F475" s="167"/>
    </row>
    <row r="476" spans="1:6">
      <c r="A476" s="14"/>
      <c r="B476" s="50" t="s">
        <v>471</v>
      </c>
      <c r="C476" s="57"/>
      <c r="D476" s="147">
        <v>400</v>
      </c>
      <c r="E476" s="144">
        <v>23.838000000000001</v>
      </c>
      <c r="F476" s="170">
        <f>ROUND((100-E476)/100*D476,1)</f>
        <v>304.60000000000002</v>
      </c>
    </row>
    <row r="477" spans="1:6">
      <c r="A477" s="199" t="s">
        <v>356</v>
      </c>
      <c r="B477" s="26" t="s">
        <v>472</v>
      </c>
      <c r="C477" s="16"/>
      <c r="D477" s="148"/>
      <c r="E477" s="164"/>
      <c r="F477" s="167"/>
    </row>
    <row r="478" spans="1:6">
      <c r="A478" s="199"/>
      <c r="B478" s="34" t="s">
        <v>473</v>
      </c>
      <c r="C478" s="187" t="s">
        <v>474</v>
      </c>
      <c r="D478" s="150"/>
      <c r="E478" s="164"/>
      <c r="F478" s="167"/>
    </row>
    <row r="479" spans="1:6">
      <c r="A479" s="199"/>
      <c r="B479" s="34" t="s">
        <v>475</v>
      </c>
      <c r="C479" s="187"/>
      <c r="D479" s="150"/>
      <c r="E479" s="164"/>
      <c r="F479" s="167"/>
    </row>
    <row r="480" spans="1:6">
      <c r="A480" s="199"/>
      <c r="B480" s="34" t="s">
        <v>476</v>
      </c>
      <c r="C480" s="187"/>
      <c r="D480" s="150"/>
      <c r="E480" s="164"/>
      <c r="F480" s="167"/>
    </row>
    <row r="481" spans="1:6">
      <c r="A481" s="199"/>
      <c r="B481" s="34" t="s">
        <v>63</v>
      </c>
      <c r="C481" s="187"/>
      <c r="D481" s="150"/>
      <c r="E481" s="164"/>
      <c r="F481" s="167"/>
    </row>
    <row r="482" spans="1:6">
      <c r="A482" s="199"/>
      <c r="B482" s="31" t="s">
        <v>384</v>
      </c>
      <c r="C482" s="16"/>
      <c r="D482" s="147"/>
      <c r="E482" s="164"/>
      <c r="F482" s="167"/>
    </row>
    <row r="483" spans="1:6">
      <c r="A483" s="199"/>
      <c r="B483" s="31" t="s">
        <v>376</v>
      </c>
      <c r="C483" s="16"/>
      <c r="D483" s="147"/>
      <c r="E483" s="164"/>
      <c r="F483" s="167"/>
    </row>
    <row r="484" spans="1:6">
      <c r="A484" s="199"/>
      <c r="B484" s="34" t="s">
        <v>477</v>
      </c>
      <c r="C484" s="16"/>
      <c r="D484" s="150"/>
      <c r="E484" s="164"/>
      <c r="F484" s="167"/>
    </row>
    <row r="485" spans="1:6">
      <c r="A485" s="14"/>
      <c r="B485" s="34" t="s">
        <v>41</v>
      </c>
      <c r="C485" s="16"/>
      <c r="D485" s="150"/>
      <c r="E485" s="164"/>
      <c r="F485" s="167"/>
    </row>
    <row r="486" spans="1:6">
      <c r="A486"/>
      <c r="B486" s="50" t="s">
        <v>478</v>
      </c>
      <c r="C486" s="49"/>
      <c r="D486" s="147">
        <v>400</v>
      </c>
      <c r="E486" s="144">
        <v>3.4769999999999999</v>
      </c>
      <c r="F486" s="170">
        <f>ROUND((100-E486)/100*D486,1)</f>
        <v>386.1</v>
      </c>
    </row>
    <row r="487" spans="1:6" ht="15.75">
      <c r="A487" s="191" t="s">
        <v>479</v>
      </c>
      <c r="B487" s="26" t="s">
        <v>480</v>
      </c>
      <c r="C487" s="32" t="s">
        <v>481</v>
      </c>
      <c r="D487" s="147"/>
      <c r="E487" s="164"/>
      <c r="F487" s="167"/>
    </row>
    <row r="488" spans="1:6">
      <c r="A488" s="191"/>
      <c r="B488" s="31" t="s">
        <v>482</v>
      </c>
      <c r="C488" s="16"/>
      <c r="D488" s="147"/>
      <c r="E488" s="164"/>
      <c r="F488" s="167"/>
    </row>
    <row r="489" spans="1:6">
      <c r="A489" s="191"/>
      <c r="B489" s="31" t="s">
        <v>483</v>
      </c>
      <c r="C489" s="16"/>
      <c r="D489" s="147"/>
      <c r="E489" s="164"/>
      <c r="F489" s="167"/>
    </row>
    <row r="490" spans="1:6">
      <c r="A490" s="191"/>
      <c r="B490" s="15" t="s">
        <v>92</v>
      </c>
      <c r="C490" s="16"/>
      <c r="D490" s="147">
        <v>400</v>
      </c>
      <c r="E490" s="144">
        <v>12.198</v>
      </c>
      <c r="F490" s="170">
        <f>ROUND((100-E490)/100*D490,1)</f>
        <v>351.2</v>
      </c>
    </row>
    <row r="491" spans="1:6">
      <c r="A491" s="191"/>
      <c r="B491" s="31" t="s">
        <v>481</v>
      </c>
      <c r="C491" s="16"/>
      <c r="D491" s="147"/>
      <c r="E491" s="164"/>
      <c r="F491" s="167"/>
    </row>
    <row r="492" spans="1:6">
      <c r="A492" s="191"/>
      <c r="B492" s="31" t="s">
        <v>484</v>
      </c>
      <c r="C492" s="16"/>
      <c r="D492" s="147"/>
      <c r="E492" s="164"/>
      <c r="F492" s="167"/>
    </row>
    <row r="493" spans="1:6">
      <c r="A493" s="191"/>
      <c r="B493" s="31" t="s">
        <v>485</v>
      </c>
      <c r="C493" s="16"/>
      <c r="D493" s="147"/>
      <c r="E493" s="164"/>
      <c r="F493" s="167"/>
    </row>
    <row r="494" spans="1:6">
      <c r="A494" s="191"/>
      <c r="B494" s="31" t="s">
        <v>486</v>
      </c>
      <c r="C494" s="16"/>
      <c r="D494" s="147"/>
      <c r="E494" s="164"/>
      <c r="F494" s="167"/>
    </row>
    <row r="495" spans="1:6">
      <c r="A495" s="191"/>
      <c r="B495" s="31" t="s">
        <v>483</v>
      </c>
      <c r="C495" s="16"/>
      <c r="D495" s="147"/>
      <c r="E495" s="164"/>
      <c r="F495" s="167"/>
    </row>
    <row r="496" spans="1:6">
      <c r="A496" s="191"/>
      <c r="B496" s="31" t="s">
        <v>487</v>
      </c>
      <c r="C496" s="16"/>
      <c r="D496" s="147"/>
      <c r="E496" s="164"/>
      <c r="F496" s="167"/>
    </row>
    <row r="497" spans="1:6">
      <c r="A497"/>
      <c r="B497" s="50" t="s">
        <v>488</v>
      </c>
      <c r="C497" s="49"/>
      <c r="D497" s="147">
        <v>400</v>
      </c>
      <c r="E497" s="144">
        <v>27.319500000000001</v>
      </c>
      <c r="F497" s="170">
        <f>ROUND((100-E497)/100*D497,1)</f>
        <v>290.7</v>
      </c>
    </row>
    <row r="498" spans="1:6">
      <c r="A498" s="203" t="s">
        <v>429</v>
      </c>
      <c r="B498" s="26" t="s">
        <v>489</v>
      </c>
      <c r="C498" s="187" t="s">
        <v>490</v>
      </c>
      <c r="D498" s="147"/>
      <c r="E498" s="164"/>
      <c r="F498" s="167"/>
    </row>
    <row r="499" spans="1:6">
      <c r="A499" s="203"/>
      <c r="B499" s="31" t="s">
        <v>491</v>
      </c>
      <c r="C499" s="187"/>
      <c r="D499" s="147"/>
      <c r="E499" s="164"/>
      <c r="F499" s="167"/>
    </row>
    <row r="500" spans="1:6">
      <c r="A500" s="203"/>
      <c r="B500" s="31" t="s">
        <v>492</v>
      </c>
      <c r="C500" s="187"/>
      <c r="D500" s="147"/>
      <c r="E500" s="164"/>
      <c r="F500" s="167"/>
    </row>
    <row r="501" spans="1:6">
      <c r="A501" s="203"/>
      <c r="B501" s="31" t="s">
        <v>493</v>
      </c>
      <c r="C501" s="187"/>
      <c r="D501" s="147"/>
      <c r="E501" s="164"/>
      <c r="F501" s="167"/>
    </row>
    <row r="502" spans="1:6">
      <c r="A502" s="203"/>
      <c r="B502" s="48" t="s">
        <v>494</v>
      </c>
      <c r="C502" s="49"/>
      <c r="D502" s="147"/>
      <c r="E502" s="164"/>
      <c r="F502" s="167"/>
    </row>
    <row r="503" spans="1:6">
      <c r="A503"/>
      <c r="B503" s="50" t="s">
        <v>495</v>
      </c>
      <c r="C503" s="57"/>
      <c r="D503" s="147">
        <v>630</v>
      </c>
      <c r="E503" s="144">
        <v>17.422222222222221</v>
      </c>
      <c r="F503" s="170">
        <f>ROUND((100-E503)/100*D503,1)</f>
        <v>520.20000000000005</v>
      </c>
    </row>
    <row r="504" spans="1:6" ht="15.75">
      <c r="A504" s="191" t="s">
        <v>429</v>
      </c>
      <c r="B504" s="31" t="s">
        <v>496</v>
      </c>
      <c r="C504" s="32" t="s">
        <v>497</v>
      </c>
      <c r="D504" s="147"/>
      <c r="E504" s="164"/>
      <c r="F504" s="167"/>
    </row>
    <row r="505" spans="1:6">
      <c r="A505" s="191"/>
      <c r="B505" s="31" t="s">
        <v>498</v>
      </c>
      <c r="C505" s="16"/>
      <c r="D505" s="147"/>
      <c r="E505" s="164"/>
      <c r="F505" s="167"/>
    </row>
    <row r="506" spans="1:6">
      <c r="A506" s="191"/>
      <c r="B506" s="31" t="s">
        <v>499</v>
      </c>
      <c r="C506" s="16"/>
      <c r="D506" s="147"/>
      <c r="E506" s="164"/>
      <c r="F506" s="167"/>
    </row>
    <row r="507" spans="1:6">
      <c r="A507" s="191"/>
      <c r="B507" s="31" t="s">
        <v>500</v>
      </c>
      <c r="C507" s="16"/>
      <c r="D507" s="147"/>
      <c r="E507" s="164"/>
      <c r="F507" s="167"/>
    </row>
    <row r="508" spans="1:6">
      <c r="A508" s="191"/>
      <c r="B508" s="31" t="s">
        <v>501</v>
      </c>
      <c r="C508" s="16"/>
      <c r="D508" s="147"/>
      <c r="E508" s="164"/>
      <c r="F508" s="167"/>
    </row>
    <row r="509" spans="1:6">
      <c r="A509" s="191"/>
      <c r="B509" s="31" t="s">
        <v>502</v>
      </c>
      <c r="C509" s="16"/>
      <c r="D509" s="147"/>
      <c r="E509" s="164"/>
      <c r="F509" s="167"/>
    </row>
    <row r="510" spans="1:6">
      <c r="A510" s="191"/>
      <c r="B510" s="31" t="s">
        <v>503</v>
      </c>
      <c r="C510" s="16"/>
      <c r="D510" s="147"/>
      <c r="E510" s="164"/>
      <c r="F510" s="167"/>
    </row>
    <row r="511" spans="1:6">
      <c r="A511" s="191"/>
      <c r="B511" s="26" t="s">
        <v>504</v>
      </c>
      <c r="C511" s="16"/>
      <c r="D511" s="147"/>
      <c r="E511" s="164"/>
      <c r="F511" s="167"/>
    </row>
    <row r="512" spans="1:6">
      <c r="A512" s="191"/>
      <c r="B512" s="31" t="s">
        <v>505</v>
      </c>
      <c r="C512" s="16"/>
      <c r="D512" s="147"/>
      <c r="E512" s="164"/>
      <c r="F512" s="167"/>
    </row>
    <row r="513" spans="1:6">
      <c r="A513" s="191"/>
      <c r="B513" s="50" t="s">
        <v>92</v>
      </c>
      <c r="C513" s="16"/>
      <c r="D513" s="147">
        <v>630</v>
      </c>
      <c r="E513" s="144">
        <v>1.3866666666666667</v>
      </c>
      <c r="F513" s="170">
        <f>ROUND((100-E513)/100*D513,1)</f>
        <v>621.29999999999995</v>
      </c>
    </row>
    <row r="514" spans="1:6">
      <c r="A514" s="191"/>
      <c r="B514" s="26" t="s">
        <v>506</v>
      </c>
      <c r="C514" s="16"/>
      <c r="D514" s="147"/>
      <c r="E514" s="164"/>
      <c r="F514" s="167"/>
    </row>
    <row r="515" spans="1:6">
      <c r="A515" s="191"/>
      <c r="B515" s="31" t="s">
        <v>507</v>
      </c>
      <c r="C515" s="16"/>
      <c r="D515" s="147"/>
      <c r="E515" s="164"/>
      <c r="F515" s="167"/>
    </row>
    <row r="516" spans="1:6">
      <c r="A516" s="191"/>
      <c r="B516" s="31" t="s">
        <v>508</v>
      </c>
      <c r="C516" s="16"/>
      <c r="D516" s="147"/>
      <c r="E516" s="164"/>
      <c r="F516" s="167"/>
    </row>
    <row r="517" spans="1:6">
      <c r="A517" s="191"/>
      <c r="B517" s="31" t="s">
        <v>509</v>
      </c>
      <c r="C517" s="16"/>
      <c r="D517" s="147"/>
      <c r="E517" s="164"/>
      <c r="F517" s="167"/>
    </row>
    <row r="518" spans="1:6">
      <c r="A518" s="191"/>
      <c r="B518" s="31" t="s">
        <v>510</v>
      </c>
      <c r="C518" s="16"/>
      <c r="D518" s="147"/>
      <c r="E518" s="164"/>
      <c r="F518" s="167"/>
    </row>
    <row r="519" spans="1:6">
      <c r="A519" s="191"/>
      <c r="B519" s="42" t="s">
        <v>511</v>
      </c>
      <c r="C519" s="16"/>
      <c r="D519" s="147"/>
      <c r="E519" s="164"/>
      <c r="F519" s="167"/>
    </row>
    <row r="520" spans="1:6">
      <c r="A520" s="191"/>
      <c r="B520" s="42" t="s">
        <v>512</v>
      </c>
      <c r="C520" s="16"/>
      <c r="D520" s="147"/>
      <c r="E520" s="164"/>
      <c r="F520" s="167"/>
    </row>
    <row r="521" spans="1:6">
      <c r="A521" s="191"/>
      <c r="B521" s="31" t="s">
        <v>513</v>
      </c>
      <c r="C521" s="16"/>
      <c r="D521" s="147"/>
      <c r="E521" s="164"/>
      <c r="F521" s="167"/>
    </row>
    <row r="522" spans="1:6">
      <c r="A522" s="191"/>
      <c r="B522" s="50" t="s">
        <v>514</v>
      </c>
      <c r="C522" s="16"/>
      <c r="D522" s="147">
        <v>400</v>
      </c>
      <c r="E522" s="144">
        <v>1.603</v>
      </c>
      <c r="F522" s="170">
        <f>ROUND((100-E522)/100*D522,1)</f>
        <v>393.6</v>
      </c>
    </row>
    <row r="523" spans="1:6" ht="15.75">
      <c r="A523" s="191"/>
      <c r="B523" s="31" t="s">
        <v>515</v>
      </c>
      <c r="C523" s="32" t="s">
        <v>515</v>
      </c>
      <c r="D523" s="147"/>
      <c r="E523" s="164"/>
      <c r="F523" s="167"/>
    </row>
    <row r="524" spans="1:6">
      <c r="A524" s="191"/>
      <c r="B524" s="31" t="s">
        <v>516</v>
      </c>
      <c r="C524" s="16"/>
      <c r="D524" s="147"/>
      <c r="E524" s="164"/>
      <c r="F524" s="167"/>
    </row>
    <row r="525" spans="1:6">
      <c r="A525" s="191"/>
      <c r="B525" s="31" t="s">
        <v>517</v>
      </c>
      <c r="C525" s="16"/>
      <c r="D525" s="147"/>
      <c r="E525" s="164"/>
      <c r="F525" s="167"/>
    </row>
    <row r="526" spans="1:6">
      <c r="A526" s="191"/>
      <c r="B526" s="31" t="s">
        <v>517</v>
      </c>
      <c r="C526" s="16"/>
      <c r="D526" s="147"/>
      <c r="E526" s="164"/>
      <c r="F526" s="167"/>
    </row>
    <row r="527" spans="1:6">
      <c r="A527" s="191"/>
      <c r="B527" s="50" t="s">
        <v>92</v>
      </c>
      <c r="C527" s="16"/>
      <c r="D527" s="147">
        <v>400</v>
      </c>
      <c r="E527" s="144">
        <v>14.656000000000001</v>
      </c>
      <c r="F527" s="170">
        <f>ROUND((100-E527)/100*D527,1)</f>
        <v>341.4</v>
      </c>
    </row>
    <row r="528" spans="1:6">
      <c r="A528" s="191"/>
      <c r="B528" s="31" t="s">
        <v>518</v>
      </c>
      <c r="C528" s="16"/>
      <c r="D528" s="147"/>
      <c r="E528" s="164"/>
      <c r="F528" s="167"/>
    </row>
    <row r="529" spans="1:6">
      <c r="A529" s="191"/>
      <c r="B529" s="31" t="s">
        <v>519</v>
      </c>
      <c r="C529" s="16"/>
      <c r="D529" s="147"/>
      <c r="E529" s="164"/>
      <c r="F529" s="167"/>
    </row>
    <row r="530" spans="1:6">
      <c r="A530" s="191"/>
      <c r="B530" s="31" t="s">
        <v>520</v>
      </c>
      <c r="C530" s="16"/>
      <c r="D530" s="147"/>
      <c r="E530" s="164"/>
      <c r="F530" s="167"/>
    </row>
    <row r="531" spans="1:6">
      <c r="A531"/>
      <c r="B531" s="50" t="s">
        <v>521</v>
      </c>
      <c r="C531" s="49"/>
      <c r="D531" s="147">
        <v>250</v>
      </c>
      <c r="E531" s="144">
        <v>18.995200000000001</v>
      </c>
      <c r="F531" s="170">
        <f>ROUND((100-E531)/100*D531,1)</f>
        <v>202.5</v>
      </c>
    </row>
    <row r="532" spans="1:6">
      <c r="A532" s="204" t="s">
        <v>429</v>
      </c>
      <c r="B532" s="22" t="s">
        <v>522</v>
      </c>
      <c r="C532" s="187" t="s">
        <v>523</v>
      </c>
      <c r="D532" s="147"/>
      <c r="E532" s="164"/>
      <c r="F532" s="167"/>
    </row>
    <row r="533" spans="1:6">
      <c r="A533" s="204"/>
      <c r="B533" s="19" t="s">
        <v>524</v>
      </c>
      <c r="C533" s="187"/>
      <c r="D533" s="147"/>
      <c r="E533" s="164"/>
      <c r="F533" s="167"/>
    </row>
    <row r="534" spans="1:6">
      <c r="A534" s="204"/>
      <c r="B534" s="19" t="s">
        <v>525</v>
      </c>
      <c r="C534" s="187"/>
      <c r="D534" s="147"/>
      <c r="E534" s="164"/>
      <c r="F534" s="167"/>
    </row>
    <row r="535" spans="1:6">
      <c r="A535" s="204"/>
      <c r="B535" s="19" t="s">
        <v>526</v>
      </c>
      <c r="C535" s="187"/>
      <c r="D535" s="147"/>
      <c r="E535" s="164"/>
      <c r="F535" s="167"/>
    </row>
    <row r="536" spans="1:6">
      <c r="A536" s="204"/>
      <c r="B536" s="19" t="s">
        <v>527</v>
      </c>
      <c r="C536" s="49"/>
      <c r="D536" s="147"/>
      <c r="E536" s="164"/>
      <c r="F536" s="167"/>
    </row>
    <row r="537" spans="1:6">
      <c r="A537" s="204"/>
      <c r="B537" s="19" t="s">
        <v>528</v>
      </c>
      <c r="C537" s="49"/>
      <c r="D537" s="147"/>
      <c r="E537" s="164"/>
      <c r="F537" s="167"/>
    </row>
    <row r="538" spans="1:6">
      <c r="A538"/>
      <c r="B538" s="50" t="s">
        <v>529</v>
      </c>
      <c r="C538" s="49"/>
      <c r="D538" s="147">
        <v>630</v>
      </c>
      <c r="E538" s="144">
        <v>14.785714285714286</v>
      </c>
      <c r="F538" s="170">
        <f>ROUND((100-E538)/100*D538,1)</f>
        <v>536.9</v>
      </c>
    </row>
    <row r="539" spans="1:6" ht="15.75">
      <c r="A539" s="203" t="s">
        <v>429</v>
      </c>
      <c r="B539" s="26" t="s">
        <v>530</v>
      </c>
      <c r="C539" s="32" t="s">
        <v>531</v>
      </c>
      <c r="D539" s="147"/>
      <c r="E539" s="164"/>
      <c r="F539" s="167"/>
    </row>
    <row r="540" spans="1:6">
      <c r="A540" s="203"/>
      <c r="B540" s="31" t="s">
        <v>532</v>
      </c>
      <c r="C540" s="16"/>
      <c r="D540" s="147"/>
      <c r="E540" s="164"/>
      <c r="F540" s="167"/>
    </row>
    <row r="541" spans="1:6">
      <c r="A541" s="203"/>
      <c r="B541" s="31" t="s">
        <v>533</v>
      </c>
      <c r="C541" s="16"/>
      <c r="D541" s="147"/>
      <c r="E541" s="164"/>
      <c r="F541" s="167"/>
    </row>
    <row r="542" spans="1:6">
      <c r="A542" s="203"/>
      <c r="B542" s="31" t="s">
        <v>534</v>
      </c>
      <c r="C542" s="16"/>
      <c r="D542" s="147"/>
      <c r="E542" s="164"/>
      <c r="F542" s="167"/>
    </row>
    <row r="543" spans="1:6">
      <c r="A543" s="203"/>
      <c r="B543" s="31" t="s">
        <v>535</v>
      </c>
      <c r="C543" s="16"/>
      <c r="D543" s="147"/>
      <c r="E543" s="164"/>
      <c r="F543" s="167"/>
    </row>
    <row r="544" spans="1:6">
      <c r="A544" s="203"/>
      <c r="B544" s="31" t="s">
        <v>536</v>
      </c>
      <c r="C544" s="16"/>
      <c r="D544" s="147"/>
      <c r="E544" s="164"/>
      <c r="F544" s="167"/>
    </row>
    <row r="545" spans="1:6">
      <c r="A545" s="203"/>
      <c r="B545" s="31" t="s">
        <v>537</v>
      </c>
      <c r="C545" s="16"/>
      <c r="D545" s="147"/>
      <c r="E545" s="164"/>
      <c r="F545" s="167"/>
    </row>
    <row r="546" spans="1:6">
      <c r="A546" s="203"/>
      <c r="B546" s="31" t="s">
        <v>538</v>
      </c>
      <c r="C546" s="16"/>
      <c r="D546" s="147"/>
      <c r="E546" s="164"/>
      <c r="F546" s="167"/>
    </row>
    <row r="547" spans="1:6">
      <c r="A547" s="203"/>
      <c r="B547" s="50" t="s">
        <v>92</v>
      </c>
      <c r="C547" s="16"/>
      <c r="D547" s="147">
        <v>400</v>
      </c>
      <c r="E547" s="144">
        <v>11.067</v>
      </c>
      <c r="F547" s="170">
        <f>ROUND((100-E547)/100*D547,1)</f>
        <v>355.7</v>
      </c>
    </row>
    <row r="548" spans="1:6">
      <c r="A548" s="203"/>
      <c r="B548" s="31" t="s">
        <v>539</v>
      </c>
      <c r="C548" s="16"/>
      <c r="D548" s="147"/>
      <c r="E548" s="164"/>
      <c r="F548" s="167"/>
    </row>
    <row r="549" spans="1:6">
      <c r="A549" s="203"/>
      <c r="B549" s="31" t="s">
        <v>540</v>
      </c>
      <c r="C549" s="16"/>
      <c r="D549" s="147"/>
      <c r="E549" s="164"/>
      <c r="F549" s="167"/>
    </row>
    <row r="550" spans="1:6">
      <c r="A550" s="203"/>
      <c r="B550" s="31" t="s">
        <v>541</v>
      </c>
      <c r="C550" s="16"/>
      <c r="D550" s="147"/>
      <c r="E550" s="164"/>
      <c r="F550" s="167"/>
    </row>
    <row r="551" spans="1:6">
      <c r="A551" s="203"/>
      <c r="B551" s="64" t="s">
        <v>542</v>
      </c>
      <c r="C551" s="16"/>
      <c r="E551" s="164"/>
      <c r="F551" s="167"/>
    </row>
    <row r="552" spans="1:6">
      <c r="A552" s="203"/>
      <c r="B552" s="31" t="s">
        <v>543</v>
      </c>
      <c r="C552" s="16"/>
      <c r="D552" s="147"/>
      <c r="E552" s="164"/>
      <c r="F552" s="167"/>
    </row>
    <row r="553" spans="1:6">
      <c r="A553" s="203"/>
      <c r="B553" s="31" t="s">
        <v>544</v>
      </c>
      <c r="C553" s="16"/>
      <c r="D553" s="147"/>
      <c r="E553" s="164"/>
      <c r="F553" s="167"/>
    </row>
    <row r="554" spans="1:6">
      <c r="A554" s="203"/>
      <c r="B554" s="31" t="s">
        <v>545</v>
      </c>
      <c r="C554" s="16"/>
      <c r="D554" s="147"/>
      <c r="E554" s="164"/>
      <c r="F554" s="167"/>
    </row>
    <row r="555" spans="1:6">
      <c r="A555" s="203"/>
      <c r="B555" s="31" t="s">
        <v>546</v>
      </c>
      <c r="C555" s="16"/>
      <c r="D555" s="147"/>
      <c r="E555" s="164"/>
      <c r="F555" s="167"/>
    </row>
    <row r="556" spans="1:6">
      <c r="A556" s="14"/>
      <c r="B556" s="15" t="s">
        <v>547</v>
      </c>
      <c r="C556" s="16"/>
      <c r="D556" s="147">
        <v>630</v>
      </c>
      <c r="E556" s="144">
        <v>17.596825396825398</v>
      </c>
      <c r="F556" s="170">
        <f>ROUND((100-E556)/100*D556,1)</f>
        <v>519.1</v>
      </c>
    </row>
    <row r="557" spans="1:6">
      <c r="A557" s="204" t="s">
        <v>429</v>
      </c>
      <c r="B557" s="31" t="s">
        <v>548</v>
      </c>
      <c r="C557" s="187" t="s">
        <v>549</v>
      </c>
      <c r="D557" s="147"/>
      <c r="E557" s="164"/>
      <c r="F557" s="167"/>
    </row>
    <row r="558" spans="1:6">
      <c r="A558" s="204"/>
      <c r="B558" s="26" t="s">
        <v>550</v>
      </c>
      <c r="C558" s="187"/>
      <c r="D558" s="147"/>
      <c r="E558" s="164"/>
      <c r="F558" s="167"/>
    </row>
    <row r="559" spans="1:6">
      <c r="A559" s="204"/>
      <c r="B559" s="31" t="s">
        <v>551</v>
      </c>
      <c r="C559" s="187"/>
      <c r="D559" s="147"/>
      <c r="E559" s="164"/>
      <c r="F559" s="167"/>
    </row>
    <row r="560" spans="1:6">
      <c r="A560" s="204"/>
      <c r="B560" s="15" t="s">
        <v>92</v>
      </c>
      <c r="C560" s="16"/>
      <c r="D560" s="147">
        <v>630</v>
      </c>
      <c r="E560" s="144">
        <v>17.20888888888889</v>
      </c>
      <c r="F560" s="170">
        <f>ROUND((100-E560)/100*D560,1)</f>
        <v>521.6</v>
      </c>
    </row>
    <row r="561" spans="1:6">
      <c r="A561" s="204"/>
      <c r="B561" s="26" t="s">
        <v>552</v>
      </c>
      <c r="C561" s="16"/>
      <c r="D561" s="147"/>
      <c r="E561" s="164"/>
      <c r="F561" s="167"/>
    </row>
    <row r="562" spans="1:6">
      <c r="A562" s="204"/>
      <c r="B562" s="31" t="s">
        <v>553</v>
      </c>
      <c r="C562" s="16"/>
      <c r="D562" s="147"/>
      <c r="E562" s="164"/>
      <c r="F562" s="167"/>
    </row>
    <row r="563" spans="1:6">
      <c r="A563" s="204"/>
      <c r="B563" s="31" t="s">
        <v>554</v>
      </c>
      <c r="C563" s="16"/>
      <c r="D563" s="147"/>
      <c r="E563" s="164"/>
      <c r="F563" s="167"/>
    </row>
    <row r="564" spans="1:6">
      <c r="A564" s="204"/>
      <c r="B564" s="31" t="s">
        <v>555</v>
      </c>
      <c r="C564" s="16"/>
      <c r="D564" s="147"/>
      <c r="E564" s="164"/>
      <c r="F564" s="167"/>
    </row>
    <row r="565" spans="1:6">
      <c r="A565" s="204"/>
      <c r="B565" s="31" t="s">
        <v>556</v>
      </c>
      <c r="C565" s="16"/>
      <c r="D565" s="147"/>
      <c r="E565" s="164"/>
      <c r="F565" s="167"/>
    </row>
    <row r="566" spans="1:6">
      <c r="A566" s="204"/>
      <c r="B566" s="31" t="s">
        <v>557</v>
      </c>
      <c r="C566" s="16"/>
      <c r="D566" s="147"/>
      <c r="E566" s="164"/>
      <c r="F566" s="167"/>
    </row>
    <row r="567" spans="1:6">
      <c r="A567" s="204"/>
      <c r="B567" s="31" t="s">
        <v>558</v>
      </c>
      <c r="C567" s="16"/>
      <c r="D567" s="147"/>
      <c r="E567" s="164"/>
      <c r="F567" s="167"/>
    </row>
    <row r="568" spans="1:6">
      <c r="A568" s="204"/>
      <c r="B568" s="48" t="s">
        <v>559</v>
      </c>
      <c r="C568" s="49"/>
      <c r="D568" s="147"/>
      <c r="E568" s="164"/>
      <c r="F568" s="167"/>
    </row>
    <row r="569" spans="1:6">
      <c r="A569" s="14"/>
      <c r="B569" s="50" t="s">
        <v>560</v>
      </c>
      <c r="C569" s="49"/>
      <c r="D569" s="147">
        <v>400</v>
      </c>
      <c r="E569" s="144">
        <v>29.310500000000001</v>
      </c>
      <c r="F569" s="170">
        <f>ROUND((100-E569)/100*D569,1)</f>
        <v>282.8</v>
      </c>
    </row>
    <row r="570" spans="1:6">
      <c r="A570" s="208" t="s">
        <v>356</v>
      </c>
      <c r="B570" s="26" t="s">
        <v>44</v>
      </c>
      <c r="C570" s="187" t="s">
        <v>561</v>
      </c>
      <c r="D570" s="147"/>
      <c r="E570" s="164"/>
      <c r="F570" s="167"/>
    </row>
    <row r="571" spans="1:6">
      <c r="A571" s="208"/>
      <c r="B571" s="31" t="s">
        <v>562</v>
      </c>
      <c r="C571" s="187"/>
      <c r="D571" s="147"/>
      <c r="E571" s="164"/>
      <c r="F571" s="167"/>
    </row>
    <row r="572" spans="1:6">
      <c r="A572" s="208"/>
      <c r="B572" s="31" t="s">
        <v>563</v>
      </c>
      <c r="C572" s="187"/>
      <c r="D572" s="147"/>
      <c r="E572" s="164"/>
      <c r="F572" s="167"/>
    </row>
    <row r="573" spans="1:6">
      <c r="A573" s="208"/>
      <c r="B573" s="31" t="s">
        <v>564</v>
      </c>
      <c r="C573" s="187"/>
      <c r="D573" s="147"/>
      <c r="E573" s="164"/>
      <c r="F573" s="167"/>
    </row>
    <row r="574" spans="1:6">
      <c r="A574" s="208"/>
      <c r="B574" s="31" t="s">
        <v>565</v>
      </c>
      <c r="C574" s="187"/>
      <c r="D574" s="147"/>
      <c r="E574" s="164"/>
      <c r="F574" s="167"/>
    </row>
    <row r="575" spans="1:6">
      <c r="A575" s="208"/>
      <c r="B575" s="31" t="s">
        <v>566</v>
      </c>
      <c r="C575" s="187"/>
      <c r="D575" s="147"/>
      <c r="E575" s="164"/>
      <c r="F575" s="167"/>
    </row>
    <row r="576" spans="1:6">
      <c r="A576" s="208"/>
      <c r="B576" s="31" t="s">
        <v>567</v>
      </c>
      <c r="C576" s="187"/>
      <c r="D576" s="147"/>
      <c r="E576" s="164"/>
      <c r="F576" s="167"/>
    </row>
    <row r="577" spans="1:6">
      <c r="A577" s="208"/>
      <c r="B577" s="31" t="s">
        <v>568</v>
      </c>
      <c r="C577" s="16"/>
      <c r="D577" s="147"/>
      <c r="E577" s="164"/>
      <c r="F577" s="167"/>
    </row>
    <row r="578" spans="1:6">
      <c r="A578" s="208"/>
      <c r="B578" s="31" t="s">
        <v>469</v>
      </c>
      <c r="C578" s="16"/>
      <c r="D578" s="147"/>
      <c r="E578" s="164"/>
      <c r="F578" s="167"/>
    </row>
    <row r="579" spans="1:6">
      <c r="A579" s="208"/>
      <c r="B579" s="31" t="s">
        <v>569</v>
      </c>
      <c r="C579" s="16"/>
      <c r="D579" s="147"/>
      <c r="E579" s="164"/>
      <c r="F579" s="167"/>
    </row>
    <row r="580" spans="1:6">
      <c r="A580" s="208"/>
      <c r="B580" s="31" t="s">
        <v>570</v>
      </c>
      <c r="C580" s="16"/>
      <c r="D580" s="147"/>
      <c r="E580" s="164"/>
      <c r="F580" s="167"/>
    </row>
    <row r="581" spans="1:6">
      <c r="A581"/>
      <c r="B581" s="15" t="s">
        <v>571</v>
      </c>
      <c r="C581" s="16"/>
      <c r="D581" s="147">
        <v>400</v>
      </c>
      <c r="E581" s="144">
        <v>13.1645</v>
      </c>
      <c r="F581" s="170">
        <f>ROUND((100-E581)/100*D581,1)</f>
        <v>347.3</v>
      </c>
    </row>
    <row r="582" spans="1:6">
      <c r="A582" s="204" t="s">
        <v>429</v>
      </c>
      <c r="B582" s="31" t="s">
        <v>572</v>
      </c>
      <c r="C582" s="187" t="s">
        <v>573</v>
      </c>
      <c r="D582" s="147"/>
      <c r="E582" s="164"/>
      <c r="F582" s="167"/>
    </row>
    <row r="583" spans="1:6">
      <c r="A583" s="204"/>
      <c r="B583" s="31" t="s">
        <v>574</v>
      </c>
      <c r="C583" s="187"/>
      <c r="D583" s="147"/>
      <c r="E583" s="164"/>
      <c r="F583" s="167"/>
    </row>
    <row r="584" spans="1:6">
      <c r="A584" s="204"/>
      <c r="B584" s="31" t="s">
        <v>575</v>
      </c>
      <c r="C584" s="187"/>
      <c r="D584" s="147"/>
      <c r="E584" s="164"/>
      <c r="F584" s="167"/>
    </row>
    <row r="585" spans="1:6">
      <c r="A585" s="204"/>
      <c r="B585" s="31" t="s">
        <v>576</v>
      </c>
      <c r="C585" s="187"/>
      <c r="D585" s="147"/>
      <c r="E585" s="164"/>
      <c r="F585" s="167"/>
    </row>
    <row r="586" spans="1:6">
      <c r="A586" s="204"/>
      <c r="B586" s="15" t="s">
        <v>92</v>
      </c>
      <c r="C586" s="187"/>
      <c r="D586" s="147">
        <v>400</v>
      </c>
      <c r="E586" s="144">
        <v>25.564499999999999</v>
      </c>
      <c r="F586" s="170">
        <f>ROUND((100-E586)/100*D586,1)</f>
        <v>297.7</v>
      </c>
    </row>
    <row r="587" spans="1:6">
      <c r="A587" s="204"/>
      <c r="B587" s="31" t="s">
        <v>63</v>
      </c>
      <c r="C587" s="187"/>
      <c r="D587" s="147"/>
      <c r="E587" s="164"/>
      <c r="F587" s="167"/>
    </row>
    <row r="588" spans="1:6">
      <c r="A588" s="204"/>
      <c r="B588" s="31" t="s">
        <v>577</v>
      </c>
      <c r="C588" s="187"/>
      <c r="D588" s="147"/>
      <c r="E588" s="164"/>
      <c r="F588" s="167"/>
    </row>
    <row r="589" spans="1:6">
      <c r="A589" s="204"/>
      <c r="B589" s="31" t="s">
        <v>578</v>
      </c>
      <c r="C589" s="187"/>
      <c r="D589" s="147"/>
      <c r="E589" s="164"/>
      <c r="F589" s="167"/>
    </row>
    <row r="590" spans="1:6">
      <c r="A590" s="204"/>
      <c r="B590" s="31" t="s">
        <v>579</v>
      </c>
      <c r="C590" s="187"/>
      <c r="D590" s="147"/>
      <c r="E590" s="164"/>
      <c r="F590" s="167"/>
    </row>
    <row r="591" spans="1:6">
      <c r="A591" s="204"/>
      <c r="B591" s="31" t="s">
        <v>580</v>
      </c>
      <c r="C591" s="16"/>
      <c r="D591" s="147"/>
      <c r="E591" s="164"/>
      <c r="F591" s="167"/>
    </row>
    <row r="592" spans="1:6">
      <c r="A592" s="204"/>
      <c r="B592" s="31" t="s">
        <v>581</v>
      </c>
      <c r="C592" s="16"/>
      <c r="D592" s="147"/>
      <c r="E592" s="164"/>
      <c r="F592" s="167"/>
    </row>
    <row r="593" spans="1:6">
      <c r="A593" s="204"/>
      <c r="B593" s="31" t="s">
        <v>582</v>
      </c>
      <c r="C593" s="16"/>
      <c r="D593" s="147"/>
      <c r="E593" s="164"/>
      <c r="F593" s="167"/>
    </row>
    <row r="594" spans="1:6">
      <c r="A594" s="204"/>
      <c r="B594" s="31" t="s">
        <v>267</v>
      </c>
      <c r="C594" s="16"/>
      <c r="D594" s="147"/>
      <c r="E594" s="164"/>
      <c r="F594" s="167"/>
    </row>
    <row r="595" spans="1:6">
      <c r="A595"/>
      <c r="B595" s="15" t="s">
        <v>583</v>
      </c>
      <c r="C595" s="16"/>
      <c r="D595" s="147">
        <v>630</v>
      </c>
      <c r="E595" s="144">
        <v>24.88015873015873</v>
      </c>
      <c r="F595" s="170">
        <f>ROUND((100-E595)/100*D595,1)</f>
        <v>473.3</v>
      </c>
    </row>
    <row r="596" spans="1:6" ht="15.75">
      <c r="A596" s="191" t="s">
        <v>479</v>
      </c>
      <c r="B596" s="31" t="s">
        <v>584</v>
      </c>
      <c r="C596" s="32" t="s">
        <v>585</v>
      </c>
      <c r="D596" s="147"/>
      <c r="E596" s="164"/>
      <c r="F596" s="167"/>
    </row>
    <row r="597" spans="1:6">
      <c r="A597" s="191"/>
      <c r="B597" s="31" t="s">
        <v>586</v>
      </c>
      <c r="C597" s="16"/>
      <c r="D597" s="147"/>
      <c r="E597" s="164"/>
      <c r="F597" s="167"/>
    </row>
    <row r="598" spans="1:6">
      <c r="A598" s="191"/>
      <c r="B598" s="31" t="s">
        <v>587</v>
      </c>
      <c r="C598" s="16"/>
      <c r="D598" s="147"/>
      <c r="E598" s="164"/>
      <c r="F598" s="167"/>
    </row>
    <row r="599" spans="1:6">
      <c r="A599" s="191"/>
      <c r="B599" s="26" t="s">
        <v>588</v>
      </c>
      <c r="C599" s="16"/>
      <c r="D599" s="147"/>
      <c r="E599" s="164"/>
      <c r="F599" s="167"/>
    </row>
    <row r="600" spans="1:6">
      <c r="A600" s="191"/>
      <c r="B600" s="31" t="s">
        <v>589</v>
      </c>
      <c r="C600" s="16"/>
      <c r="D600" s="147"/>
      <c r="E600" s="164"/>
      <c r="F600" s="167"/>
    </row>
    <row r="601" spans="1:6">
      <c r="A601" s="191"/>
      <c r="B601" s="31" t="s">
        <v>590</v>
      </c>
      <c r="C601" s="16"/>
      <c r="D601" s="147"/>
      <c r="E601" s="164"/>
      <c r="F601" s="167"/>
    </row>
    <row r="602" spans="1:6">
      <c r="A602" s="191"/>
      <c r="B602" s="31" t="s">
        <v>591</v>
      </c>
      <c r="C602" s="16"/>
      <c r="D602" s="147"/>
      <c r="E602" s="164"/>
      <c r="F602" s="167"/>
    </row>
    <row r="603" spans="1:6">
      <c r="A603" s="191"/>
      <c r="B603" s="15" t="s">
        <v>92</v>
      </c>
      <c r="C603" s="16"/>
      <c r="D603" s="147">
        <v>400</v>
      </c>
      <c r="E603" s="144">
        <v>26.842749999999999</v>
      </c>
      <c r="F603" s="170">
        <f>ROUND((100-E603)/100*D603,1)</f>
        <v>292.60000000000002</v>
      </c>
    </row>
    <row r="604" spans="1:6">
      <c r="A604" s="191"/>
      <c r="B604" s="31" t="s">
        <v>592</v>
      </c>
      <c r="C604" s="16"/>
      <c r="D604" s="147"/>
      <c r="E604" s="164"/>
      <c r="F604" s="167"/>
    </row>
    <row r="605" spans="1:6">
      <c r="A605" s="191"/>
      <c r="B605" s="31" t="s">
        <v>593</v>
      </c>
      <c r="C605" s="16"/>
      <c r="D605" s="147"/>
      <c r="E605" s="164"/>
      <c r="F605" s="167"/>
    </row>
    <row r="606" spans="1:6">
      <c r="A606" s="191"/>
      <c r="B606" s="31" t="s">
        <v>594</v>
      </c>
      <c r="C606" s="16"/>
      <c r="D606" s="147"/>
      <c r="E606" s="164"/>
      <c r="F606" s="167"/>
    </row>
    <row r="607" spans="1:6">
      <c r="A607" s="191"/>
      <c r="B607" s="31" t="s">
        <v>595</v>
      </c>
      <c r="C607" s="16"/>
      <c r="D607" s="147"/>
      <c r="E607" s="164"/>
      <c r="F607" s="167"/>
    </row>
    <row r="608" spans="1:6">
      <c r="A608" s="191"/>
      <c r="B608" s="31" t="s">
        <v>596</v>
      </c>
      <c r="C608" s="16"/>
      <c r="D608" s="147"/>
      <c r="E608" s="164"/>
      <c r="F608" s="167"/>
    </row>
    <row r="609" spans="1:8">
      <c r="A609" s="191"/>
      <c r="B609" s="31" t="s">
        <v>590</v>
      </c>
      <c r="C609" s="16"/>
      <c r="D609" s="147"/>
      <c r="E609" s="164"/>
      <c r="F609" s="167"/>
    </row>
    <row r="610" spans="1:8">
      <c r="A610" s="191"/>
      <c r="B610" s="31" t="s">
        <v>597</v>
      </c>
      <c r="C610" s="16"/>
      <c r="D610" s="147"/>
      <c r="E610" s="164"/>
      <c r="F610" s="167"/>
    </row>
    <row r="611" spans="1:8">
      <c r="A611" s="191"/>
      <c r="B611" s="31" t="s">
        <v>598</v>
      </c>
      <c r="C611" s="16"/>
      <c r="D611" s="147"/>
      <c r="E611" s="164"/>
      <c r="F611" s="167"/>
    </row>
    <row r="612" spans="1:8">
      <c r="A612" s="191"/>
      <c r="B612" s="31" t="s">
        <v>599</v>
      </c>
      <c r="C612" s="16"/>
      <c r="D612" s="147"/>
      <c r="E612" s="164"/>
      <c r="F612" s="167"/>
    </row>
    <row r="613" spans="1:8">
      <c r="A613" s="14"/>
      <c r="B613" s="50" t="s">
        <v>600</v>
      </c>
      <c r="C613" s="49"/>
      <c r="D613" s="147">
        <v>400</v>
      </c>
      <c r="E613" s="144">
        <v>38.945500000000003</v>
      </c>
      <c r="F613" s="170">
        <f>ROUND((100-E613)/100*D613,1)</f>
        <v>244.2</v>
      </c>
    </row>
    <row r="614" spans="1:8">
      <c r="A614" s="199" t="s">
        <v>356</v>
      </c>
      <c r="B614" s="26" t="s">
        <v>601</v>
      </c>
      <c r="C614" s="16"/>
      <c r="D614" s="147"/>
      <c r="E614" s="164"/>
      <c r="F614" s="167"/>
      <c r="H614" t="s">
        <v>602</v>
      </c>
    </row>
    <row r="615" spans="1:8" ht="15.75">
      <c r="A615" s="199"/>
      <c r="B615" s="31" t="s">
        <v>255</v>
      </c>
      <c r="C615" s="32" t="s">
        <v>603</v>
      </c>
      <c r="D615" s="147"/>
      <c r="E615" s="164"/>
      <c r="F615" s="167"/>
    </row>
    <row r="616" spans="1:8">
      <c r="A616" s="199"/>
      <c r="B616" s="31" t="s">
        <v>604</v>
      </c>
      <c r="C616" s="16"/>
      <c r="D616" s="147"/>
      <c r="E616" s="164"/>
      <c r="F616" s="167"/>
    </row>
    <row r="617" spans="1:8">
      <c r="A617" s="199"/>
      <c r="B617" s="31" t="s">
        <v>605</v>
      </c>
      <c r="C617" s="16"/>
      <c r="D617" s="147"/>
      <c r="E617" s="164"/>
      <c r="F617" s="167"/>
    </row>
    <row r="618" spans="1:8">
      <c r="A618" s="199"/>
      <c r="B618" s="31" t="s">
        <v>606</v>
      </c>
      <c r="C618" s="16"/>
      <c r="D618" s="147"/>
      <c r="E618" s="164"/>
      <c r="F618" s="167"/>
    </row>
    <row r="619" spans="1:8">
      <c r="A619" s="199"/>
      <c r="B619" s="31" t="s">
        <v>607</v>
      </c>
      <c r="C619" s="16"/>
      <c r="D619" s="147"/>
      <c r="E619" s="164"/>
      <c r="F619" s="167"/>
    </row>
    <row r="620" spans="1:8">
      <c r="A620" s="199"/>
      <c r="B620" s="31" t="s">
        <v>608</v>
      </c>
      <c r="C620" s="16"/>
      <c r="D620" s="147"/>
      <c r="E620" s="164"/>
      <c r="F620" s="167"/>
    </row>
    <row r="621" spans="1:8">
      <c r="A621" s="199"/>
      <c r="B621" s="31" t="s">
        <v>609</v>
      </c>
      <c r="C621" s="16"/>
      <c r="D621" s="147"/>
      <c r="E621" s="164"/>
      <c r="F621" s="167"/>
    </row>
    <row r="622" spans="1:8">
      <c r="A622" s="199"/>
      <c r="B622" s="31" t="s">
        <v>610</v>
      </c>
      <c r="C622" s="16"/>
      <c r="D622" s="147"/>
      <c r="E622" s="164"/>
      <c r="F622" s="167"/>
    </row>
    <row r="623" spans="1:8">
      <c r="A623" s="199"/>
      <c r="B623" s="65" t="s">
        <v>611</v>
      </c>
      <c r="C623" s="16"/>
      <c r="D623" s="147"/>
      <c r="E623" s="164"/>
      <c r="F623" s="167"/>
    </row>
    <row r="624" spans="1:8">
      <c r="A624" s="199"/>
      <c r="B624" s="50" t="s">
        <v>612</v>
      </c>
      <c r="C624" s="16"/>
      <c r="D624" s="147">
        <v>400</v>
      </c>
      <c r="E624" s="144">
        <v>10.208</v>
      </c>
      <c r="F624" s="170">
        <f>ROUND((100-E624)/100*D624,1)</f>
        <v>359.2</v>
      </c>
    </row>
    <row r="625" spans="1:6">
      <c r="A625" s="199"/>
      <c r="B625" s="31" t="s">
        <v>613</v>
      </c>
      <c r="C625" s="16"/>
      <c r="D625" s="147"/>
      <c r="E625" s="164"/>
      <c r="F625" s="167"/>
    </row>
    <row r="626" spans="1:6">
      <c r="A626" s="199"/>
      <c r="B626" s="31" t="s">
        <v>614</v>
      </c>
      <c r="C626" s="16"/>
      <c r="D626" s="147"/>
      <c r="E626" s="164"/>
      <c r="F626" s="167"/>
    </row>
    <row r="627" spans="1:6">
      <c r="A627" s="199"/>
      <c r="B627" s="31" t="s">
        <v>615</v>
      </c>
      <c r="C627" s="16"/>
      <c r="D627" s="147"/>
      <c r="E627" s="164"/>
      <c r="F627" s="167"/>
    </row>
    <row r="628" spans="1:6">
      <c r="A628" s="199"/>
      <c r="B628" s="31" t="s">
        <v>616</v>
      </c>
      <c r="C628" s="16"/>
      <c r="D628" s="147"/>
      <c r="E628" s="164"/>
      <c r="F628" s="167"/>
    </row>
    <row r="629" spans="1:6">
      <c r="A629" s="199"/>
      <c r="B629" s="31" t="s">
        <v>617</v>
      </c>
      <c r="C629" s="16"/>
      <c r="D629" s="147"/>
      <c r="E629" s="164"/>
      <c r="F629" s="167"/>
    </row>
    <row r="630" spans="1:6">
      <c r="A630" s="199"/>
      <c r="B630" s="31" t="s">
        <v>618</v>
      </c>
      <c r="C630" s="16"/>
      <c r="D630" s="147"/>
      <c r="E630" s="164"/>
      <c r="F630" s="167"/>
    </row>
    <row r="631" spans="1:6">
      <c r="A631" s="199"/>
      <c r="B631" s="48" t="s">
        <v>619</v>
      </c>
      <c r="C631" s="49"/>
      <c r="D631" s="147"/>
      <c r="E631" s="164"/>
      <c r="F631" s="167"/>
    </row>
    <row r="632" spans="1:6">
      <c r="A632" s="199"/>
      <c r="B632" s="48" t="s">
        <v>620</v>
      </c>
      <c r="C632" s="49"/>
      <c r="D632" s="147"/>
      <c r="E632" s="164"/>
      <c r="F632" s="167"/>
    </row>
    <row r="633" spans="1:6">
      <c r="A633" s="199"/>
      <c r="B633" s="48" t="s">
        <v>621</v>
      </c>
      <c r="C633" s="49"/>
      <c r="D633" s="147"/>
      <c r="E633" s="164"/>
      <c r="F633" s="167"/>
    </row>
    <row r="634" spans="1:6">
      <c r="A634"/>
      <c r="B634" s="56" t="s">
        <v>622</v>
      </c>
      <c r="C634" s="49"/>
      <c r="D634" s="147">
        <v>630</v>
      </c>
      <c r="E634" s="144">
        <v>12.702857142857143</v>
      </c>
      <c r="F634" s="170">
        <f>ROUND((100-E634)/100*D634,1)</f>
        <v>550</v>
      </c>
    </row>
    <row r="635" spans="1:6" ht="15.75">
      <c r="A635" s="204" t="s">
        <v>429</v>
      </c>
      <c r="B635" s="48" t="s">
        <v>623</v>
      </c>
      <c r="C635" s="66" t="s">
        <v>624</v>
      </c>
      <c r="D635" s="147"/>
      <c r="E635" s="164"/>
      <c r="F635" s="167"/>
    </row>
    <row r="636" spans="1:6">
      <c r="A636" s="204"/>
      <c r="B636" s="48" t="s">
        <v>625</v>
      </c>
      <c r="C636" s="49"/>
      <c r="D636" s="147"/>
      <c r="E636" s="164"/>
      <c r="F636" s="167"/>
    </row>
    <row r="637" spans="1:6">
      <c r="A637" s="204"/>
      <c r="B637" s="48" t="s">
        <v>626</v>
      </c>
      <c r="C637" s="49"/>
      <c r="D637" s="147"/>
      <c r="E637" s="164"/>
      <c r="F637" s="167"/>
    </row>
    <row r="638" spans="1:6">
      <c r="A638" s="204"/>
      <c r="B638" s="42" t="s">
        <v>627</v>
      </c>
      <c r="C638" s="49"/>
      <c r="D638" s="147"/>
      <c r="E638" s="164"/>
      <c r="F638" s="167"/>
    </row>
    <row r="639" spans="1:6">
      <c r="A639" s="204"/>
      <c r="B639" s="48" t="s">
        <v>628</v>
      </c>
      <c r="C639" s="49"/>
      <c r="D639" s="147"/>
      <c r="E639" s="164"/>
      <c r="F639" s="167"/>
    </row>
    <row r="640" spans="1:6">
      <c r="A640" s="204"/>
      <c r="B640" s="42" t="s">
        <v>629</v>
      </c>
      <c r="C640" s="49"/>
      <c r="D640" s="148"/>
      <c r="E640" s="164"/>
      <c r="F640" s="167"/>
    </row>
    <row r="641" spans="1:6">
      <c r="A641" s="204"/>
      <c r="B641" s="48" t="s">
        <v>630</v>
      </c>
      <c r="C641" s="49"/>
      <c r="D641" s="147"/>
      <c r="E641" s="164"/>
      <c r="F641" s="167"/>
    </row>
    <row r="642" spans="1:6">
      <c r="A642" s="204"/>
      <c r="B642" s="48" t="s">
        <v>631</v>
      </c>
      <c r="C642" s="49"/>
      <c r="D642" s="147"/>
      <c r="E642" s="164"/>
      <c r="F642" s="167"/>
    </row>
    <row r="643" spans="1:6">
      <c r="A643" s="204"/>
      <c r="B643" s="48" t="s">
        <v>632</v>
      </c>
      <c r="C643" s="49"/>
      <c r="D643" s="147"/>
      <c r="E643" s="164"/>
      <c r="F643" s="167"/>
    </row>
    <row r="644" spans="1:6">
      <c r="A644" s="204"/>
      <c r="B644" s="48" t="s">
        <v>633</v>
      </c>
      <c r="C644" s="49"/>
      <c r="D644" s="147"/>
      <c r="E644" s="164"/>
      <c r="F644" s="167"/>
    </row>
    <row r="645" spans="1:6">
      <c r="A645" s="204"/>
      <c r="B645" s="48" t="s">
        <v>634</v>
      </c>
      <c r="C645" s="49"/>
      <c r="D645" s="147"/>
      <c r="E645" s="164"/>
      <c r="F645" s="167"/>
    </row>
    <row r="646" spans="1:6">
      <c r="A646" s="204"/>
      <c r="B646" s="48" t="s">
        <v>635</v>
      </c>
      <c r="C646" s="49"/>
      <c r="D646" s="147"/>
      <c r="E646" s="164"/>
      <c r="F646" s="167"/>
    </row>
    <row r="647" spans="1:6">
      <c r="A647" s="204"/>
      <c r="B647" s="56" t="s">
        <v>92</v>
      </c>
      <c r="C647" s="49"/>
      <c r="D647" s="147">
        <v>630</v>
      </c>
      <c r="E647" s="144">
        <v>9.6146031746031753</v>
      </c>
      <c r="F647" s="170">
        <f>ROUND((100-E647)/100*D647,1)</f>
        <v>569.4</v>
      </c>
    </row>
    <row r="648" spans="1:6">
      <c r="A648" s="204"/>
      <c r="B648" s="48" t="s">
        <v>636</v>
      </c>
      <c r="C648" s="49"/>
      <c r="D648" s="147"/>
      <c r="E648" s="164"/>
      <c r="F648" s="167"/>
    </row>
    <row r="649" spans="1:6">
      <c r="A649" s="204"/>
      <c r="B649" s="48" t="s">
        <v>637</v>
      </c>
      <c r="C649" s="49"/>
      <c r="D649" s="147"/>
      <c r="E649" s="164"/>
      <c r="F649" s="167"/>
    </row>
    <row r="650" spans="1:6">
      <c r="A650" s="204"/>
      <c r="B650" s="48" t="s">
        <v>638</v>
      </c>
      <c r="C650" s="49"/>
      <c r="D650" s="147"/>
      <c r="E650" s="164"/>
      <c r="F650" s="167"/>
    </row>
    <row r="651" spans="1:6">
      <c r="A651" s="204"/>
      <c r="B651" s="48" t="s">
        <v>639</v>
      </c>
      <c r="C651" s="49"/>
      <c r="D651" s="147"/>
      <c r="E651" s="164"/>
      <c r="F651" s="167"/>
    </row>
    <row r="652" spans="1:6">
      <c r="A652" s="204"/>
      <c r="B652" s="48" t="s">
        <v>640</v>
      </c>
      <c r="C652" s="49"/>
      <c r="D652" s="147"/>
      <c r="E652" s="164"/>
      <c r="F652" s="167"/>
    </row>
    <row r="653" spans="1:6">
      <c r="A653" s="204"/>
      <c r="B653" s="42" t="s">
        <v>627</v>
      </c>
      <c r="C653" s="49"/>
      <c r="D653" s="147"/>
      <c r="E653" s="164"/>
      <c r="F653" s="167"/>
    </row>
    <row r="654" spans="1:6">
      <c r="A654" s="204"/>
      <c r="B654" s="48" t="s">
        <v>641</v>
      </c>
      <c r="C654" s="49"/>
      <c r="D654" s="147"/>
      <c r="E654" s="164"/>
      <c r="F654" s="167"/>
    </row>
    <row r="655" spans="1:6">
      <c r="A655"/>
      <c r="B655" s="15" t="s">
        <v>642</v>
      </c>
      <c r="C655" s="49"/>
      <c r="D655" s="147">
        <v>400</v>
      </c>
      <c r="E655" s="144">
        <v>15.884</v>
      </c>
      <c r="F655" s="170">
        <f>ROUND((100-E655)/100*D655,1)</f>
        <v>336.5</v>
      </c>
    </row>
    <row r="656" spans="1:6">
      <c r="A656" s="207" t="s">
        <v>302</v>
      </c>
      <c r="B656" s="26" t="s">
        <v>643</v>
      </c>
      <c r="C656" s="187" t="s">
        <v>644</v>
      </c>
      <c r="D656" s="147"/>
      <c r="E656" s="164"/>
      <c r="F656" s="167"/>
    </row>
    <row r="657" spans="1:6">
      <c r="A657" s="207"/>
      <c r="B657" s="31" t="s">
        <v>645</v>
      </c>
      <c r="C657" s="187"/>
      <c r="D657" s="147"/>
      <c r="E657" s="164"/>
      <c r="F657" s="167"/>
    </row>
    <row r="658" spans="1:6">
      <c r="A658" s="207"/>
      <c r="B658" s="31" t="s">
        <v>261</v>
      </c>
      <c r="C658" s="187"/>
      <c r="D658" s="147"/>
      <c r="E658" s="164"/>
      <c r="F658" s="167"/>
    </row>
    <row r="659" spans="1:6">
      <c r="A659" s="207"/>
      <c r="B659" s="31" t="s">
        <v>646</v>
      </c>
      <c r="C659" s="187"/>
      <c r="D659" s="147"/>
      <c r="E659" s="164"/>
      <c r="F659" s="167"/>
    </row>
    <row r="660" spans="1:6">
      <c r="A660" s="207"/>
      <c r="B660" s="31" t="s">
        <v>647</v>
      </c>
      <c r="C660" s="16"/>
      <c r="D660" s="147"/>
      <c r="E660" s="164"/>
      <c r="F660" s="167"/>
    </row>
    <row r="661" spans="1:6">
      <c r="A661" s="207"/>
      <c r="B661" s="31" t="s">
        <v>648</v>
      </c>
      <c r="C661" s="16"/>
      <c r="D661" s="147"/>
      <c r="E661" s="164"/>
      <c r="F661" s="167"/>
    </row>
    <row r="662" spans="1:6">
      <c r="A662" s="207"/>
      <c r="B662" s="31" t="s">
        <v>649</v>
      </c>
      <c r="C662" s="16"/>
      <c r="D662" s="147"/>
      <c r="E662" s="164"/>
      <c r="F662" s="167"/>
    </row>
    <row r="663" spans="1:6">
      <c r="A663" s="207"/>
      <c r="B663" s="15" t="s">
        <v>650</v>
      </c>
      <c r="C663" s="16"/>
      <c r="D663" s="147">
        <v>400</v>
      </c>
      <c r="E663" s="144">
        <v>9.7897499999999997</v>
      </c>
      <c r="F663" s="170">
        <f>ROUND((100-E663)/100*D663,1)</f>
        <v>360.8</v>
      </c>
    </row>
    <row r="664" spans="1:6">
      <c r="A664" s="207"/>
      <c r="B664" s="26" t="s">
        <v>651</v>
      </c>
      <c r="C664" s="16"/>
      <c r="D664" s="147"/>
      <c r="E664" s="164"/>
      <c r="F664" s="167"/>
    </row>
    <row r="665" spans="1:6" ht="15.75">
      <c r="A665" s="207"/>
      <c r="B665" s="26" t="s">
        <v>652</v>
      </c>
      <c r="C665" s="32" t="s">
        <v>653</v>
      </c>
      <c r="D665" s="147"/>
      <c r="E665" s="164"/>
      <c r="F665" s="167"/>
    </row>
    <row r="666" spans="1:6">
      <c r="A666" s="207"/>
      <c r="B666" s="26" t="s">
        <v>654</v>
      </c>
      <c r="C666" s="16"/>
      <c r="D666" s="147"/>
      <c r="E666" s="164"/>
      <c r="F666" s="167"/>
    </row>
    <row r="667" spans="1:6">
      <c r="A667" s="207"/>
      <c r="B667" s="31" t="s">
        <v>655</v>
      </c>
      <c r="C667" s="16"/>
      <c r="D667" s="147"/>
      <c r="E667" s="164"/>
      <c r="F667" s="167"/>
    </row>
    <row r="668" spans="1:6">
      <c r="A668" s="207"/>
      <c r="B668" s="31" t="s">
        <v>653</v>
      </c>
      <c r="C668" s="16"/>
      <c r="D668" s="147"/>
      <c r="E668" s="164"/>
      <c r="F668" s="167"/>
    </row>
    <row r="669" spans="1:6">
      <c r="A669" s="207"/>
      <c r="B669" s="31" t="s">
        <v>656</v>
      </c>
      <c r="C669" s="16"/>
      <c r="D669" s="147"/>
      <c r="E669" s="164"/>
      <c r="F669" s="167"/>
    </row>
    <row r="670" spans="1:6">
      <c r="A670" s="207"/>
      <c r="B670" s="26" t="s">
        <v>657</v>
      </c>
      <c r="C670" s="16"/>
      <c r="D670" s="147"/>
      <c r="E670" s="164"/>
      <c r="F670" s="167"/>
    </row>
    <row r="671" spans="1:6">
      <c r="A671" s="207"/>
      <c r="B671" s="48" t="s">
        <v>658</v>
      </c>
      <c r="C671" s="49"/>
      <c r="D671" s="147"/>
      <c r="E671" s="164"/>
      <c r="F671" s="167"/>
    </row>
    <row r="672" spans="1:6">
      <c r="A672" s="207"/>
      <c r="B672" s="48" t="s">
        <v>659</v>
      </c>
      <c r="C672" s="49"/>
      <c r="D672" s="147"/>
      <c r="E672" s="164"/>
      <c r="F672" s="167"/>
    </row>
    <row r="673" spans="1:6">
      <c r="A673"/>
      <c r="B673" s="56" t="s">
        <v>660</v>
      </c>
      <c r="C673" s="49"/>
      <c r="D673" s="147">
        <v>400</v>
      </c>
      <c r="E673" s="144">
        <v>44.688000000000002</v>
      </c>
      <c r="F673" s="170">
        <f>ROUND((100-E673)/100*D673,1)</f>
        <v>221.2</v>
      </c>
    </row>
    <row r="674" spans="1:6">
      <c r="A674" s="191" t="s">
        <v>479</v>
      </c>
      <c r="B674" s="48" t="s">
        <v>661</v>
      </c>
      <c r="C674" s="187" t="s">
        <v>662</v>
      </c>
      <c r="D674" s="147"/>
      <c r="E674" s="164"/>
      <c r="F674" s="167"/>
    </row>
    <row r="675" spans="1:6">
      <c r="A675" s="191"/>
      <c r="B675" s="48" t="s">
        <v>663</v>
      </c>
      <c r="C675" s="187"/>
      <c r="D675" s="147"/>
      <c r="E675" s="164"/>
      <c r="F675" s="167"/>
    </row>
    <row r="676" spans="1:6">
      <c r="A676" s="191"/>
      <c r="B676" s="48" t="s">
        <v>664</v>
      </c>
      <c r="C676" s="187"/>
      <c r="D676" s="147"/>
      <c r="E676" s="164"/>
      <c r="F676" s="167"/>
    </row>
    <row r="677" spans="1:6">
      <c r="A677" s="191"/>
      <c r="B677" s="48" t="s">
        <v>665</v>
      </c>
      <c r="C677" s="187"/>
      <c r="D677" s="147"/>
      <c r="E677" s="164"/>
      <c r="F677" s="167"/>
    </row>
    <row r="678" spans="1:6">
      <c r="A678" s="191"/>
      <c r="B678" s="48" t="s">
        <v>666</v>
      </c>
      <c r="C678" s="187"/>
      <c r="D678" s="147"/>
      <c r="E678" s="164"/>
      <c r="F678" s="167"/>
    </row>
    <row r="679" spans="1:6">
      <c r="A679" s="191"/>
      <c r="B679" s="56" t="s">
        <v>92</v>
      </c>
      <c r="C679" s="187"/>
      <c r="D679" s="147">
        <v>400</v>
      </c>
      <c r="E679" s="144">
        <v>10.456250000000001</v>
      </c>
      <c r="F679" s="170">
        <f>ROUND((100-E679)/100*D679,1)</f>
        <v>358.2</v>
      </c>
    </row>
    <row r="680" spans="1:6">
      <c r="A680" s="191"/>
      <c r="B680" s="48" t="s">
        <v>667</v>
      </c>
      <c r="C680" s="187"/>
      <c r="D680" s="147"/>
      <c r="E680" s="164"/>
      <c r="F680" s="167"/>
    </row>
    <row r="681" spans="1:6">
      <c r="A681" s="191"/>
      <c r="B681" s="48" t="s">
        <v>668</v>
      </c>
      <c r="C681" s="187"/>
      <c r="D681" s="147"/>
      <c r="E681" s="164"/>
      <c r="F681" s="167"/>
    </row>
    <row r="682" spans="1:6">
      <c r="A682" s="191"/>
      <c r="B682" s="48" t="s">
        <v>669</v>
      </c>
      <c r="C682" s="187"/>
      <c r="D682" s="147"/>
      <c r="E682" s="164"/>
      <c r="F682" s="167"/>
    </row>
    <row r="683" spans="1:6">
      <c r="A683" s="191"/>
      <c r="B683" s="48" t="s">
        <v>670</v>
      </c>
      <c r="C683" s="187"/>
      <c r="D683" s="147"/>
      <c r="E683" s="164"/>
      <c r="F683" s="167"/>
    </row>
    <row r="684" spans="1:6">
      <c r="A684" s="191"/>
      <c r="B684" s="48" t="s">
        <v>671</v>
      </c>
      <c r="C684" s="49"/>
      <c r="D684" s="147"/>
      <c r="E684" s="164"/>
      <c r="F684" s="167"/>
    </row>
    <row r="685" spans="1:6">
      <c r="A685" s="191"/>
      <c r="B685" s="48" t="s">
        <v>672</v>
      </c>
      <c r="C685" s="49"/>
      <c r="D685" s="147"/>
      <c r="E685" s="164"/>
      <c r="F685" s="167"/>
    </row>
    <row r="686" spans="1:6">
      <c r="A686"/>
      <c r="B686" s="15" t="s">
        <v>673</v>
      </c>
      <c r="C686" s="49"/>
      <c r="D686" s="147">
        <v>630</v>
      </c>
      <c r="E686" s="144">
        <v>17.039682539682541</v>
      </c>
      <c r="F686" s="170">
        <f>ROUND((100-E686)/100*D686,1)</f>
        <v>522.70000000000005</v>
      </c>
    </row>
    <row r="687" spans="1:6">
      <c r="A687" s="203" t="s">
        <v>429</v>
      </c>
      <c r="B687" s="26" t="s">
        <v>674</v>
      </c>
      <c r="C687" s="187" t="s">
        <v>675</v>
      </c>
      <c r="D687" s="147"/>
      <c r="E687" s="164"/>
      <c r="F687" s="167"/>
    </row>
    <row r="688" spans="1:6">
      <c r="A688" s="203"/>
      <c r="B688" s="26" t="s">
        <v>676</v>
      </c>
      <c r="C688" s="187"/>
      <c r="D688" s="147"/>
      <c r="E688" s="164"/>
      <c r="F688" s="167"/>
    </row>
    <row r="689" spans="1:6">
      <c r="A689" s="203"/>
      <c r="B689" s="26" t="s">
        <v>677</v>
      </c>
      <c r="C689" s="187"/>
      <c r="D689" s="147"/>
      <c r="E689" s="164"/>
      <c r="F689" s="167"/>
    </row>
    <row r="690" spans="1:6">
      <c r="A690" s="203"/>
      <c r="B690" s="26" t="s">
        <v>678</v>
      </c>
      <c r="C690" s="187"/>
      <c r="D690" s="147"/>
      <c r="E690" s="164"/>
      <c r="F690" s="167"/>
    </row>
    <row r="691" spans="1:6">
      <c r="A691" s="203"/>
      <c r="B691" s="31" t="s">
        <v>63</v>
      </c>
      <c r="C691" s="16"/>
      <c r="D691" s="147"/>
      <c r="E691" s="164"/>
      <c r="F691" s="167"/>
    </row>
    <row r="692" spans="1:6">
      <c r="A692" s="203"/>
      <c r="B692" s="31" t="s">
        <v>679</v>
      </c>
      <c r="C692" s="16"/>
      <c r="D692" s="147"/>
      <c r="E692" s="164"/>
      <c r="F692" s="167"/>
    </row>
    <row r="693" spans="1:6">
      <c r="A693" s="203"/>
      <c r="B693" s="15" t="s">
        <v>680</v>
      </c>
      <c r="C693" s="49"/>
      <c r="D693" s="147">
        <v>630</v>
      </c>
      <c r="E693" s="144">
        <v>17.039682539682541</v>
      </c>
      <c r="F693" s="170">
        <f>ROUND((100-E693)/100*D693,1)</f>
        <v>522.70000000000005</v>
      </c>
    </row>
    <row r="694" spans="1:6">
      <c r="A694" s="203"/>
      <c r="B694" s="31" t="s">
        <v>681</v>
      </c>
      <c r="C694" s="16"/>
      <c r="D694" s="147"/>
      <c r="E694" s="164"/>
      <c r="F694" s="167"/>
    </row>
    <row r="695" spans="1:6">
      <c r="A695" s="203"/>
      <c r="B695" s="31" t="s">
        <v>682</v>
      </c>
      <c r="C695" s="16"/>
      <c r="D695" s="147"/>
      <c r="E695" s="164"/>
      <c r="F695" s="167"/>
    </row>
    <row r="696" spans="1:6">
      <c r="A696" s="14"/>
      <c r="B696" s="31" t="s">
        <v>679</v>
      </c>
      <c r="C696" s="49"/>
      <c r="D696" s="147"/>
      <c r="E696" s="164"/>
      <c r="F696" s="167"/>
    </row>
    <row r="697" spans="1:6">
      <c r="A697"/>
      <c r="B697" s="15" t="s">
        <v>683</v>
      </c>
      <c r="C697" s="49"/>
      <c r="D697" s="147">
        <v>400</v>
      </c>
      <c r="E697" s="144">
        <v>31.58925</v>
      </c>
      <c r="F697" s="170">
        <f>ROUND((100-E697)/100*D697,1)</f>
        <v>273.60000000000002</v>
      </c>
    </row>
    <row r="698" spans="1:6">
      <c r="A698" s="184" t="s">
        <v>302</v>
      </c>
      <c r="B698" s="26" t="s">
        <v>684</v>
      </c>
      <c r="C698" s="187" t="s">
        <v>685</v>
      </c>
      <c r="D698" s="147"/>
      <c r="E698" s="164"/>
      <c r="F698" s="167"/>
    </row>
    <row r="699" spans="1:6">
      <c r="A699" s="184"/>
      <c r="B699" s="31" t="s">
        <v>686</v>
      </c>
      <c r="C699" s="187"/>
      <c r="D699" s="147"/>
      <c r="E699" s="164"/>
      <c r="F699" s="167"/>
    </row>
    <row r="700" spans="1:6">
      <c r="A700" s="184"/>
      <c r="B700" s="31" t="s">
        <v>687</v>
      </c>
      <c r="C700" s="187"/>
      <c r="D700" s="147"/>
      <c r="E700" s="164"/>
      <c r="F700" s="167"/>
    </row>
    <row r="701" spans="1:6">
      <c r="A701" s="184"/>
      <c r="B701" s="31" t="s">
        <v>688</v>
      </c>
      <c r="C701" s="187"/>
      <c r="D701" s="147"/>
      <c r="E701" s="164"/>
      <c r="F701" s="167"/>
    </row>
    <row r="702" spans="1:6">
      <c r="A702" s="184"/>
      <c r="B702" s="31" t="s">
        <v>689</v>
      </c>
      <c r="C702" s="16"/>
      <c r="D702" s="147"/>
      <c r="E702" s="164"/>
      <c r="F702" s="167"/>
    </row>
    <row r="703" spans="1:6">
      <c r="A703" s="184"/>
      <c r="B703" s="31" t="s">
        <v>251</v>
      </c>
      <c r="C703" s="16"/>
      <c r="D703" s="147"/>
      <c r="E703" s="164"/>
      <c r="F703" s="167"/>
    </row>
    <row r="704" spans="1:6">
      <c r="A704" s="184"/>
      <c r="B704" s="48" t="s">
        <v>690</v>
      </c>
      <c r="C704" s="49"/>
      <c r="D704" s="147"/>
      <c r="E704" s="164"/>
      <c r="F704" s="167"/>
    </row>
    <row r="705" spans="1:6">
      <c r="A705" s="184"/>
      <c r="B705" s="48" t="s">
        <v>691</v>
      </c>
      <c r="C705" s="49"/>
      <c r="D705" s="147"/>
      <c r="E705" s="164"/>
      <c r="F705" s="167"/>
    </row>
    <row r="706" spans="1:6">
      <c r="A706" s="18"/>
      <c r="B706" s="15" t="s">
        <v>692</v>
      </c>
      <c r="C706" s="49"/>
      <c r="D706" s="147">
        <v>400</v>
      </c>
      <c r="E706" s="144">
        <v>29.267499999999998</v>
      </c>
      <c r="F706" s="170">
        <f>ROUND((100-E706)/100*D706,1)</f>
        <v>282.89999999999998</v>
      </c>
    </row>
    <row r="707" spans="1:6">
      <c r="A707" s="209" t="s">
        <v>429</v>
      </c>
      <c r="B707" s="26" t="s">
        <v>38</v>
      </c>
      <c r="C707" s="187" t="s">
        <v>693</v>
      </c>
      <c r="D707" s="147"/>
      <c r="E707" s="164"/>
      <c r="F707" s="167"/>
    </row>
    <row r="708" spans="1:6">
      <c r="A708" s="209"/>
      <c r="B708" s="31" t="s">
        <v>694</v>
      </c>
      <c r="C708" s="187"/>
      <c r="D708" s="147"/>
      <c r="E708" s="164"/>
      <c r="F708" s="167"/>
    </row>
    <row r="709" spans="1:6">
      <c r="A709" s="209"/>
      <c r="B709" s="31" t="s">
        <v>695</v>
      </c>
      <c r="C709" s="187"/>
      <c r="D709" s="147"/>
      <c r="E709" s="164"/>
      <c r="F709" s="167"/>
    </row>
    <row r="710" spans="1:6">
      <c r="A710" s="209"/>
      <c r="B710" s="31" t="s">
        <v>696</v>
      </c>
      <c r="C710" s="187"/>
      <c r="D710" s="147"/>
      <c r="E710" s="164"/>
      <c r="F710" s="167"/>
    </row>
    <row r="711" spans="1:6">
      <c r="A711" s="209"/>
      <c r="B711" s="31" t="s">
        <v>697</v>
      </c>
      <c r="C711" s="16"/>
      <c r="D711" s="147"/>
      <c r="E711" s="164"/>
      <c r="F711" s="167"/>
    </row>
    <row r="712" spans="1:6">
      <c r="A712" s="18"/>
      <c r="B712" s="15" t="s">
        <v>698</v>
      </c>
      <c r="C712" s="16"/>
      <c r="D712" s="147">
        <v>400</v>
      </c>
      <c r="E712" s="144">
        <v>28.158000000000001</v>
      </c>
      <c r="F712" s="170">
        <f>ROUND((100-E712)/100*D712,1)</f>
        <v>287.39999999999998</v>
      </c>
    </row>
    <row r="713" spans="1:6">
      <c r="A713" s="203" t="s">
        <v>429</v>
      </c>
      <c r="B713" s="26" t="s">
        <v>699</v>
      </c>
      <c r="C713" s="16"/>
      <c r="D713" s="147"/>
      <c r="E713" s="164"/>
      <c r="F713" s="167"/>
    </row>
    <row r="714" spans="1:6">
      <c r="A714" s="203"/>
      <c r="B714" s="26" t="s">
        <v>700</v>
      </c>
      <c r="C714" s="16"/>
      <c r="D714" s="147"/>
      <c r="E714" s="164"/>
      <c r="F714" s="167"/>
    </row>
    <row r="715" spans="1:6">
      <c r="A715" s="203"/>
      <c r="B715" s="26" t="s">
        <v>701</v>
      </c>
      <c r="C715" s="16"/>
      <c r="D715" s="147"/>
      <c r="E715" s="164"/>
      <c r="F715" s="167"/>
    </row>
    <row r="716" spans="1:6">
      <c r="A716" s="203"/>
      <c r="B716" s="26" t="s">
        <v>702</v>
      </c>
      <c r="C716" s="16"/>
      <c r="D716" s="147"/>
      <c r="E716" s="164"/>
      <c r="F716" s="167"/>
    </row>
    <row r="717" spans="1:6">
      <c r="A717" s="203"/>
      <c r="B717" s="26" t="s">
        <v>703</v>
      </c>
      <c r="C717" s="197" t="s">
        <v>704</v>
      </c>
      <c r="D717" s="147"/>
      <c r="E717" s="164"/>
      <c r="F717" s="167"/>
    </row>
    <row r="718" spans="1:6">
      <c r="A718" s="203"/>
      <c r="B718" s="26" t="s">
        <v>705</v>
      </c>
      <c r="C718" s="197"/>
      <c r="D718" s="147"/>
      <c r="E718" s="164"/>
      <c r="F718" s="167"/>
    </row>
    <row r="719" spans="1:6">
      <c r="A719" s="203"/>
      <c r="B719" s="17" t="s">
        <v>63</v>
      </c>
      <c r="C719" s="197"/>
      <c r="D719" s="147"/>
      <c r="E719" s="164"/>
      <c r="F719" s="167"/>
    </row>
    <row r="720" spans="1:6">
      <c r="A720" s="203"/>
      <c r="B720" s="17" t="s">
        <v>706</v>
      </c>
      <c r="C720" s="197"/>
      <c r="D720" s="147"/>
      <c r="E720" s="164"/>
      <c r="F720" s="167"/>
    </row>
    <row r="721" spans="1:6">
      <c r="A721" s="203"/>
      <c r="B721" s="17" t="s">
        <v>707</v>
      </c>
      <c r="C721" s="197"/>
      <c r="D721" s="147"/>
      <c r="E721" s="164"/>
      <c r="F721" s="167"/>
    </row>
    <row r="722" spans="1:6">
      <c r="A722" s="203"/>
      <c r="B722" s="17" t="s">
        <v>708</v>
      </c>
      <c r="C722" s="197"/>
      <c r="D722" s="147"/>
      <c r="E722" s="164"/>
      <c r="F722" s="167"/>
    </row>
    <row r="723" spans="1:6">
      <c r="A723" s="203"/>
      <c r="B723" s="17" t="s">
        <v>709</v>
      </c>
      <c r="C723" s="197"/>
      <c r="D723" s="147"/>
      <c r="E723" s="164"/>
      <c r="F723" s="167"/>
    </row>
    <row r="724" spans="1:6">
      <c r="A724" s="203"/>
      <c r="B724" s="17" t="s">
        <v>710</v>
      </c>
      <c r="C724" s="197"/>
      <c r="D724" s="147"/>
      <c r="E724" s="164"/>
      <c r="F724" s="167"/>
    </row>
    <row r="725" spans="1:6">
      <c r="A725" s="203"/>
      <c r="B725" s="17" t="s">
        <v>711</v>
      </c>
      <c r="C725" s="197"/>
      <c r="D725" s="147"/>
      <c r="E725" s="164"/>
      <c r="F725" s="167"/>
    </row>
    <row r="726" spans="1:6">
      <c r="A726" s="203"/>
      <c r="B726" s="17" t="s">
        <v>712</v>
      </c>
      <c r="C726" s="33"/>
      <c r="D726" s="147"/>
      <c r="E726" s="164"/>
      <c r="F726" s="167"/>
    </row>
    <row r="727" spans="1:6">
      <c r="A727" s="203"/>
      <c r="B727" s="17" t="s">
        <v>713</v>
      </c>
      <c r="C727" s="33"/>
      <c r="D727" s="147"/>
      <c r="E727" s="164"/>
      <c r="F727" s="167"/>
    </row>
    <row r="728" spans="1:6">
      <c r="A728" s="203"/>
      <c r="B728" s="17" t="s">
        <v>714</v>
      </c>
      <c r="C728" s="33"/>
      <c r="D728" s="147"/>
      <c r="E728" s="164"/>
      <c r="F728" s="167"/>
    </row>
    <row r="729" spans="1:6">
      <c r="A729" s="203"/>
      <c r="B729" s="17" t="s">
        <v>715</v>
      </c>
      <c r="C729" s="33"/>
      <c r="D729" s="147"/>
      <c r="E729" s="164"/>
      <c r="F729" s="167"/>
    </row>
    <row r="730" spans="1:6">
      <c r="A730" s="203"/>
      <c r="B730" s="56" t="s">
        <v>92</v>
      </c>
      <c r="C730" s="33"/>
      <c r="D730" s="147">
        <v>400</v>
      </c>
      <c r="E730" s="144">
        <v>14.307</v>
      </c>
      <c r="F730" s="170">
        <f>ROUND((100-E730)/100*D730,1)</f>
        <v>342.8</v>
      </c>
    </row>
    <row r="731" spans="1:6">
      <c r="A731" s="203"/>
      <c r="B731" s="17" t="s">
        <v>716</v>
      </c>
      <c r="C731" s="33"/>
      <c r="D731" s="147"/>
      <c r="E731" s="164"/>
      <c r="F731" s="167"/>
    </row>
    <row r="732" spans="1:6">
      <c r="A732" s="203"/>
      <c r="B732" s="17" t="s">
        <v>717</v>
      </c>
      <c r="C732" s="33"/>
      <c r="D732" s="147"/>
      <c r="E732" s="164"/>
      <c r="F732" s="167"/>
    </row>
    <row r="733" spans="1:6">
      <c r="A733" s="203"/>
      <c r="B733" s="17" t="s">
        <v>718</v>
      </c>
      <c r="C733" s="33"/>
      <c r="D733" s="147"/>
      <c r="E733" s="164"/>
      <c r="F733" s="167"/>
    </row>
    <row r="734" spans="1:6">
      <c r="A734" s="203"/>
      <c r="B734" s="17" t="s">
        <v>719</v>
      </c>
      <c r="C734" s="33"/>
      <c r="D734" s="147"/>
      <c r="E734" s="164"/>
      <c r="F734" s="167"/>
    </row>
    <row r="735" spans="1:6">
      <c r="A735" s="203"/>
      <c r="B735" s="17" t="s">
        <v>720</v>
      </c>
      <c r="C735" s="33"/>
      <c r="D735" s="147"/>
      <c r="E735" s="164"/>
      <c r="F735" s="167"/>
    </row>
    <row r="736" spans="1:6">
      <c r="A736" s="203"/>
      <c r="B736" s="17" t="s">
        <v>721</v>
      </c>
      <c r="C736" s="33"/>
      <c r="D736" s="147"/>
      <c r="E736" s="164"/>
      <c r="F736" s="167"/>
    </row>
    <row r="737" spans="1:6">
      <c r="A737" s="203"/>
      <c r="B737" s="17" t="s">
        <v>714</v>
      </c>
      <c r="C737" s="33"/>
      <c r="D737" s="147"/>
      <c r="E737" s="164"/>
      <c r="F737" s="167"/>
    </row>
    <row r="738" spans="1:6">
      <c r="A738" s="203"/>
      <c r="B738" s="17" t="s">
        <v>722</v>
      </c>
      <c r="C738" s="33"/>
      <c r="D738" s="147"/>
      <c r="E738" s="164"/>
      <c r="F738" s="167"/>
    </row>
    <row r="739" spans="1:6">
      <c r="A739" s="203"/>
      <c r="B739" s="17" t="s">
        <v>723</v>
      </c>
      <c r="C739" s="33"/>
      <c r="D739" s="147"/>
      <c r="E739" s="164"/>
      <c r="F739" s="167"/>
    </row>
    <row r="740" spans="1:6">
      <c r="A740" s="203"/>
      <c r="B740" s="17" t="s">
        <v>724</v>
      </c>
      <c r="C740" s="33"/>
      <c r="D740" s="147"/>
      <c r="E740" s="164"/>
      <c r="F740" s="167"/>
    </row>
    <row r="741" spans="1:6">
      <c r="A741" s="203"/>
      <c r="B741" s="17" t="s">
        <v>725</v>
      </c>
      <c r="C741" s="33"/>
      <c r="D741" s="147"/>
      <c r="E741" s="164"/>
      <c r="F741" s="167"/>
    </row>
    <row r="742" spans="1:6">
      <c r="A742" s="67"/>
      <c r="B742" s="17" t="s">
        <v>726</v>
      </c>
      <c r="C742" s="33"/>
      <c r="D742" s="147"/>
      <c r="E742" s="164"/>
      <c r="F742" s="167"/>
    </row>
    <row r="743" spans="1:6">
      <c r="A743" s="14"/>
      <c r="B743" s="15" t="s">
        <v>727</v>
      </c>
      <c r="C743" s="16"/>
      <c r="D743" s="147">
        <v>250</v>
      </c>
      <c r="E743" s="144">
        <v>20.9664</v>
      </c>
      <c r="F743" s="170">
        <f>ROUND((100-E743)/100*D743,1)</f>
        <v>197.6</v>
      </c>
    </row>
    <row r="744" spans="1:6">
      <c r="A744" s="205" t="s">
        <v>387</v>
      </c>
      <c r="B744" s="31" t="s">
        <v>728</v>
      </c>
      <c r="C744" s="187" t="s">
        <v>729</v>
      </c>
      <c r="D744" s="147"/>
      <c r="E744" s="164"/>
      <c r="F744" s="167"/>
    </row>
    <row r="745" spans="1:6">
      <c r="A745" s="205"/>
      <c r="B745" s="31" t="s">
        <v>730</v>
      </c>
      <c r="C745" s="187"/>
      <c r="D745" s="147"/>
      <c r="E745" s="164"/>
      <c r="F745" s="167"/>
    </row>
    <row r="746" spans="1:6">
      <c r="A746" s="205"/>
      <c r="B746" s="31" t="s">
        <v>731</v>
      </c>
      <c r="C746" s="187"/>
      <c r="D746" s="147"/>
      <c r="E746" s="164"/>
      <c r="F746" s="167"/>
    </row>
    <row r="747" spans="1:6">
      <c r="A747" s="205"/>
      <c r="B747" s="31" t="s">
        <v>732</v>
      </c>
      <c r="C747" s="16"/>
      <c r="D747" s="147"/>
      <c r="E747" s="164"/>
      <c r="F747" s="167"/>
    </row>
    <row r="748" spans="1:6">
      <c r="A748" s="205"/>
      <c r="B748" s="31" t="s">
        <v>733</v>
      </c>
      <c r="C748" s="16"/>
      <c r="D748" s="147"/>
      <c r="E748" s="164"/>
      <c r="F748" s="167"/>
    </row>
    <row r="749" spans="1:6">
      <c r="A749" s="205"/>
      <c r="B749" s="15" t="s">
        <v>734</v>
      </c>
      <c r="C749" s="16"/>
      <c r="D749" s="147">
        <v>400</v>
      </c>
      <c r="E749" s="144">
        <v>18.419250000000002</v>
      </c>
      <c r="F749" s="170">
        <f>ROUND((100-E749)/100*D749,1)</f>
        <v>326.3</v>
      </c>
    </row>
    <row r="750" spans="1:6">
      <c r="A750" s="205"/>
      <c r="B750" s="31" t="s">
        <v>733</v>
      </c>
      <c r="C750" s="16"/>
      <c r="D750" s="147"/>
      <c r="E750" s="164"/>
      <c r="F750" s="167"/>
    </row>
    <row r="751" spans="1:6">
      <c r="A751" s="205"/>
      <c r="B751" s="31" t="s">
        <v>735</v>
      </c>
      <c r="C751" s="16"/>
      <c r="D751" s="147"/>
      <c r="E751" s="164"/>
      <c r="F751" s="167"/>
    </row>
    <row r="752" spans="1:6">
      <c r="A752" s="205"/>
      <c r="B752" s="31" t="s">
        <v>736</v>
      </c>
      <c r="C752" s="16"/>
      <c r="D752" s="147"/>
      <c r="E752" s="164"/>
      <c r="F752" s="167"/>
    </row>
    <row r="753" spans="1:6">
      <c r="A753" s="205"/>
      <c r="B753" s="31" t="s">
        <v>737</v>
      </c>
      <c r="C753" s="16"/>
      <c r="D753" s="147"/>
      <c r="E753" s="164"/>
      <c r="F753" s="167"/>
    </row>
    <row r="754" spans="1:6">
      <c r="A754" s="205"/>
      <c r="B754" s="31" t="s">
        <v>738</v>
      </c>
      <c r="C754" s="16"/>
      <c r="D754" s="147"/>
      <c r="E754" s="164"/>
      <c r="F754" s="167"/>
    </row>
    <row r="755" spans="1:6">
      <c r="A755" s="14"/>
      <c r="B755" s="15" t="s">
        <v>739</v>
      </c>
      <c r="C755" s="16"/>
      <c r="D755" s="147">
        <v>400</v>
      </c>
      <c r="E755" s="144">
        <v>1.1200000000000001</v>
      </c>
      <c r="F755" s="170">
        <f>ROUND((100-E755)/100*D755,1)</f>
        <v>395.5</v>
      </c>
    </row>
    <row r="756" spans="1:6">
      <c r="A756" s="191" t="s">
        <v>29</v>
      </c>
      <c r="B756" s="31" t="s">
        <v>740</v>
      </c>
      <c r="C756" s="187" t="s">
        <v>741</v>
      </c>
      <c r="D756" s="147"/>
      <c r="E756" s="164"/>
      <c r="F756" s="167"/>
    </row>
    <row r="757" spans="1:6">
      <c r="A757" s="191"/>
      <c r="B757" s="31" t="s">
        <v>742</v>
      </c>
      <c r="C757" s="187"/>
      <c r="D757" s="147"/>
      <c r="E757" s="164"/>
      <c r="F757" s="167"/>
    </row>
    <row r="758" spans="1:6">
      <c r="A758" s="191"/>
      <c r="B758" s="31" t="s">
        <v>743</v>
      </c>
      <c r="C758" s="187"/>
      <c r="D758" s="147"/>
      <c r="E758" s="164"/>
      <c r="F758" s="167"/>
    </row>
    <row r="759" spans="1:6">
      <c r="A759" s="191"/>
      <c r="B759" s="70" t="s">
        <v>744</v>
      </c>
      <c r="C759" s="16"/>
      <c r="D759" s="147">
        <v>400</v>
      </c>
      <c r="E759" s="144">
        <v>19.094999999999999</v>
      </c>
      <c r="F759" s="170">
        <f>ROUND((100-E759)/100*D759,1)</f>
        <v>323.60000000000002</v>
      </c>
    </row>
    <row r="760" spans="1:6">
      <c r="A760" s="191"/>
      <c r="B760" s="42" t="s">
        <v>745</v>
      </c>
      <c r="C760" s="187" t="s">
        <v>746</v>
      </c>
      <c r="D760" s="150"/>
      <c r="E760" s="164"/>
      <c r="F760" s="167"/>
    </row>
    <row r="761" spans="1:6">
      <c r="A761" s="191"/>
      <c r="B761" s="48" t="s">
        <v>747</v>
      </c>
      <c r="C761" s="187"/>
      <c r="D761" s="147"/>
      <c r="E761" s="164"/>
      <c r="F761" s="167"/>
    </row>
    <row r="762" spans="1:6">
      <c r="A762" s="191"/>
      <c r="B762" s="48" t="s">
        <v>748</v>
      </c>
      <c r="C762" s="187"/>
      <c r="D762" s="147"/>
      <c r="E762" s="164"/>
      <c r="F762" s="167"/>
    </row>
    <row r="763" spans="1:6">
      <c r="A763" s="191"/>
      <c r="B763" s="48" t="s">
        <v>749</v>
      </c>
      <c r="C763" s="49"/>
      <c r="D763" s="147"/>
      <c r="E763" s="164"/>
      <c r="F763" s="167"/>
    </row>
    <row r="764" spans="1:6">
      <c r="A764" s="191"/>
      <c r="B764" s="50" t="s">
        <v>734</v>
      </c>
      <c r="C764" s="16"/>
      <c r="D764" s="147">
        <v>400</v>
      </c>
      <c r="E764" s="144">
        <v>21.881250000000001</v>
      </c>
      <c r="F764" s="170">
        <f>ROUND((100-E764)/100*D764,1)</f>
        <v>312.5</v>
      </c>
    </row>
    <row r="765" spans="1:6">
      <c r="A765" s="191"/>
      <c r="B765" s="48" t="s">
        <v>750</v>
      </c>
      <c r="C765" s="49"/>
      <c r="D765" s="147"/>
      <c r="E765" s="164"/>
      <c r="F765" s="167"/>
    </row>
    <row r="766" spans="1:6">
      <c r="A766" s="191"/>
      <c r="B766" s="48" t="s">
        <v>751</v>
      </c>
      <c r="C766" s="49"/>
      <c r="D766" s="147"/>
      <c r="E766" s="164"/>
      <c r="F766" s="167"/>
    </row>
    <row r="767" spans="1:6">
      <c r="A767" s="191"/>
      <c r="B767" s="31" t="s">
        <v>752</v>
      </c>
      <c r="C767" s="16"/>
      <c r="D767" s="147"/>
      <c r="E767" s="164"/>
      <c r="F767" s="167"/>
    </row>
    <row r="768" spans="1:6">
      <c r="A768" s="191"/>
      <c r="B768" s="31" t="s">
        <v>512</v>
      </c>
      <c r="C768" s="16"/>
      <c r="D768" s="147"/>
      <c r="E768" s="164"/>
      <c r="F768" s="167"/>
    </row>
    <row r="769" spans="1:6">
      <c r="A769" s="191"/>
      <c r="B769" s="15" t="s">
        <v>753</v>
      </c>
      <c r="C769" s="187" t="s">
        <v>754</v>
      </c>
      <c r="D769" s="147">
        <v>250</v>
      </c>
      <c r="E769" s="144">
        <v>27.627600000000001</v>
      </c>
      <c r="F769" s="170">
        <f>ROUND((100-E769)/100*D769,1)</f>
        <v>180.9</v>
      </c>
    </row>
    <row r="770" spans="1:6">
      <c r="A770" s="191"/>
      <c r="B770" s="31" t="s">
        <v>255</v>
      </c>
      <c r="C770" s="187"/>
      <c r="D770" s="147"/>
      <c r="E770" s="164"/>
      <c r="F770" s="167"/>
    </row>
    <row r="771" spans="1:6">
      <c r="A771" s="191"/>
      <c r="B771" s="31" t="s">
        <v>607</v>
      </c>
      <c r="C771" s="187"/>
      <c r="D771" s="147"/>
      <c r="E771" s="164"/>
      <c r="F771" s="167"/>
    </row>
    <row r="772" spans="1:6">
      <c r="A772" s="191"/>
      <c r="B772" s="31" t="s">
        <v>755</v>
      </c>
      <c r="C772" s="16"/>
      <c r="D772" s="147"/>
      <c r="E772" s="164"/>
      <c r="F772" s="167"/>
    </row>
    <row r="773" spans="1:6">
      <c r="A773"/>
      <c r="B773" s="56" t="s">
        <v>756</v>
      </c>
      <c r="C773" s="16"/>
      <c r="D773" s="147">
        <v>630</v>
      </c>
      <c r="E773" s="144">
        <v>12.205238095238096</v>
      </c>
      <c r="F773" s="170">
        <f>ROUND((100-E773)/100*D773,1)</f>
        <v>553.1</v>
      </c>
    </row>
    <row r="774" spans="1:6" ht="15.75">
      <c r="A774" s="199" t="s">
        <v>356</v>
      </c>
      <c r="B774" s="48" t="s">
        <v>757</v>
      </c>
      <c r="C774" s="66" t="s">
        <v>758</v>
      </c>
      <c r="D774" s="147"/>
      <c r="E774" s="164"/>
      <c r="F774" s="167"/>
    </row>
    <row r="775" spans="1:6">
      <c r="A775" s="199"/>
      <c r="B775" s="42" t="s">
        <v>759</v>
      </c>
      <c r="C775" s="49"/>
      <c r="D775" s="148"/>
      <c r="E775" s="164"/>
      <c r="F775" s="167"/>
    </row>
    <row r="776" spans="1:6">
      <c r="A776" s="199"/>
      <c r="B776" s="48" t="s">
        <v>760</v>
      </c>
      <c r="C776" s="49"/>
      <c r="D776" s="147"/>
      <c r="E776" s="164"/>
      <c r="F776" s="167"/>
    </row>
    <row r="777" spans="1:6">
      <c r="A777" s="199"/>
      <c r="B777" s="42" t="s">
        <v>761</v>
      </c>
      <c r="C777" s="16"/>
      <c r="D777" s="147"/>
      <c r="E777" s="164"/>
      <c r="F777" s="167"/>
    </row>
    <row r="778" spans="1:6">
      <c r="A778" s="199"/>
      <c r="B778" s="48" t="s">
        <v>762</v>
      </c>
      <c r="C778" s="49"/>
      <c r="D778" s="147"/>
      <c r="E778" s="164"/>
      <c r="F778" s="167"/>
    </row>
    <row r="779" spans="1:6">
      <c r="A779" s="199"/>
      <c r="B779" s="48" t="s">
        <v>763</v>
      </c>
      <c r="C779" s="49"/>
      <c r="D779" s="147"/>
      <c r="E779" s="164"/>
      <c r="F779" s="167"/>
    </row>
    <row r="780" spans="1:6">
      <c r="A780" s="199"/>
      <c r="B780" s="48" t="s">
        <v>764</v>
      </c>
      <c r="C780" s="49"/>
      <c r="D780" s="147"/>
      <c r="E780" s="164"/>
      <c r="F780" s="167"/>
    </row>
    <row r="781" spans="1:6">
      <c r="A781" s="199"/>
      <c r="B781" s="48" t="s">
        <v>765</v>
      </c>
      <c r="C781" s="49"/>
      <c r="D781" s="147"/>
      <c r="E781" s="164"/>
      <c r="F781" s="167"/>
    </row>
    <row r="782" spans="1:6">
      <c r="A782" s="199"/>
      <c r="B782" s="42" t="s">
        <v>766</v>
      </c>
      <c r="C782" s="16"/>
      <c r="D782" s="147"/>
      <c r="E782" s="164"/>
      <c r="F782" s="167"/>
    </row>
    <row r="783" spans="1:6">
      <c r="A783" s="199"/>
      <c r="B783" s="56" t="s">
        <v>734</v>
      </c>
      <c r="C783" s="16"/>
      <c r="D783" s="147">
        <v>630</v>
      </c>
      <c r="E783" s="144">
        <v>6.5577777777777779</v>
      </c>
      <c r="F783" s="170">
        <f>ROUND((100-E783)/100*D783,1)</f>
        <v>588.70000000000005</v>
      </c>
    </row>
    <row r="784" spans="1:6">
      <c r="A784" s="199"/>
      <c r="B784" s="42" t="s">
        <v>767</v>
      </c>
      <c r="C784" s="16"/>
      <c r="D784" s="147"/>
      <c r="E784" s="164"/>
      <c r="F784" s="167"/>
    </row>
    <row r="785" spans="1:6">
      <c r="A785" s="199"/>
      <c r="B785" s="48" t="s">
        <v>768</v>
      </c>
      <c r="C785" s="49"/>
      <c r="D785" s="147"/>
      <c r="E785" s="164"/>
      <c r="F785" s="167"/>
    </row>
    <row r="786" spans="1:6">
      <c r="A786" s="199"/>
      <c r="B786" s="48" t="s">
        <v>769</v>
      </c>
      <c r="C786" s="49"/>
      <c r="D786" s="147"/>
      <c r="E786" s="164"/>
      <c r="F786" s="167"/>
    </row>
    <row r="787" spans="1:6">
      <c r="A787" s="199"/>
      <c r="B787" s="48" t="s">
        <v>770</v>
      </c>
      <c r="C787" s="49"/>
      <c r="D787" s="147"/>
      <c r="E787" s="164"/>
      <c r="F787" s="167"/>
    </row>
    <row r="788" spans="1:6">
      <c r="A788" s="199"/>
      <c r="B788" s="48" t="s">
        <v>771</v>
      </c>
      <c r="C788" s="49"/>
      <c r="D788" s="147"/>
      <c r="E788" s="164"/>
      <c r="F788" s="167"/>
    </row>
    <row r="789" spans="1:6">
      <c r="A789"/>
      <c r="B789" s="15" t="s">
        <v>772</v>
      </c>
      <c r="C789" s="16"/>
      <c r="D789" s="147">
        <v>400</v>
      </c>
      <c r="E789" s="144">
        <v>12.161250000000001</v>
      </c>
      <c r="F789" s="170">
        <f>ROUND((100-E789)/100*D789,1)</f>
        <v>351.4</v>
      </c>
    </row>
    <row r="790" spans="1:6">
      <c r="A790" s="184" t="s">
        <v>302</v>
      </c>
      <c r="B790" s="26" t="s">
        <v>773</v>
      </c>
      <c r="C790" s="187" t="s">
        <v>774</v>
      </c>
      <c r="D790" s="147"/>
      <c r="E790" s="164"/>
      <c r="F790" s="167"/>
    </row>
    <row r="791" spans="1:6">
      <c r="A791" s="184"/>
      <c r="B791" s="31" t="s">
        <v>775</v>
      </c>
      <c r="C791" s="187"/>
      <c r="D791" s="147"/>
      <c r="E791" s="164"/>
      <c r="F791" s="167"/>
    </row>
    <row r="792" spans="1:6">
      <c r="A792" s="184"/>
      <c r="B792" s="31" t="s">
        <v>776</v>
      </c>
      <c r="C792" s="187"/>
      <c r="D792" s="147"/>
      <c r="E792" s="164"/>
      <c r="F792" s="167"/>
    </row>
    <row r="793" spans="1:6">
      <c r="A793" s="184"/>
      <c r="B793" s="31" t="s">
        <v>777</v>
      </c>
      <c r="C793" s="187"/>
      <c r="D793" s="147"/>
      <c r="E793" s="164"/>
      <c r="F793" s="167"/>
    </row>
    <row r="794" spans="1:6">
      <c r="A794" s="184"/>
      <c r="B794" s="31" t="s">
        <v>778</v>
      </c>
      <c r="C794" s="16"/>
      <c r="D794" s="147"/>
      <c r="E794" s="164"/>
      <c r="F794" s="167"/>
    </row>
    <row r="795" spans="1:6">
      <c r="A795"/>
      <c r="B795" s="56" t="s">
        <v>779</v>
      </c>
      <c r="C795" s="16"/>
      <c r="D795" s="147">
        <v>400</v>
      </c>
      <c r="E795" s="144">
        <v>23.34</v>
      </c>
      <c r="F795" s="170">
        <f>ROUND((100-E795)/100*D795,1)</f>
        <v>306.60000000000002</v>
      </c>
    </row>
    <row r="796" spans="1:6" ht="15.75">
      <c r="A796" s="199" t="s">
        <v>356</v>
      </c>
      <c r="B796" s="42" t="s">
        <v>780</v>
      </c>
      <c r="C796" s="66" t="s">
        <v>781</v>
      </c>
      <c r="D796" s="148"/>
      <c r="E796" s="164"/>
      <c r="F796" s="167"/>
    </row>
    <row r="797" spans="1:6">
      <c r="A797" s="199"/>
      <c r="B797" s="48" t="s">
        <v>782</v>
      </c>
      <c r="C797" s="49"/>
      <c r="D797" s="147"/>
      <c r="E797" s="164"/>
      <c r="F797" s="167"/>
    </row>
    <row r="798" spans="1:6">
      <c r="A798" s="199"/>
      <c r="B798" s="48" t="s">
        <v>783</v>
      </c>
      <c r="C798" s="49"/>
      <c r="D798" s="147"/>
      <c r="E798" s="164"/>
      <c r="F798" s="167"/>
    </row>
    <row r="799" spans="1:6">
      <c r="A799" s="199"/>
      <c r="B799" s="48" t="s">
        <v>784</v>
      </c>
      <c r="C799" s="49"/>
      <c r="D799" s="147"/>
      <c r="E799" s="164"/>
      <c r="F799" s="167"/>
    </row>
    <row r="800" spans="1:6">
      <c r="A800" s="199"/>
      <c r="B800" s="48" t="s">
        <v>785</v>
      </c>
      <c r="C800" s="49"/>
      <c r="D800" s="147"/>
      <c r="E800" s="164"/>
      <c r="F800" s="167"/>
    </row>
    <row r="801" spans="1:6">
      <c r="A801" s="199"/>
      <c r="B801" s="48" t="s">
        <v>786</v>
      </c>
      <c r="C801" s="49"/>
      <c r="D801" s="147"/>
      <c r="E801" s="164"/>
      <c r="F801" s="167"/>
    </row>
    <row r="802" spans="1:6">
      <c r="A802" s="199"/>
      <c r="B802" s="48" t="s">
        <v>787</v>
      </c>
      <c r="C802" s="49"/>
      <c r="D802" s="147"/>
      <c r="E802" s="164"/>
      <c r="F802" s="167"/>
    </row>
    <row r="803" spans="1:6">
      <c r="A803" s="199"/>
      <c r="B803" s="56" t="s">
        <v>788</v>
      </c>
      <c r="C803" s="16"/>
      <c r="D803" s="147">
        <v>400</v>
      </c>
      <c r="E803" s="144">
        <v>37.366</v>
      </c>
      <c r="F803" s="170">
        <f>ROUND((100-E803)/100*D803,1)</f>
        <v>250.5</v>
      </c>
    </row>
    <row r="804" spans="1:6">
      <c r="A804" s="199"/>
      <c r="B804" s="48" t="s">
        <v>789</v>
      </c>
      <c r="C804" s="49"/>
      <c r="D804" s="147"/>
      <c r="E804" s="164"/>
      <c r="F804" s="167"/>
    </row>
    <row r="805" spans="1:6">
      <c r="A805" s="199"/>
      <c r="B805" s="48" t="s">
        <v>790</v>
      </c>
      <c r="C805" s="49"/>
      <c r="D805" s="147"/>
      <c r="E805" s="164"/>
      <c r="F805" s="167"/>
    </row>
    <row r="806" spans="1:6">
      <c r="A806" s="199"/>
      <c r="B806" s="48" t="s">
        <v>791</v>
      </c>
      <c r="C806" s="49"/>
      <c r="D806" s="147"/>
      <c r="E806" s="164"/>
      <c r="F806" s="167"/>
    </row>
    <row r="807" spans="1:6">
      <c r="A807" s="199"/>
      <c r="B807" s="48" t="s">
        <v>792</v>
      </c>
      <c r="C807" s="49"/>
      <c r="D807" s="147"/>
      <c r="E807" s="164"/>
      <c r="F807" s="167"/>
    </row>
    <row r="808" spans="1:6">
      <c r="A808" s="199"/>
      <c r="B808" s="48" t="s">
        <v>793</v>
      </c>
      <c r="C808" s="49"/>
      <c r="D808" s="147"/>
      <c r="E808" s="164"/>
      <c r="F808" s="167"/>
    </row>
    <row r="809" spans="1:6">
      <c r="A809" s="199"/>
      <c r="B809" s="48" t="s">
        <v>794</v>
      </c>
      <c r="C809" s="49"/>
      <c r="D809" s="147"/>
      <c r="E809" s="164"/>
      <c r="F809" s="167"/>
    </row>
    <row r="810" spans="1:6">
      <c r="A810" s="199"/>
      <c r="B810" s="48" t="s">
        <v>795</v>
      </c>
      <c r="C810" s="49"/>
      <c r="D810" s="147"/>
      <c r="E810" s="164"/>
      <c r="F810" s="167"/>
    </row>
    <row r="811" spans="1:6">
      <c r="A811" s="14"/>
      <c r="B811" s="74" t="s">
        <v>796</v>
      </c>
      <c r="C811" s="49"/>
      <c r="D811" s="147">
        <v>630</v>
      </c>
      <c r="E811" s="144">
        <v>21.243809523809524</v>
      </c>
      <c r="F811" s="170">
        <f>ROUND((100-E811)/100*D811,1)</f>
        <v>496.2</v>
      </c>
    </row>
    <row r="812" spans="1:6">
      <c r="A812" s="191" t="s">
        <v>797</v>
      </c>
      <c r="B812" s="75" t="s">
        <v>798</v>
      </c>
      <c r="C812" s="49"/>
      <c r="D812" s="147"/>
      <c r="E812" s="164"/>
      <c r="F812" s="167"/>
    </row>
    <row r="813" spans="1:6">
      <c r="A813" s="191"/>
      <c r="B813" s="75" t="s">
        <v>63</v>
      </c>
      <c r="C813" s="49"/>
      <c r="D813" s="147"/>
      <c r="E813" s="164"/>
      <c r="F813" s="167"/>
    </row>
    <row r="814" spans="1:6">
      <c r="A814" s="191"/>
      <c r="B814" s="26" t="s">
        <v>799</v>
      </c>
      <c r="C814" s="54"/>
      <c r="D814" s="152"/>
      <c r="E814" s="164"/>
      <c r="F814" s="167"/>
    </row>
    <row r="815" spans="1:6">
      <c r="A815" s="191"/>
      <c r="B815" s="26" t="s">
        <v>800</v>
      </c>
      <c r="C815" s="54"/>
      <c r="D815" s="152"/>
      <c r="E815" s="164"/>
      <c r="F815" s="167"/>
    </row>
    <row r="816" spans="1:6">
      <c r="A816" s="191"/>
      <c r="B816" s="26" t="s">
        <v>801</v>
      </c>
      <c r="C816" s="54"/>
      <c r="D816" s="152"/>
      <c r="E816" s="164"/>
      <c r="F816" s="167"/>
    </row>
    <row r="817" spans="1:6">
      <c r="A817" s="191"/>
      <c r="B817" s="75" t="s">
        <v>802</v>
      </c>
      <c r="C817" s="49"/>
      <c r="D817" s="147"/>
      <c r="E817" s="164"/>
      <c r="F817" s="167"/>
    </row>
    <row r="818" spans="1:6">
      <c r="A818" s="191"/>
      <c r="B818" s="75" t="s">
        <v>803</v>
      </c>
      <c r="C818" s="49"/>
      <c r="D818" s="147"/>
      <c r="E818" s="164"/>
      <c r="F818" s="167"/>
    </row>
    <row r="819" spans="1:6">
      <c r="A819" s="191"/>
      <c r="B819" s="26" t="s">
        <v>804</v>
      </c>
      <c r="C819" s="54"/>
      <c r="D819" s="152"/>
      <c r="E819" s="164"/>
      <c r="F819" s="167"/>
    </row>
    <row r="820" spans="1:6" ht="15.75">
      <c r="A820" s="191"/>
      <c r="B820" s="75" t="s">
        <v>805</v>
      </c>
      <c r="C820" s="76" t="s">
        <v>806</v>
      </c>
      <c r="D820" s="154"/>
      <c r="E820" s="164"/>
      <c r="F820" s="167"/>
    </row>
    <row r="821" spans="1:6">
      <c r="A821" s="191"/>
      <c r="B821" s="26" t="s">
        <v>807</v>
      </c>
      <c r="C821" s="54"/>
      <c r="D821" s="152"/>
      <c r="E821" s="164"/>
      <c r="F821" s="167"/>
    </row>
    <row r="822" spans="1:6">
      <c r="A822" s="191"/>
      <c r="B822" s="26" t="s">
        <v>808</v>
      </c>
      <c r="C822" s="54"/>
      <c r="D822" s="152"/>
      <c r="E822" s="164"/>
      <c r="F822" s="167"/>
    </row>
    <row r="823" spans="1:6">
      <c r="A823" s="191"/>
      <c r="B823" s="26" t="s">
        <v>809</v>
      </c>
      <c r="C823" s="54"/>
      <c r="D823" s="152"/>
      <c r="E823" s="164"/>
      <c r="F823" s="167"/>
    </row>
    <row r="824" spans="1:6">
      <c r="A824" s="191"/>
      <c r="B824" s="56" t="s">
        <v>734</v>
      </c>
      <c r="C824" s="16"/>
      <c r="D824" s="147">
        <v>630</v>
      </c>
      <c r="E824" s="144">
        <v>8.9285714285714288</v>
      </c>
      <c r="F824" s="170">
        <f>ROUND((100-E824)/100*D824,1)</f>
        <v>573.79999999999995</v>
      </c>
    </row>
    <row r="825" spans="1:6">
      <c r="A825" s="191"/>
      <c r="B825" s="26" t="s">
        <v>810</v>
      </c>
      <c r="C825" s="54"/>
      <c r="D825" s="152"/>
      <c r="E825" s="164"/>
      <c r="F825" s="167"/>
    </row>
    <row r="826" spans="1:6">
      <c r="A826" s="191"/>
      <c r="B826" s="26" t="s">
        <v>811</v>
      </c>
      <c r="C826" s="54"/>
      <c r="D826" s="152"/>
      <c r="E826" s="164"/>
      <c r="F826" s="167"/>
    </row>
    <row r="827" spans="1:6">
      <c r="A827" s="191"/>
      <c r="B827" s="26" t="s">
        <v>812</v>
      </c>
      <c r="C827" s="54"/>
      <c r="D827" s="152"/>
      <c r="E827" s="164"/>
      <c r="F827" s="167"/>
    </row>
    <row r="828" spans="1:6">
      <c r="A828" s="14"/>
      <c r="B828" s="56" t="s">
        <v>813</v>
      </c>
      <c r="C828" s="16"/>
      <c r="D828" s="147">
        <v>630</v>
      </c>
      <c r="E828" s="144">
        <v>16.151587301587302</v>
      </c>
      <c r="F828" s="170">
        <f>ROUND((100-E828)/100*D828,1)</f>
        <v>528.20000000000005</v>
      </c>
    </row>
    <row r="829" spans="1:6">
      <c r="A829" s="199" t="s">
        <v>356</v>
      </c>
      <c r="B829" s="42" t="s">
        <v>814</v>
      </c>
      <c r="C829" s="187" t="s">
        <v>815</v>
      </c>
      <c r="D829" s="148"/>
      <c r="E829" s="164"/>
      <c r="F829" s="167"/>
    </row>
    <row r="830" spans="1:6">
      <c r="A830" s="199"/>
      <c r="B830" s="42" t="s">
        <v>816</v>
      </c>
      <c r="C830" s="187"/>
      <c r="D830" s="148"/>
      <c r="E830" s="164"/>
      <c r="F830" s="167"/>
    </row>
    <row r="831" spans="1:6">
      <c r="A831" s="199"/>
      <c r="B831" s="77" t="s">
        <v>817</v>
      </c>
      <c r="C831" s="187"/>
      <c r="D831" s="150"/>
      <c r="E831" s="164"/>
      <c r="F831" s="167"/>
    </row>
    <row r="832" spans="1:6">
      <c r="A832" s="199"/>
      <c r="B832" s="77" t="s">
        <v>818</v>
      </c>
      <c r="C832" s="49"/>
      <c r="D832" s="150"/>
      <c r="E832" s="164"/>
      <c r="F832" s="167"/>
    </row>
    <row r="833" spans="1:6">
      <c r="A833" s="199"/>
      <c r="B833" s="48" t="s">
        <v>819</v>
      </c>
      <c r="C833" s="49"/>
      <c r="D833" s="147"/>
      <c r="E833" s="164"/>
      <c r="F833" s="167"/>
    </row>
    <row r="834" spans="1:6">
      <c r="A834" s="199"/>
      <c r="B834" s="48" t="s">
        <v>820</v>
      </c>
      <c r="C834" s="49"/>
      <c r="D834" s="147"/>
      <c r="E834" s="164"/>
      <c r="F834" s="167"/>
    </row>
    <row r="835" spans="1:6">
      <c r="A835" s="199"/>
      <c r="B835" s="77" t="s">
        <v>821</v>
      </c>
      <c r="C835" s="49"/>
      <c r="D835" s="150"/>
      <c r="E835" s="164"/>
      <c r="F835" s="167"/>
    </row>
    <row r="836" spans="1:6">
      <c r="A836" s="199"/>
      <c r="B836" s="48" t="s">
        <v>822</v>
      </c>
      <c r="C836" s="49"/>
      <c r="D836" s="147"/>
      <c r="E836" s="164"/>
      <c r="F836" s="167"/>
    </row>
    <row r="837" spans="1:6">
      <c r="A837" s="199"/>
      <c r="B837" s="56" t="s">
        <v>734</v>
      </c>
      <c r="C837" s="16"/>
      <c r="D837" s="147">
        <v>630</v>
      </c>
      <c r="E837" s="144">
        <v>8.8031746031746039</v>
      </c>
      <c r="F837" s="170">
        <f>ROUND((100-E837)/100*D837,1)</f>
        <v>574.5</v>
      </c>
    </row>
    <row r="838" spans="1:6">
      <c r="A838" s="199"/>
      <c r="B838" s="48" t="s">
        <v>823</v>
      </c>
      <c r="C838" s="49"/>
      <c r="D838" s="147"/>
      <c r="E838" s="164"/>
      <c r="F838" s="167"/>
    </row>
    <row r="839" spans="1:6">
      <c r="A839" s="199"/>
      <c r="B839" s="48" t="s">
        <v>824</v>
      </c>
      <c r="C839" s="49"/>
      <c r="D839" s="147"/>
      <c r="E839" s="164"/>
      <c r="F839" s="167"/>
    </row>
    <row r="840" spans="1:6">
      <c r="A840" s="199"/>
      <c r="B840" s="48" t="s">
        <v>824</v>
      </c>
      <c r="C840" s="49"/>
      <c r="D840" s="147"/>
      <c r="E840" s="164"/>
      <c r="F840" s="167"/>
    </row>
    <row r="841" spans="1:6">
      <c r="A841" s="199"/>
      <c r="B841" s="48" t="s">
        <v>825</v>
      </c>
      <c r="C841" s="49"/>
      <c r="D841" s="147"/>
      <c r="E841" s="164"/>
      <c r="F841" s="167"/>
    </row>
    <row r="842" spans="1:6">
      <c r="A842" s="199"/>
      <c r="B842" s="48" t="s">
        <v>826</v>
      </c>
      <c r="C842" s="49"/>
      <c r="D842" s="147"/>
      <c r="E842" s="164"/>
      <c r="F842" s="167"/>
    </row>
    <row r="843" spans="1:6">
      <c r="A843" s="199"/>
      <c r="B843" s="48" t="s">
        <v>816</v>
      </c>
      <c r="C843" s="49"/>
      <c r="D843" s="147"/>
      <c r="E843" s="164"/>
      <c r="F843" s="167"/>
    </row>
    <row r="844" spans="1:6">
      <c r="A844" s="199"/>
      <c r="B844" s="48" t="s">
        <v>827</v>
      </c>
      <c r="C844" s="49"/>
      <c r="D844" s="147"/>
      <c r="E844" s="164"/>
      <c r="F844" s="167"/>
    </row>
    <row r="845" spans="1:6">
      <c r="A845" s="199"/>
      <c r="B845" s="48" t="s">
        <v>828</v>
      </c>
      <c r="C845" s="49"/>
      <c r="D845" s="147"/>
      <c r="E845" s="164"/>
      <c r="F845" s="167"/>
    </row>
    <row r="846" spans="1:6">
      <c r="A846"/>
      <c r="B846" s="56" t="s">
        <v>829</v>
      </c>
      <c r="C846" s="49"/>
      <c r="D846" s="147">
        <v>250</v>
      </c>
      <c r="E846" s="144">
        <v>18.523199999999999</v>
      </c>
      <c r="F846" s="170">
        <f>ROUND((100-E846)/100*D846,1)</f>
        <v>203.7</v>
      </c>
    </row>
    <row r="847" spans="1:6">
      <c r="A847" s="204" t="s">
        <v>429</v>
      </c>
      <c r="B847" s="42" t="s">
        <v>830</v>
      </c>
      <c r="C847" s="187" t="s">
        <v>831</v>
      </c>
      <c r="D847" s="147"/>
      <c r="E847" s="164"/>
      <c r="F847" s="167"/>
    </row>
    <row r="848" spans="1:6">
      <c r="A848" s="204"/>
      <c r="B848" s="48" t="s">
        <v>832</v>
      </c>
      <c r="C848" s="187"/>
      <c r="D848" s="147"/>
      <c r="E848" s="164"/>
      <c r="F848" s="167"/>
    </row>
    <row r="849" spans="1:6">
      <c r="A849" s="204"/>
      <c r="B849" s="42" t="s">
        <v>833</v>
      </c>
      <c r="C849" s="187"/>
      <c r="D849" s="147"/>
      <c r="E849" s="164"/>
      <c r="F849" s="167"/>
    </row>
    <row r="850" spans="1:6">
      <c r="A850" s="204"/>
      <c r="B850" s="48" t="s">
        <v>834</v>
      </c>
      <c r="C850" s="49"/>
      <c r="D850" s="147"/>
      <c r="E850" s="164"/>
      <c r="F850" s="167"/>
    </row>
    <row r="851" spans="1:6">
      <c r="A851" s="204"/>
      <c r="B851" s="48" t="s">
        <v>835</v>
      </c>
      <c r="C851" s="49"/>
      <c r="D851" s="147"/>
      <c r="E851" s="164"/>
      <c r="F851" s="167"/>
    </row>
    <row r="852" spans="1:6">
      <c r="A852" s="204"/>
      <c r="B852" s="56" t="s">
        <v>734</v>
      </c>
      <c r="C852" s="49"/>
      <c r="D852" s="147">
        <v>250</v>
      </c>
      <c r="E852" s="144">
        <v>19.436</v>
      </c>
      <c r="F852" s="170">
        <f>ROUND((100-E852)/100*D852,1)</f>
        <v>201.4</v>
      </c>
    </row>
    <row r="853" spans="1:6">
      <c r="A853" s="204"/>
      <c r="B853" s="48" t="s">
        <v>836</v>
      </c>
      <c r="C853" s="49"/>
      <c r="D853" s="147"/>
      <c r="E853" s="164"/>
      <c r="F853" s="167"/>
    </row>
    <row r="854" spans="1:6">
      <c r="A854" s="204"/>
      <c r="B854" s="48" t="s">
        <v>837</v>
      </c>
      <c r="C854" s="49"/>
      <c r="D854" s="147"/>
      <c r="E854" s="164"/>
      <c r="F854" s="167"/>
    </row>
    <row r="855" spans="1:6">
      <c r="A855" s="204"/>
      <c r="B855" s="42" t="s">
        <v>838</v>
      </c>
      <c r="C855" s="49"/>
      <c r="D855" s="148"/>
      <c r="E855" s="164"/>
      <c r="F855" s="167"/>
    </row>
    <row r="856" spans="1:6">
      <c r="A856" s="204"/>
      <c r="B856" s="48" t="s">
        <v>839</v>
      </c>
      <c r="C856" s="49"/>
      <c r="D856" s="147"/>
      <c r="E856" s="164"/>
      <c r="F856" s="167"/>
    </row>
    <row r="857" spans="1:6">
      <c r="A857"/>
      <c r="B857" s="56" t="s">
        <v>840</v>
      </c>
      <c r="C857" s="49"/>
      <c r="D857" s="147">
        <v>630</v>
      </c>
      <c r="E857" s="144">
        <v>33.110793650793653</v>
      </c>
      <c r="F857" s="170">
        <f>ROUND((100-E857)/100*D857,1)</f>
        <v>421.4</v>
      </c>
    </row>
    <row r="858" spans="1:6">
      <c r="A858" s="191" t="s">
        <v>479</v>
      </c>
      <c r="B858" s="42" t="s">
        <v>841</v>
      </c>
      <c r="C858" s="187" t="s">
        <v>842</v>
      </c>
      <c r="D858" s="148"/>
      <c r="E858" s="164"/>
      <c r="F858" s="167"/>
    </row>
    <row r="859" spans="1:6">
      <c r="A859" s="191"/>
      <c r="B859" s="42" t="s">
        <v>843</v>
      </c>
      <c r="C859" s="187"/>
      <c r="D859" s="147"/>
      <c r="E859" s="164"/>
      <c r="F859" s="167"/>
    </row>
    <row r="860" spans="1:6">
      <c r="A860" s="191"/>
      <c r="B860" s="42" t="s">
        <v>844</v>
      </c>
      <c r="C860" s="187"/>
      <c r="D860" s="147"/>
      <c r="E860" s="164"/>
      <c r="F860" s="167"/>
    </row>
    <row r="861" spans="1:6">
      <c r="A861" s="191"/>
      <c r="B861" s="42" t="s">
        <v>845</v>
      </c>
      <c r="C861" s="187"/>
      <c r="D861" s="147"/>
      <c r="E861" s="164"/>
      <c r="F861" s="167"/>
    </row>
    <row r="862" spans="1:6">
      <c r="A862" s="191"/>
      <c r="B862" s="42" t="s">
        <v>846</v>
      </c>
      <c r="C862" s="49"/>
      <c r="D862" s="147"/>
      <c r="E862" s="164"/>
      <c r="F862" s="167"/>
    </row>
    <row r="863" spans="1:6">
      <c r="A863" s="191"/>
      <c r="B863" s="42" t="s">
        <v>847</v>
      </c>
      <c r="C863" s="49"/>
      <c r="D863" s="147"/>
      <c r="E863" s="164"/>
      <c r="F863" s="167"/>
    </row>
    <row r="864" spans="1:6">
      <c r="A864" s="191"/>
      <c r="B864" s="42" t="s">
        <v>848</v>
      </c>
      <c r="C864" s="49"/>
      <c r="D864" s="147"/>
      <c r="E864" s="164"/>
      <c r="F864" s="167"/>
    </row>
    <row r="865" spans="1:6">
      <c r="A865" s="191"/>
      <c r="B865" s="42" t="s">
        <v>849</v>
      </c>
      <c r="C865" s="49"/>
      <c r="D865" s="147"/>
      <c r="E865" s="164"/>
      <c r="F865" s="167"/>
    </row>
    <row r="866" spans="1:6">
      <c r="A866" s="191"/>
      <c r="B866" s="42" t="s">
        <v>850</v>
      </c>
      <c r="C866" s="49"/>
      <c r="D866" s="147"/>
      <c r="E866" s="164"/>
      <c r="F866" s="167"/>
    </row>
    <row r="867" spans="1:6">
      <c r="A867" s="191"/>
      <c r="B867" s="42" t="s">
        <v>851</v>
      </c>
      <c r="C867" s="49"/>
      <c r="D867" s="147"/>
      <c r="E867" s="164"/>
      <c r="F867" s="167"/>
    </row>
    <row r="868" spans="1:6">
      <c r="A868" s="191"/>
      <c r="B868" s="42" t="s">
        <v>852</v>
      </c>
      <c r="C868" s="49"/>
      <c r="D868" s="147"/>
      <c r="E868" s="164"/>
      <c r="F868" s="167"/>
    </row>
    <row r="869" spans="1:6">
      <c r="A869" s="191"/>
      <c r="B869" s="42" t="s">
        <v>853</v>
      </c>
      <c r="C869" s="49"/>
      <c r="D869" s="147"/>
      <c r="E869" s="164"/>
      <c r="F869" s="167"/>
    </row>
    <row r="870" spans="1:6">
      <c r="A870" s="191"/>
      <c r="B870" s="42" t="s">
        <v>854</v>
      </c>
      <c r="C870" s="49"/>
      <c r="D870" s="147"/>
      <c r="E870" s="164"/>
      <c r="F870" s="167"/>
    </row>
    <row r="871" spans="1:6">
      <c r="A871" s="191"/>
      <c r="B871" s="42" t="s">
        <v>855</v>
      </c>
      <c r="C871" s="49"/>
      <c r="D871" s="147"/>
      <c r="E871" s="164"/>
      <c r="F871" s="167"/>
    </row>
    <row r="872" spans="1:6">
      <c r="A872" s="191"/>
      <c r="B872" s="42" t="s">
        <v>856</v>
      </c>
      <c r="C872" s="49"/>
      <c r="D872" s="147"/>
      <c r="E872" s="164"/>
      <c r="F872" s="167"/>
    </row>
    <row r="873" spans="1:6">
      <c r="A873" s="191"/>
      <c r="B873" s="42" t="s">
        <v>857</v>
      </c>
      <c r="C873" s="49"/>
      <c r="D873" s="147"/>
      <c r="E873" s="164"/>
      <c r="F873" s="167"/>
    </row>
    <row r="874" spans="1:6">
      <c r="A874" s="191"/>
      <c r="B874" s="42" t="s">
        <v>858</v>
      </c>
      <c r="C874" s="49"/>
      <c r="D874" s="147"/>
      <c r="E874" s="164"/>
      <c r="F874" s="167"/>
    </row>
    <row r="875" spans="1:6">
      <c r="A875"/>
      <c r="B875" s="78" t="s">
        <v>859</v>
      </c>
      <c r="C875" s="49"/>
      <c r="D875" s="147">
        <v>400</v>
      </c>
      <c r="E875" s="144">
        <v>1.9804999999999999</v>
      </c>
      <c r="F875" s="170">
        <f>ROUND((100-E875)/100*D875,1)</f>
        <v>392.1</v>
      </c>
    </row>
    <row r="876" spans="1:6" ht="15.75">
      <c r="A876" s="204" t="s">
        <v>429</v>
      </c>
      <c r="B876" s="26" t="s">
        <v>63</v>
      </c>
      <c r="C876" s="66" t="s">
        <v>860</v>
      </c>
      <c r="D876" s="147"/>
      <c r="E876" s="164"/>
      <c r="F876" s="167"/>
    </row>
    <row r="877" spans="1:6">
      <c r="A877" s="204"/>
      <c r="B877" s="26" t="s">
        <v>861</v>
      </c>
      <c r="C877" s="16"/>
      <c r="D877" s="148"/>
      <c r="E877" s="164"/>
      <c r="F877" s="167"/>
    </row>
    <row r="878" spans="1:6">
      <c r="A878" s="204"/>
      <c r="B878" s="78" t="s">
        <v>92</v>
      </c>
      <c r="C878" s="49"/>
      <c r="D878" s="147">
        <v>400</v>
      </c>
      <c r="E878" s="144">
        <v>18.136500000000002</v>
      </c>
      <c r="F878" s="170">
        <f>ROUND((100-E878)/100*D878,1)</f>
        <v>327.5</v>
      </c>
    </row>
    <row r="879" spans="1:6">
      <c r="A879" s="204"/>
      <c r="B879" s="34" t="s">
        <v>862</v>
      </c>
      <c r="C879" s="16"/>
      <c r="D879" s="147"/>
      <c r="E879" s="164"/>
      <c r="F879" s="167"/>
    </row>
    <row r="880" spans="1:6">
      <c r="A880" s="204"/>
      <c r="B880" s="34" t="s">
        <v>863</v>
      </c>
      <c r="C880" s="16"/>
      <c r="D880" s="147"/>
      <c r="E880" s="164"/>
      <c r="F880" s="167"/>
    </row>
    <row r="881" spans="1:6">
      <c r="A881" s="204"/>
      <c r="B881" s="31" t="s">
        <v>864</v>
      </c>
      <c r="C881" s="16"/>
      <c r="D881" s="149"/>
      <c r="E881" s="164"/>
      <c r="F881" s="167"/>
    </row>
    <row r="882" spans="1:6">
      <c r="A882" s="204"/>
      <c r="B882" s="56" t="s">
        <v>865</v>
      </c>
      <c r="C882" s="49"/>
      <c r="D882" s="147">
        <v>630</v>
      </c>
      <c r="E882" s="144">
        <v>12.500634920634921</v>
      </c>
      <c r="F882" s="170">
        <f>ROUND((100-E882)/100*D882,1)</f>
        <v>551.20000000000005</v>
      </c>
    </row>
    <row r="883" spans="1:6">
      <c r="A883" s="204"/>
      <c r="B883" s="77" t="s">
        <v>300</v>
      </c>
      <c r="C883" s="187" t="s">
        <v>866</v>
      </c>
      <c r="D883" s="150"/>
      <c r="E883" s="164"/>
      <c r="F883" s="167"/>
    </row>
    <row r="884" spans="1:6">
      <c r="A884" s="204"/>
      <c r="B884" s="42" t="s">
        <v>867</v>
      </c>
      <c r="C884" s="187"/>
      <c r="D884" s="147"/>
      <c r="E884" s="164"/>
      <c r="F884" s="167"/>
    </row>
    <row r="885" spans="1:6">
      <c r="A885" s="204"/>
      <c r="B885" s="48" t="s">
        <v>868</v>
      </c>
      <c r="C885" s="187"/>
      <c r="D885" s="147"/>
      <c r="E885" s="164"/>
      <c r="F885" s="167"/>
    </row>
    <row r="886" spans="1:6">
      <c r="A886" s="204"/>
      <c r="B886" s="42" t="s">
        <v>869</v>
      </c>
      <c r="C886" s="187"/>
      <c r="D886" s="147"/>
      <c r="E886" s="164"/>
      <c r="F886" s="167"/>
    </row>
    <row r="887" spans="1:6">
      <c r="A887" s="204"/>
      <c r="B887" s="42" t="s">
        <v>870</v>
      </c>
      <c r="C887" s="187"/>
      <c r="D887" s="147"/>
      <c r="E887" s="164"/>
      <c r="F887" s="167"/>
    </row>
    <row r="888" spans="1:6">
      <c r="A888" s="204"/>
      <c r="B888" s="77" t="s">
        <v>300</v>
      </c>
      <c r="C888" s="187"/>
      <c r="D888" s="150"/>
      <c r="E888" s="164"/>
      <c r="F888" s="167"/>
    </row>
    <row r="889" spans="1:6">
      <c r="A889" s="204"/>
      <c r="B889" s="42" t="s">
        <v>871</v>
      </c>
      <c r="C889" s="187"/>
      <c r="D889" s="148"/>
      <c r="E889" s="164"/>
      <c r="F889" s="167"/>
    </row>
    <row r="890" spans="1:6">
      <c r="A890" s="204"/>
      <c r="B890" s="42" t="s">
        <v>872</v>
      </c>
      <c r="C890" s="49"/>
      <c r="D890" s="147"/>
      <c r="E890" s="164"/>
      <c r="F890" s="167"/>
    </row>
    <row r="891" spans="1:6">
      <c r="A891" s="204"/>
      <c r="B891" s="48" t="s">
        <v>873</v>
      </c>
      <c r="C891" s="49"/>
      <c r="D891" s="147"/>
      <c r="E891" s="164"/>
      <c r="F891" s="167"/>
    </row>
    <row r="892" spans="1:6">
      <c r="A892" s="204"/>
      <c r="B892" s="77" t="s">
        <v>874</v>
      </c>
      <c r="C892" s="49"/>
      <c r="D892" s="150"/>
      <c r="E892" s="164"/>
      <c r="F892" s="167"/>
    </row>
    <row r="893" spans="1:6">
      <c r="A893" s="204"/>
      <c r="B893" s="48" t="s">
        <v>437</v>
      </c>
      <c r="C893" s="49"/>
      <c r="D893" s="147"/>
      <c r="E893" s="164"/>
      <c r="F893" s="167"/>
    </row>
    <row r="894" spans="1:6">
      <c r="A894" s="204"/>
      <c r="B894" s="56" t="s">
        <v>92</v>
      </c>
      <c r="C894" s="49"/>
      <c r="D894" s="147">
        <v>400</v>
      </c>
      <c r="E894" s="144">
        <v>40.247999999999998</v>
      </c>
      <c r="F894" s="170">
        <f>ROUND((100-E894)/100*D894,1)</f>
        <v>239</v>
      </c>
    </row>
    <row r="895" spans="1:6">
      <c r="A895" s="204"/>
      <c r="B895" s="48" t="s">
        <v>875</v>
      </c>
      <c r="C895" s="49"/>
      <c r="D895" s="147"/>
      <c r="E895" s="164"/>
      <c r="F895" s="167"/>
    </row>
    <row r="896" spans="1:6">
      <c r="A896" s="204"/>
      <c r="B896" s="77" t="s">
        <v>876</v>
      </c>
      <c r="C896" s="49"/>
      <c r="D896" s="150"/>
      <c r="E896" s="164"/>
      <c r="F896" s="167"/>
    </row>
    <row r="897" spans="1:6">
      <c r="A897" s="204"/>
      <c r="B897" s="48" t="s">
        <v>877</v>
      </c>
      <c r="C897" s="49"/>
      <c r="D897" s="147"/>
      <c r="E897" s="164"/>
      <c r="F897" s="167"/>
    </row>
    <row r="898" spans="1:6">
      <c r="A898" s="204"/>
      <c r="B898" s="48" t="s">
        <v>878</v>
      </c>
      <c r="C898" s="49"/>
      <c r="D898" s="147"/>
      <c r="E898" s="164"/>
      <c r="F898" s="167"/>
    </row>
    <row r="899" spans="1:6">
      <c r="A899" s="204"/>
      <c r="B899" s="48" t="s">
        <v>879</v>
      </c>
      <c r="C899" s="49"/>
      <c r="D899" s="147"/>
      <c r="E899" s="164"/>
      <c r="F899" s="167"/>
    </row>
    <row r="900" spans="1:6">
      <c r="A900" s="204"/>
      <c r="B900" s="77" t="s">
        <v>880</v>
      </c>
      <c r="C900" s="49"/>
      <c r="D900" s="150"/>
      <c r="E900" s="164"/>
      <c r="F900" s="167"/>
    </row>
    <row r="901" spans="1:6">
      <c r="A901" s="204"/>
      <c r="B901" s="48" t="s">
        <v>881</v>
      </c>
      <c r="C901" s="49"/>
      <c r="D901" s="147"/>
      <c r="E901" s="164"/>
      <c r="F901" s="167"/>
    </row>
    <row r="902" spans="1:6">
      <c r="A902" s="204"/>
      <c r="B902" s="31" t="s">
        <v>882</v>
      </c>
      <c r="C902" s="16"/>
      <c r="D902" s="147"/>
      <c r="E902" s="164"/>
      <c r="F902" s="167"/>
    </row>
    <row r="903" spans="1:6">
      <c r="A903" s="14"/>
      <c r="B903" s="15" t="s">
        <v>883</v>
      </c>
      <c r="C903" s="16"/>
      <c r="D903" s="147">
        <v>320</v>
      </c>
      <c r="E903" s="144">
        <v>15.225</v>
      </c>
      <c r="F903" s="170">
        <f>ROUND((100-E903)/100*D903,1)</f>
        <v>271.3</v>
      </c>
    </row>
    <row r="904" spans="1:6">
      <c r="A904" s="199" t="s">
        <v>356</v>
      </c>
      <c r="B904" s="31" t="s">
        <v>884</v>
      </c>
      <c r="C904" s="187" t="s">
        <v>885</v>
      </c>
      <c r="D904" s="147"/>
      <c r="E904" s="164"/>
      <c r="F904" s="167"/>
    </row>
    <row r="905" spans="1:6">
      <c r="A905" s="199"/>
      <c r="B905" s="34" t="s">
        <v>886</v>
      </c>
      <c r="C905" s="187"/>
      <c r="D905" s="150"/>
      <c r="E905" s="164"/>
      <c r="F905" s="167"/>
    </row>
    <row r="906" spans="1:6">
      <c r="A906" s="199"/>
      <c r="B906" s="26" t="s">
        <v>887</v>
      </c>
      <c r="C906" s="187"/>
      <c r="D906" s="147"/>
      <c r="E906" s="164"/>
      <c r="F906" s="167"/>
    </row>
    <row r="907" spans="1:6">
      <c r="A907" s="199"/>
      <c r="B907" s="34" t="s">
        <v>888</v>
      </c>
      <c r="C907" s="187"/>
      <c r="D907" s="150"/>
      <c r="E907" s="164"/>
      <c r="F907" s="167"/>
    </row>
    <row r="908" spans="1:6">
      <c r="A908" s="199"/>
      <c r="B908" s="26" t="s">
        <v>889</v>
      </c>
      <c r="C908" s="16"/>
      <c r="D908" s="147"/>
      <c r="E908" s="164"/>
      <c r="F908" s="167"/>
    </row>
    <row r="909" spans="1:6">
      <c r="A909" s="199"/>
      <c r="B909" s="31" t="s">
        <v>890</v>
      </c>
      <c r="C909" s="16"/>
      <c r="D909" s="147"/>
      <c r="E909" s="164"/>
      <c r="F909" s="167"/>
    </row>
    <row r="910" spans="1:6">
      <c r="A910" s="199"/>
      <c r="B910" s="15" t="s">
        <v>92</v>
      </c>
      <c r="C910" s="16"/>
      <c r="D910" s="147">
        <v>400</v>
      </c>
      <c r="E910" s="144">
        <v>13.9725</v>
      </c>
      <c r="F910" s="170">
        <f>ROUND((100-E910)/100*D910,1)</f>
        <v>344.1</v>
      </c>
    </row>
    <row r="911" spans="1:6">
      <c r="A911" s="199"/>
      <c r="B911" s="31" t="s">
        <v>891</v>
      </c>
      <c r="C911" s="16"/>
      <c r="D911" s="150"/>
      <c r="E911" s="164"/>
      <c r="F911" s="167"/>
    </row>
    <row r="912" spans="1:6">
      <c r="A912" s="199"/>
      <c r="B912" s="31" t="s">
        <v>892</v>
      </c>
      <c r="C912" s="16"/>
      <c r="D912" s="150"/>
      <c r="E912" s="164"/>
      <c r="F912" s="167"/>
    </row>
    <row r="913" spans="1:6">
      <c r="A913" s="199"/>
      <c r="B913" s="31" t="s">
        <v>884</v>
      </c>
      <c r="C913" s="16"/>
      <c r="D913" s="147"/>
      <c r="E913" s="164"/>
      <c r="F913" s="167"/>
    </row>
    <row r="914" spans="1:6">
      <c r="A914" s="199"/>
      <c r="B914" s="31" t="s">
        <v>893</v>
      </c>
      <c r="C914" s="16"/>
      <c r="D914" s="147"/>
      <c r="E914" s="164"/>
      <c r="F914" s="167"/>
    </row>
    <row r="915" spans="1:6">
      <c r="A915" s="199"/>
      <c r="B915" s="31" t="s">
        <v>894</v>
      </c>
      <c r="C915" s="16"/>
      <c r="D915" s="147"/>
      <c r="E915" s="164"/>
      <c r="F915" s="167"/>
    </row>
    <row r="916" spans="1:6">
      <c r="A916"/>
      <c r="B916" s="15" t="s">
        <v>895</v>
      </c>
      <c r="C916" s="16"/>
      <c r="D916" s="147">
        <v>400</v>
      </c>
      <c r="E916" s="144">
        <v>23.285250000000001</v>
      </c>
      <c r="F916" s="170">
        <f>ROUND((100-E916)/100*D916,1)</f>
        <v>306.89999999999998</v>
      </c>
    </row>
    <row r="917" spans="1:6">
      <c r="A917" s="184" t="s">
        <v>479</v>
      </c>
      <c r="B917" s="26" t="s">
        <v>896</v>
      </c>
      <c r="C917" s="187" t="s">
        <v>897</v>
      </c>
      <c r="D917" s="147"/>
      <c r="E917" s="164"/>
      <c r="F917" s="167"/>
    </row>
    <row r="918" spans="1:6">
      <c r="A918" s="184"/>
      <c r="B918" s="26" t="s">
        <v>898</v>
      </c>
      <c r="C918" s="187"/>
      <c r="D918" s="147"/>
      <c r="E918" s="164"/>
      <c r="F918" s="167"/>
    </row>
    <row r="919" spans="1:6">
      <c r="A919" s="184"/>
      <c r="B919" s="26" t="s">
        <v>899</v>
      </c>
      <c r="C919" s="187"/>
      <c r="D919" s="147"/>
      <c r="E919" s="164"/>
      <c r="F919" s="167"/>
    </row>
    <row r="920" spans="1:6">
      <c r="A920" s="184"/>
      <c r="B920" s="26" t="s">
        <v>900</v>
      </c>
      <c r="C920" s="187"/>
      <c r="D920" s="147"/>
      <c r="E920" s="164"/>
      <c r="F920" s="167"/>
    </row>
    <row r="921" spans="1:6">
      <c r="A921" s="184"/>
      <c r="B921" s="31" t="s">
        <v>901</v>
      </c>
      <c r="C921" s="187"/>
      <c r="D921" s="147"/>
      <c r="E921" s="164"/>
      <c r="F921" s="167"/>
    </row>
    <row r="922" spans="1:6">
      <c r="A922" s="184"/>
      <c r="B922" s="31" t="s">
        <v>902</v>
      </c>
      <c r="C922" s="187"/>
      <c r="D922" s="147"/>
      <c r="E922" s="164"/>
      <c r="F922" s="167"/>
    </row>
    <row r="923" spans="1:6">
      <c r="A923" s="184"/>
      <c r="B923" s="31" t="s">
        <v>903</v>
      </c>
      <c r="C923" s="16"/>
      <c r="D923" s="147"/>
      <c r="E923" s="164"/>
      <c r="F923" s="167"/>
    </row>
    <row r="924" spans="1:6">
      <c r="A924" s="184"/>
      <c r="B924" s="31" t="s">
        <v>904</v>
      </c>
      <c r="C924" s="16"/>
      <c r="D924" s="147"/>
      <c r="E924" s="164"/>
      <c r="F924" s="167"/>
    </row>
    <row r="925" spans="1:6">
      <c r="A925" s="184"/>
      <c r="B925" s="31" t="s">
        <v>905</v>
      </c>
      <c r="C925" s="16"/>
      <c r="D925" s="147"/>
      <c r="E925" s="164"/>
      <c r="F925" s="167"/>
    </row>
    <row r="926" spans="1:6">
      <c r="A926" s="184"/>
      <c r="B926" s="31" t="s">
        <v>906</v>
      </c>
      <c r="C926" s="16"/>
      <c r="D926" s="147"/>
      <c r="E926" s="164"/>
      <c r="F926" s="167"/>
    </row>
    <row r="927" spans="1:6">
      <c r="A927" s="184"/>
      <c r="B927" s="26" t="s">
        <v>907</v>
      </c>
      <c r="C927" s="16"/>
      <c r="D927" s="147"/>
      <c r="E927" s="164"/>
      <c r="F927" s="167"/>
    </row>
    <row r="928" spans="1:6">
      <c r="A928" s="184"/>
      <c r="B928" s="15" t="s">
        <v>92</v>
      </c>
      <c r="C928" s="16"/>
      <c r="D928" s="147">
        <v>400</v>
      </c>
      <c r="E928" s="144">
        <v>39.202249999999999</v>
      </c>
      <c r="F928" s="170">
        <f>ROUND((100-E928)/100*D928,1)</f>
        <v>243.2</v>
      </c>
    </row>
    <row r="929" spans="1:6">
      <c r="A929" s="184"/>
      <c r="B929" s="26" t="s">
        <v>908</v>
      </c>
      <c r="C929" s="16"/>
      <c r="D929" s="147"/>
      <c r="E929" s="164"/>
      <c r="F929" s="167"/>
    </row>
    <row r="930" spans="1:6">
      <c r="A930" s="184"/>
      <c r="B930" s="31" t="s">
        <v>909</v>
      </c>
      <c r="C930" s="16"/>
      <c r="D930" s="147"/>
      <c r="E930" s="164"/>
      <c r="F930" s="167"/>
    </row>
    <row r="931" spans="1:6">
      <c r="A931" s="184"/>
      <c r="B931" s="31" t="s">
        <v>910</v>
      </c>
      <c r="C931" s="16"/>
      <c r="D931" s="147"/>
      <c r="E931" s="164"/>
      <c r="F931" s="167"/>
    </row>
    <row r="932" spans="1:6">
      <c r="A932" s="184"/>
      <c r="B932" s="31" t="s">
        <v>911</v>
      </c>
      <c r="C932" s="16"/>
      <c r="D932" s="147"/>
      <c r="E932" s="164"/>
      <c r="F932" s="167"/>
    </row>
    <row r="933" spans="1:6">
      <c r="A933" s="184"/>
      <c r="B933" s="31" t="s">
        <v>912</v>
      </c>
      <c r="C933" s="16"/>
      <c r="D933" s="147"/>
      <c r="E933" s="164"/>
      <c r="F933" s="167"/>
    </row>
    <row r="934" spans="1:6">
      <c r="A934" s="184"/>
      <c r="B934" s="31" t="s">
        <v>913</v>
      </c>
      <c r="C934" s="16"/>
      <c r="D934" s="147"/>
      <c r="E934" s="164"/>
      <c r="F934" s="167"/>
    </row>
    <row r="935" spans="1:6">
      <c r="A935" s="184"/>
      <c r="B935" s="31" t="s">
        <v>914</v>
      </c>
      <c r="C935" s="16"/>
      <c r="D935" s="147"/>
      <c r="E935" s="164"/>
      <c r="F935" s="167"/>
    </row>
    <row r="936" spans="1:6">
      <c r="A936" s="184"/>
      <c r="B936" s="31" t="s">
        <v>915</v>
      </c>
      <c r="C936" s="16"/>
      <c r="D936" s="147"/>
      <c r="E936" s="164"/>
      <c r="F936" s="167"/>
    </row>
    <row r="937" spans="1:6">
      <c r="A937" s="184"/>
      <c r="B937" s="31" t="s">
        <v>916</v>
      </c>
      <c r="C937" s="16"/>
      <c r="D937" s="147"/>
      <c r="E937" s="164"/>
      <c r="F937" s="167"/>
    </row>
    <row r="938" spans="1:6">
      <c r="A938" s="184"/>
      <c r="B938" s="31" t="s">
        <v>917</v>
      </c>
      <c r="C938" s="16"/>
      <c r="D938" s="147"/>
      <c r="E938" s="164"/>
      <c r="F938" s="167"/>
    </row>
    <row r="939" spans="1:6">
      <c r="A939" s="184"/>
      <c r="B939" s="31" t="s">
        <v>918</v>
      </c>
      <c r="C939" s="16"/>
      <c r="D939" s="147"/>
      <c r="E939" s="164"/>
      <c r="F939" s="167"/>
    </row>
    <row r="940" spans="1:6">
      <c r="A940" s="184"/>
      <c r="B940" s="31" t="s">
        <v>919</v>
      </c>
      <c r="C940" s="16"/>
      <c r="D940" s="147"/>
      <c r="E940" s="164"/>
      <c r="F940" s="167"/>
    </row>
    <row r="941" spans="1:6">
      <c r="A941" s="14"/>
      <c r="B941" s="15" t="s">
        <v>920</v>
      </c>
      <c r="C941" s="16"/>
      <c r="D941" s="147">
        <v>250</v>
      </c>
      <c r="E941" s="144">
        <v>25.85</v>
      </c>
      <c r="F941" s="170">
        <f>ROUND((100-E941)/100*D941,1)</f>
        <v>185.4</v>
      </c>
    </row>
    <row r="942" spans="1:6" ht="15.75">
      <c r="A942" s="191" t="s">
        <v>921</v>
      </c>
      <c r="B942" s="26" t="s">
        <v>271</v>
      </c>
      <c r="C942" s="32" t="s">
        <v>922</v>
      </c>
      <c r="D942" s="147"/>
      <c r="E942" s="164"/>
      <c r="F942" s="167"/>
    </row>
    <row r="943" spans="1:6">
      <c r="A943" s="191"/>
      <c r="B943" s="31" t="s">
        <v>923</v>
      </c>
      <c r="C943" s="16"/>
      <c r="D943" s="147"/>
      <c r="E943" s="164"/>
      <c r="F943" s="167"/>
    </row>
    <row r="944" spans="1:6">
      <c r="A944" s="191"/>
      <c r="B944" s="31" t="s">
        <v>569</v>
      </c>
      <c r="C944" s="16"/>
      <c r="D944" s="147"/>
      <c r="E944" s="164"/>
      <c r="F944" s="167"/>
    </row>
    <row r="945" spans="1:6">
      <c r="A945" s="191"/>
      <c r="B945" s="31" t="s">
        <v>570</v>
      </c>
      <c r="C945" s="16"/>
      <c r="D945" s="147"/>
      <c r="E945" s="164"/>
      <c r="F945" s="167"/>
    </row>
    <row r="946" spans="1:6">
      <c r="A946" s="14"/>
      <c r="B946" s="15" t="s">
        <v>924</v>
      </c>
      <c r="C946" s="16"/>
      <c r="D946" s="147">
        <v>250</v>
      </c>
      <c r="E946" s="144">
        <v>32.619599999999998</v>
      </c>
      <c r="F946" s="170">
        <f>ROUND((100-E946)/100*D946,1)</f>
        <v>168.5</v>
      </c>
    </row>
    <row r="947" spans="1:6" ht="15.75">
      <c r="A947" s="210" t="s">
        <v>334</v>
      </c>
      <c r="B947" s="31" t="s">
        <v>925</v>
      </c>
      <c r="C947" s="32" t="s">
        <v>926</v>
      </c>
      <c r="D947" s="147"/>
      <c r="E947" s="164"/>
      <c r="F947" s="167"/>
    </row>
    <row r="948" spans="1:6">
      <c r="A948" s="210"/>
      <c r="B948" s="31" t="s">
        <v>927</v>
      </c>
      <c r="C948" s="16"/>
      <c r="D948" s="147"/>
      <c r="E948" s="164"/>
      <c r="F948" s="167"/>
    </row>
    <row r="949" spans="1:6">
      <c r="A949" s="210"/>
      <c r="B949" s="31" t="s">
        <v>928</v>
      </c>
      <c r="C949" s="16"/>
      <c r="D949" s="147"/>
      <c r="E949" s="164"/>
      <c r="F949" s="167"/>
    </row>
    <row r="950" spans="1:6">
      <c r="A950" s="210"/>
      <c r="B950" s="31" t="s">
        <v>929</v>
      </c>
      <c r="C950" s="16"/>
      <c r="D950" s="147"/>
      <c r="E950" s="164"/>
      <c r="F950" s="167"/>
    </row>
    <row r="951" spans="1:6">
      <c r="A951" s="210"/>
      <c r="B951" s="26" t="s">
        <v>930</v>
      </c>
      <c r="C951" s="16"/>
      <c r="D951" s="147"/>
      <c r="E951" s="164"/>
      <c r="F951" s="167"/>
    </row>
    <row r="952" spans="1:6">
      <c r="A952" s="210"/>
      <c r="B952" s="31" t="s">
        <v>931</v>
      </c>
      <c r="C952" s="16"/>
      <c r="D952" s="147"/>
      <c r="E952" s="164"/>
      <c r="F952" s="167"/>
    </row>
    <row r="953" spans="1:6">
      <c r="A953" s="210"/>
      <c r="B953" s="31" t="s">
        <v>932</v>
      </c>
      <c r="C953" s="16"/>
      <c r="D953" s="147"/>
      <c r="E953" s="164"/>
      <c r="F953" s="167"/>
    </row>
    <row r="954" spans="1:6">
      <c r="A954" s="210"/>
      <c r="B954" s="15" t="s">
        <v>92</v>
      </c>
      <c r="C954" s="16"/>
      <c r="D954" s="147">
        <v>250</v>
      </c>
      <c r="E954" s="144">
        <v>4.2876000000000003</v>
      </c>
      <c r="F954" s="170">
        <f>ROUND((100-E954)/100*D954,1)</f>
        <v>239.3</v>
      </c>
    </row>
    <row r="955" spans="1:6">
      <c r="A955" s="210"/>
      <c r="B955" s="31" t="s">
        <v>933</v>
      </c>
      <c r="C955" s="16"/>
      <c r="D955" s="147"/>
      <c r="E955" s="164"/>
      <c r="F955" s="167"/>
    </row>
    <row r="956" spans="1:6">
      <c r="A956" s="210"/>
      <c r="B956" s="31" t="s">
        <v>934</v>
      </c>
      <c r="C956" s="16"/>
      <c r="D956" s="147"/>
      <c r="E956" s="164"/>
      <c r="F956" s="167"/>
    </row>
    <row r="957" spans="1:6">
      <c r="A957" s="210"/>
      <c r="B957" s="31" t="s">
        <v>935</v>
      </c>
      <c r="C957" s="16"/>
      <c r="D957" s="147"/>
      <c r="E957" s="164"/>
      <c r="F957" s="167"/>
    </row>
    <row r="958" spans="1:6">
      <c r="A958" s="210"/>
      <c r="B958" s="15" t="s">
        <v>936</v>
      </c>
      <c r="C958" s="16"/>
      <c r="D958" s="147">
        <v>400</v>
      </c>
      <c r="E958" s="144">
        <v>19.670999999999999</v>
      </c>
      <c r="F958" s="170">
        <f>ROUND((100-E958)/100*D958,1)</f>
        <v>321.3</v>
      </c>
    </row>
    <row r="959" spans="1:6">
      <c r="A959" s="210"/>
      <c r="B959" s="31" t="s">
        <v>937</v>
      </c>
      <c r="C959" s="187" t="s">
        <v>938</v>
      </c>
      <c r="D959" s="147"/>
      <c r="E959" s="164"/>
      <c r="F959" s="167"/>
    </row>
    <row r="960" spans="1:6">
      <c r="A960" s="210"/>
      <c r="B960" s="26" t="s">
        <v>939</v>
      </c>
      <c r="C960" s="187"/>
      <c r="D960" s="147"/>
      <c r="E960" s="164"/>
      <c r="F960" s="167"/>
    </row>
    <row r="961" spans="1:6">
      <c r="A961" s="210"/>
      <c r="B961" s="26" t="s">
        <v>940</v>
      </c>
      <c r="C961" s="187"/>
      <c r="D961" s="147"/>
      <c r="E961" s="164"/>
      <c r="F961" s="167"/>
    </row>
    <row r="962" spans="1:6">
      <c r="A962" s="210"/>
      <c r="B962" s="26" t="s">
        <v>941</v>
      </c>
      <c r="C962" s="187"/>
      <c r="D962" s="147"/>
      <c r="E962" s="164"/>
      <c r="F962" s="167"/>
    </row>
    <row r="963" spans="1:6">
      <c r="A963" s="210"/>
      <c r="B963" s="31" t="s">
        <v>942</v>
      </c>
      <c r="C963" s="187"/>
      <c r="D963" s="147"/>
      <c r="E963" s="164"/>
      <c r="F963" s="167"/>
    </row>
    <row r="964" spans="1:6">
      <c r="A964" s="210"/>
      <c r="B964" s="26" t="s">
        <v>943</v>
      </c>
      <c r="C964" s="16"/>
      <c r="D964" s="147"/>
      <c r="E964" s="164"/>
      <c r="F964" s="167"/>
    </row>
    <row r="965" spans="1:6">
      <c r="A965" s="210"/>
      <c r="B965" s="31" t="s">
        <v>944</v>
      </c>
      <c r="C965" s="16"/>
      <c r="D965" s="147"/>
      <c r="E965" s="164"/>
      <c r="F965" s="167"/>
    </row>
    <row r="966" spans="1:6">
      <c r="A966" s="210"/>
      <c r="B966" s="31" t="s">
        <v>945</v>
      </c>
      <c r="C966" s="16"/>
      <c r="D966" s="147"/>
      <c r="E966" s="164"/>
      <c r="F966" s="167"/>
    </row>
    <row r="967" spans="1:6">
      <c r="A967" s="210"/>
      <c r="B967" s="31" t="s">
        <v>946</v>
      </c>
      <c r="C967" s="16"/>
      <c r="D967" s="147"/>
      <c r="E967" s="164"/>
      <c r="F967" s="167"/>
    </row>
    <row r="968" spans="1:6">
      <c r="A968" s="210"/>
      <c r="B968" s="31" t="s">
        <v>947</v>
      </c>
      <c r="C968" s="16"/>
      <c r="D968" s="147"/>
      <c r="E968" s="164"/>
      <c r="F968" s="167"/>
    </row>
    <row r="969" spans="1:6">
      <c r="A969" s="210"/>
      <c r="B969" s="79" t="s">
        <v>948</v>
      </c>
      <c r="C969" s="16"/>
      <c r="D969" s="147">
        <v>400</v>
      </c>
      <c r="E969" s="144">
        <v>35.909999999999997</v>
      </c>
      <c r="F969" s="170">
        <f>ROUND((100-E969)/100*D969,1)</f>
        <v>256.39999999999998</v>
      </c>
    </row>
    <row r="970" spans="1:6" ht="15.75">
      <c r="A970" s="210"/>
      <c r="B970" s="80" t="s">
        <v>949</v>
      </c>
      <c r="C970" s="81" t="s">
        <v>950</v>
      </c>
      <c r="D970" s="155"/>
      <c r="E970" s="164"/>
      <c r="F970" s="167"/>
    </row>
    <row r="971" spans="1:6">
      <c r="A971" s="210"/>
      <c r="B971" s="80" t="s">
        <v>951</v>
      </c>
      <c r="C971" s="82"/>
      <c r="D971" s="155"/>
      <c r="E971" s="164"/>
      <c r="F971" s="167"/>
    </row>
    <row r="972" spans="1:6">
      <c r="A972" s="210"/>
      <c r="B972" s="83" t="s">
        <v>848</v>
      </c>
      <c r="C972" s="16"/>
      <c r="D972" s="147"/>
      <c r="E972" s="164"/>
      <c r="F972" s="167"/>
    </row>
    <row r="973" spans="1:6">
      <c r="A973" s="210"/>
      <c r="B973" s="80" t="s">
        <v>952</v>
      </c>
      <c r="C973" s="82"/>
      <c r="D973" s="155"/>
      <c r="E973" s="164"/>
      <c r="F973" s="167"/>
    </row>
    <row r="974" spans="1:6">
      <c r="A974" s="210"/>
      <c r="B974" s="80" t="s">
        <v>953</v>
      </c>
      <c r="C974" s="16"/>
      <c r="D974" s="147"/>
      <c r="E974" s="164"/>
      <c r="F974" s="167"/>
    </row>
    <row r="975" spans="1:6">
      <c r="A975" s="210"/>
      <c r="B975" s="83" t="s">
        <v>954</v>
      </c>
      <c r="C975" s="82"/>
      <c r="D975" s="156"/>
      <c r="E975" s="164"/>
      <c r="F975" s="167"/>
    </row>
    <row r="976" spans="1:6">
      <c r="A976" s="210"/>
      <c r="B976" s="80" t="s">
        <v>955</v>
      </c>
      <c r="C976" s="82"/>
      <c r="D976" s="155"/>
      <c r="E976" s="164"/>
      <c r="F976" s="167"/>
    </row>
    <row r="977" spans="1:6">
      <c r="A977" s="210"/>
      <c r="B977" s="80" t="s">
        <v>956</v>
      </c>
      <c r="C977" s="16"/>
      <c r="D977" s="147"/>
      <c r="E977" s="164"/>
      <c r="F977" s="167"/>
    </row>
    <row r="978" spans="1:6">
      <c r="A978" s="210"/>
      <c r="B978" s="83" t="s">
        <v>957</v>
      </c>
      <c r="C978" s="16"/>
      <c r="D978" s="147"/>
      <c r="E978" s="164"/>
      <c r="F978" s="167"/>
    </row>
    <row r="979" spans="1:6">
      <c r="A979" s="210"/>
      <c r="B979" s="80" t="s">
        <v>958</v>
      </c>
      <c r="C979" s="82"/>
      <c r="D979" s="155"/>
      <c r="E979" s="164"/>
      <c r="F979" s="167"/>
    </row>
    <row r="980" spans="1:6">
      <c r="A980" s="210"/>
      <c r="B980" s="79" t="s">
        <v>92</v>
      </c>
      <c r="C980" s="16"/>
      <c r="D980" s="147">
        <v>400</v>
      </c>
      <c r="E980" s="144">
        <v>29.183250000000001</v>
      </c>
      <c r="F980" s="170">
        <f>ROUND((100-E980)/100*D980,1)</f>
        <v>283.3</v>
      </c>
    </row>
    <row r="981" spans="1:6">
      <c r="A981" s="210"/>
      <c r="B981" s="80" t="s">
        <v>959</v>
      </c>
      <c r="C981" s="82"/>
      <c r="D981" s="155"/>
      <c r="E981" s="164"/>
      <c r="F981" s="167"/>
    </row>
    <row r="982" spans="1:6">
      <c r="A982" s="210"/>
      <c r="B982" s="80" t="s">
        <v>918</v>
      </c>
      <c r="C982" s="82"/>
      <c r="D982" s="155"/>
      <c r="E982" s="164"/>
      <c r="F982" s="167"/>
    </row>
    <row r="983" spans="1:6">
      <c r="A983" s="210"/>
      <c r="B983" s="80" t="s">
        <v>569</v>
      </c>
      <c r="C983" s="82"/>
      <c r="D983" s="155"/>
      <c r="E983" s="164"/>
      <c r="F983" s="167"/>
    </row>
    <row r="984" spans="1:6">
      <c r="A984" s="210"/>
      <c r="B984" s="80" t="s">
        <v>960</v>
      </c>
      <c r="C984" s="82"/>
      <c r="D984" s="155"/>
      <c r="E984" s="164"/>
      <c r="F984" s="167"/>
    </row>
    <row r="985" spans="1:6">
      <c r="A985" s="210"/>
      <c r="B985" s="80" t="s">
        <v>961</v>
      </c>
      <c r="C985" s="82"/>
      <c r="D985" s="155"/>
      <c r="E985" s="164"/>
      <c r="F985" s="167"/>
    </row>
    <row r="986" spans="1:6">
      <c r="A986" s="210"/>
      <c r="B986" s="80" t="s">
        <v>962</v>
      </c>
      <c r="C986" s="82"/>
      <c r="D986" s="155"/>
      <c r="E986" s="164"/>
      <c r="F986" s="167"/>
    </row>
    <row r="987" spans="1:6">
      <c r="A987" s="210"/>
      <c r="B987" s="80" t="s">
        <v>963</v>
      </c>
      <c r="C987" s="82"/>
      <c r="D987" s="155"/>
      <c r="E987" s="164"/>
      <c r="F987" s="167"/>
    </row>
    <row r="988" spans="1:6">
      <c r="A988" s="210"/>
      <c r="B988" s="80" t="s">
        <v>964</v>
      </c>
      <c r="C988" s="82"/>
      <c r="D988" s="155"/>
      <c r="E988" s="164"/>
      <c r="F988" s="167"/>
    </row>
    <row r="989" spans="1:6">
      <c r="A989" s="210"/>
      <c r="B989" s="15" t="s">
        <v>965</v>
      </c>
      <c r="C989" s="16"/>
      <c r="D989" s="147">
        <v>630</v>
      </c>
      <c r="E989" s="144">
        <v>2.798888888888889</v>
      </c>
      <c r="F989" s="170">
        <f>ROUND((100-E989)/100*D989,1)</f>
        <v>612.4</v>
      </c>
    </row>
    <row r="990" spans="1:6" ht="15.75">
      <c r="A990" s="210"/>
      <c r="B990" s="26" t="s">
        <v>966</v>
      </c>
      <c r="C990" s="84" t="s">
        <v>967</v>
      </c>
      <c r="D990" s="148"/>
      <c r="E990" s="164"/>
      <c r="F990" s="167"/>
    </row>
    <row r="991" spans="1:6">
      <c r="A991" s="210"/>
      <c r="B991" s="26" t="s">
        <v>968</v>
      </c>
      <c r="C991" s="16"/>
      <c r="D991" s="147"/>
      <c r="E991" s="164"/>
      <c r="F991" s="167"/>
    </row>
    <row r="992" spans="1:6">
      <c r="A992" s="210"/>
      <c r="B992" s="26" t="s">
        <v>969</v>
      </c>
      <c r="C992" s="16"/>
      <c r="D992" s="147"/>
      <c r="E992" s="164"/>
      <c r="F992" s="167"/>
    </row>
    <row r="993" spans="1:6">
      <c r="A993" s="210"/>
      <c r="B993" s="26" t="s">
        <v>970</v>
      </c>
      <c r="C993" s="16"/>
      <c r="D993" s="147"/>
      <c r="E993" s="164"/>
      <c r="F993" s="167"/>
    </row>
    <row r="994" spans="1:6">
      <c r="A994" s="210"/>
      <c r="B994" s="31" t="s">
        <v>971</v>
      </c>
      <c r="C994" s="16"/>
      <c r="D994" s="147"/>
      <c r="E994" s="164"/>
      <c r="F994" s="167"/>
    </row>
    <row r="995" spans="1:6">
      <c r="A995"/>
      <c r="B995" s="15" t="s">
        <v>972</v>
      </c>
      <c r="C995" s="16"/>
      <c r="D995" s="147">
        <v>400</v>
      </c>
      <c r="E995" s="144">
        <v>32.802</v>
      </c>
      <c r="F995" s="170">
        <f>ROUND((100-E995)/100*D995,1)</f>
        <v>268.8</v>
      </c>
    </row>
    <row r="996" spans="1:6" ht="15.75">
      <c r="A996" s="184" t="s">
        <v>302</v>
      </c>
      <c r="B996" s="26" t="s">
        <v>923</v>
      </c>
      <c r="C996" s="32" t="s">
        <v>973</v>
      </c>
      <c r="D996" s="147"/>
      <c r="E996" s="164"/>
      <c r="F996" s="167"/>
    </row>
    <row r="997" spans="1:6">
      <c r="A997" s="184"/>
      <c r="B997" s="31" t="s">
        <v>569</v>
      </c>
      <c r="C997" s="16"/>
      <c r="D997" s="147"/>
      <c r="E997" s="164"/>
      <c r="F997" s="167"/>
    </row>
    <row r="998" spans="1:6">
      <c r="A998" s="184"/>
      <c r="B998" s="31" t="s">
        <v>570</v>
      </c>
      <c r="C998" s="16"/>
      <c r="D998" s="147"/>
      <c r="E998" s="164"/>
      <c r="F998" s="167"/>
    </row>
    <row r="999" spans="1:6">
      <c r="A999" s="184"/>
      <c r="B999" s="31" t="s">
        <v>39</v>
      </c>
      <c r="C999" s="16"/>
      <c r="D999" s="147"/>
      <c r="E999" s="164"/>
      <c r="F999" s="167"/>
    </row>
    <row r="1000" spans="1:6">
      <c r="A1000" s="184"/>
      <c r="B1000" s="31" t="s">
        <v>974</v>
      </c>
      <c r="C1000" s="16"/>
      <c r="D1000" s="147"/>
      <c r="E1000" s="164"/>
      <c r="F1000" s="167"/>
    </row>
    <row r="1001" spans="1:6">
      <c r="A1001" s="184"/>
      <c r="B1001" s="31" t="s">
        <v>975</v>
      </c>
      <c r="C1001" s="16"/>
      <c r="D1001" s="147"/>
      <c r="E1001" s="164"/>
      <c r="F1001" s="167"/>
    </row>
    <row r="1002" spans="1:6" ht="15.75">
      <c r="A1002"/>
      <c r="B1002" s="50" t="s">
        <v>976</v>
      </c>
      <c r="C1002" s="32" t="s">
        <v>977</v>
      </c>
      <c r="D1002" s="147">
        <v>160</v>
      </c>
      <c r="E1002" s="144">
        <v>14.34</v>
      </c>
      <c r="F1002" s="170">
        <f>ROUND((100-E1002)/100*D1002,1)</f>
        <v>137.1</v>
      </c>
    </row>
    <row r="1003" spans="1:6">
      <c r="A1003" s="191" t="s">
        <v>978</v>
      </c>
      <c r="B1003" s="31" t="s">
        <v>979</v>
      </c>
      <c r="C1003" s="16"/>
      <c r="D1003" s="147"/>
      <c r="E1003" s="164"/>
      <c r="F1003" s="167"/>
    </row>
    <row r="1004" spans="1:6">
      <c r="A1004" s="191"/>
      <c r="B1004" s="50" t="s">
        <v>980</v>
      </c>
      <c r="C1004" s="16"/>
      <c r="D1004" s="147">
        <v>400</v>
      </c>
      <c r="E1004" s="144">
        <v>35.9375</v>
      </c>
      <c r="F1004" s="170">
        <f>ROUND((100-E1004)/100*D1004,1)</f>
        <v>256.3</v>
      </c>
    </row>
    <row r="1005" spans="1:6">
      <c r="A1005" s="191"/>
      <c r="B1005" s="31" t="s">
        <v>974</v>
      </c>
      <c r="C1005" s="187" t="s">
        <v>981</v>
      </c>
      <c r="D1005" s="157"/>
      <c r="E1005" s="164"/>
      <c r="F1005" s="167"/>
    </row>
    <row r="1006" spans="1:6">
      <c r="A1006" s="191"/>
      <c r="B1006" s="31" t="s">
        <v>570</v>
      </c>
      <c r="C1006" s="187"/>
      <c r="D1006" s="147"/>
      <c r="E1006" s="164"/>
      <c r="F1006" s="167"/>
    </row>
    <row r="1007" spans="1:6">
      <c r="A1007" s="191"/>
      <c r="B1007" s="31" t="s">
        <v>39</v>
      </c>
      <c r="C1007" s="187"/>
      <c r="D1007" s="157"/>
      <c r="E1007" s="164"/>
      <c r="F1007" s="167"/>
    </row>
    <row r="1008" spans="1:6">
      <c r="A1008" s="191"/>
      <c r="B1008" s="50" t="s">
        <v>982</v>
      </c>
      <c r="C1008" s="16"/>
      <c r="D1008" s="147"/>
      <c r="E1008" s="164"/>
      <c r="F1008" s="167"/>
    </row>
    <row r="1009" spans="1:6">
      <c r="A1009" s="191"/>
      <c r="B1009" s="31" t="s">
        <v>569</v>
      </c>
      <c r="C1009" s="49"/>
      <c r="D1009" s="147"/>
      <c r="E1009" s="164"/>
      <c r="F1009" s="167"/>
    </row>
    <row r="1010" spans="1:6">
      <c r="A1010" s="191"/>
      <c r="B1010" s="26" t="s">
        <v>923</v>
      </c>
      <c r="C1010" s="49"/>
      <c r="D1010" s="148"/>
      <c r="E1010" s="164"/>
      <c r="F1010" s="167"/>
    </row>
    <row r="1011" spans="1:6">
      <c r="A1011" s="14"/>
      <c r="B1011" s="15" t="s">
        <v>983</v>
      </c>
      <c r="C1011" s="16"/>
      <c r="D1011" s="147">
        <v>250</v>
      </c>
      <c r="E1011" s="144">
        <v>27.542000000000002</v>
      </c>
      <c r="F1011" s="170">
        <f>ROUND((100-E1011)/100*D1011,1)</f>
        <v>181.1</v>
      </c>
    </row>
    <row r="1012" spans="1:6">
      <c r="A1012" s="199" t="s">
        <v>356</v>
      </c>
      <c r="B1012" s="26" t="s">
        <v>984</v>
      </c>
      <c r="C1012" s="187" t="s">
        <v>985</v>
      </c>
      <c r="D1012" s="147"/>
      <c r="E1012" s="164"/>
      <c r="F1012" s="167"/>
    </row>
    <row r="1013" spans="1:6">
      <c r="A1013" s="199"/>
      <c r="B1013" s="26" t="s">
        <v>986</v>
      </c>
      <c r="C1013" s="187"/>
      <c r="D1013" s="147"/>
      <c r="E1013" s="164"/>
      <c r="F1013" s="167"/>
    </row>
    <row r="1014" spans="1:6">
      <c r="A1014" s="199"/>
      <c r="B1014" s="26" t="s">
        <v>987</v>
      </c>
      <c r="C1014" s="187"/>
      <c r="D1014" s="147"/>
      <c r="E1014" s="164"/>
      <c r="F1014" s="167"/>
    </row>
    <row r="1015" spans="1:6">
      <c r="A1015" s="199"/>
      <c r="B1015" s="26" t="s">
        <v>988</v>
      </c>
      <c r="C1015" s="16"/>
      <c r="D1015" s="147"/>
      <c r="E1015" s="164"/>
      <c r="F1015" s="167"/>
    </row>
    <row r="1016" spans="1:6">
      <c r="A1016" s="199"/>
      <c r="B1016" s="31" t="s">
        <v>989</v>
      </c>
      <c r="C1016" s="16"/>
      <c r="D1016" s="147"/>
      <c r="E1016" s="164"/>
      <c r="F1016" s="167"/>
    </row>
    <row r="1017" spans="1:6">
      <c r="A1017" s="199"/>
      <c r="B1017" s="31" t="s">
        <v>990</v>
      </c>
      <c r="C1017" s="16"/>
      <c r="D1017" s="147"/>
      <c r="E1017" s="164"/>
      <c r="F1017" s="167"/>
    </row>
    <row r="1018" spans="1:6">
      <c r="A1018" s="199"/>
      <c r="B1018" s="15" t="s">
        <v>92</v>
      </c>
      <c r="C1018" s="16"/>
      <c r="D1018" s="147">
        <v>250</v>
      </c>
      <c r="E1018" s="144">
        <v>25.833600000000001</v>
      </c>
      <c r="F1018" s="170">
        <f>ROUND((100-E1018)/100*D1018,1)</f>
        <v>185.4</v>
      </c>
    </row>
    <row r="1019" spans="1:6">
      <c r="A1019" s="199"/>
      <c r="B1019" s="31" t="s">
        <v>991</v>
      </c>
      <c r="C1019" s="16"/>
      <c r="D1019" s="147"/>
      <c r="E1019" s="164"/>
      <c r="F1019" s="167"/>
    </row>
    <row r="1020" spans="1:6">
      <c r="A1020" s="199"/>
      <c r="B1020" s="31" t="s">
        <v>992</v>
      </c>
      <c r="C1020" s="16"/>
      <c r="D1020" s="147"/>
      <c r="E1020" s="164"/>
      <c r="F1020" s="167"/>
    </row>
    <row r="1021" spans="1:6">
      <c r="A1021" s="199"/>
      <c r="B1021" s="31" t="s">
        <v>993</v>
      </c>
      <c r="C1021" s="16"/>
      <c r="D1021" s="147"/>
      <c r="E1021" s="164"/>
      <c r="F1021" s="167"/>
    </row>
    <row r="1022" spans="1:6">
      <c r="A1022" s="199"/>
      <c r="B1022" s="31" t="s">
        <v>994</v>
      </c>
      <c r="C1022" s="16"/>
      <c r="D1022" s="147"/>
      <c r="E1022" s="164"/>
      <c r="F1022" s="167"/>
    </row>
    <row r="1023" spans="1:6">
      <c r="A1023" s="199"/>
      <c r="B1023" s="31" t="s">
        <v>995</v>
      </c>
      <c r="C1023" s="16"/>
      <c r="D1023" s="147"/>
      <c r="E1023" s="164"/>
      <c r="F1023" s="167"/>
    </row>
    <row r="1024" spans="1:6">
      <c r="A1024" s="199"/>
      <c r="B1024" s="31" t="s">
        <v>996</v>
      </c>
      <c r="C1024" s="16"/>
      <c r="D1024" s="147"/>
      <c r="E1024" s="164"/>
      <c r="F1024" s="167"/>
    </row>
    <row r="1025" spans="1:6">
      <c r="A1025" s="210" t="s">
        <v>334</v>
      </c>
      <c r="B1025" s="56" t="s">
        <v>997</v>
      </c>
      <c r="C1025" s="16"/>
      <c r="D1025" s="147">
        <v>630</v>
      </c>
      <c r="E1025" s="144">
        <v>7.4042857142857139</v>
      </c>
      <c r="F1025" s="170">
        <f>ROUND((100-E1025)/100*D1025,1)</f>
        <v>583.4</v>
      </c>
    </row>
    <row r="1026" spans="1:6" ht="15.75">
      <c r="A1026" s="210"/>
      <c r="B1026" s="48" t="s">
        <v>998</v>
      </c>
      <c r="C1026" s="66" t="s">
        <v>999</v>
      </c>
      <c r="D1026" s="147"/>
      <c r="E1026" s="164"/>
      <c r="F1026" s="167"/>
    </row>
    <row r="1027" spans="1:6">
      <c r="A1027" s="210"/>
      <c r="B1027" s="42" t="s">
        <v>1000</v>
      </c>
      <c r="C1027" s="49"/>
      <c r="D1027" s="148"/>
      <c r="E1027" s="164"/>
      <c r="F1027" s="167"/>
    </row>
    <row r="1028" spans="1:6">
      <c r="A1028" s="210"/>
      <c r="B1028" s="48" t="s">
        <v>1001</v>
      </c>
      <c r="C1028" s="49"/>
      <c r="D1028" s="147"/>
      <c r="E1028" s="164"/>
      <c r="F1028" s="167"/>
    </row>
    <row r="1029" spans="1:6">
      <c r="A1029" s="210"/>
      <c r="B1029" s="48" t="s">
        <v>1002</v>
      </c>
      <c r="C1029" s="49"/>
      <c r="D1029" s="147"/>
      <c r="E1029" s="164"/>
      <c r="F1029" s="167"/>
    </row>
    <row r="1030" spans="1:6">
      <c r="A1030" s="210"/>
      <c r="B1030" s="48" t="s">
        <v>1003</v>
      </c>
      <c r="C1030" s="49"/>
      <c r="D1030" s="147"/>
      <c r="E1030" s="164"/>
      <c r="F1030" s="167"/>
    </row>
    <row r="1031" spans="1:6">
      <c r="A1031" s="210"/>
      <c r="B1031" s="56" t="s">
        <v>92</v>
      </c>
      <c r="C1031" s="16"/>
      <c r="D1031" s="147">
        <v>630</v>
      </c>
      <c r="E1031" s="144">
        <v>10.8</v>
      </c>
      <c r="F1031" s="170">
        <f>ROUND((100-E1031)/100*D1031,1)</f>
        <v>562</v>
      </c>
    </row>
    <row r="1032" spans="1:6">
      <c r="A1032" s="210"/>
      <c r="B1032" s="48" t="s">
        <v>1004</v>
      </c>
      <c r="C1032" s="49"/>
      <c r="D1032" s="147"/>
      <c r="E1032" s="164"/>
      <c r="F1032" s="167"/>
    </row>
    <row r="1033" spans="1:6">
      <c r="A1033" s="210"/>
      <c r="B1033" s="42" t="s">
        <v>1005</v>
      </c>
      <c r="C1033" s="49"/>
      <c r="D1033" s="148"/>
      <c r="E1033" s="164"/>
      <c r="F1033" s="167"/>
    </row>
    <row r="1034" spans="1:6">
      <c r="A1034" s="210"/>
      <c r="B1034" s="48" t="s">
        <v>1006</v>
      </c>
      <c r="C1034" s="49"/>
      <c r="D1034" s="147"/>
      <c r="E1034" s="164"/>
      <c r="F1034" s="167"/>
    </row>
    <row r="1035" spans="1:6">
      <c r="A1035" s="210"/>
      <c r="B1035" s="48" t="s">
        <v>1007</v>
      </c>
      <c r="C1035" s="49"/>
      <c r="D1035" s="147"/>
      <c r="E1035" s="164"/>
      <c r="F1035" s="167"/>
    </row>
    <row r="1036" spans="1:6">
      <c r="A1036" s="210"/>
      <c r="B1036" s="48" t="s">
        <v>1008</v>
      </c>
      <c r="C1036" s="49"/>
      <c r="D1036" s="147"/>
      <c r="E1036" s="164"/>
      <c r="F1036" s="167"/>
    </row>
    <row r="1037" spans="1:6">
      <c r="A1037"/>
      <c r="B1037" s="56" t="s">
        <v>1009</v>
      </c>
      <c r="C1037" s="16"/>
      <c r="D1037" s="147">
        <v>400</v>
      </c>
      <c r="E1037" s="144">
        <v>15.833</v>
      </c>
      <c r="F1037" s="170">
        <f>ROUND((100-E1037)/100*D1037,1)</f>
        <v>336.7</v>
      </c>
    </row>
    <row r="1038" spans="1:6">
      <c r="A1038" s="191" t="s">
        <v>479</v>
      </c>
      <c r="B1038" s="48" t="s">
        <v>1010</v>
      </c>
      <c r="C1038" s="187" t="s">
        <v>1011</v>
      </c>
      <c r="D1038" s="147"/>
      <c r="E1038" s="164"/>
      <c r="F1038" s="167"/>
    </row>
    <row r="1039" spans="1:6">
      <c r="A1039" s="191"/>
      <c r="B1039" s="77" t="s">
        <v>1012</v>
      </c>
      <c r="C1039" s="187"/>
      <c r="D1039" s="150"/>
      <c r="E1039" s="164"/>
      <c r="F1039" s="167"/>
    </row>
    <row r="1040" spans="1:6">
      <c r="A1040" s="191"/>
      <c r="B1040" s="48" t="s">
        <v>1013</v>
      </c>
      <c r="C1040" s="187"/>
      <c r="D1040" s="147"/>
      <c r="E1040" s="164"/>
      <c r="F1040" s="167"/>
    </row>
    <row r="1041" spans="1:6">
      <c r="A1041" s="191"/>
      <c r="B1041" s="48" t="s">
        <v>1014</v>
      </c>
      <c r="C1041" s="49"/>
      <c r="D1041" s="147"/>
      <c r="E1041" s="164"/>
      <c r="F1041" s="167"/>
    </row>
    <row r="1042" spans="1:6">
      <c r="A1042" s="191"/>
      <c r="B1042" s="48" t="s">
        <v>1015</v>
      </c>
      <c r="C1042" s="49"/>
      <c r="D1042" s="147"/>
      <c r="E1042" s="164"/>
      <c r="F1042" s="167"/>
    </row>
    <row r="1043" spans="1:6">
      <c r="A1043" s="191"/>
      <c r="B1043" s="77" t="s">
        <v>1016</v>
      </c>
      <c r="C1043" s="49"/>
      <c r="D1043" s="150"/>
      <c r="E1043" s="164"/>
      <c r="F1043" s="167"/>
    </row>
    <row r="1044" spans="1:6">
      <c r="A1044" s="191"/>
      <c r="B1044" s="48" t="s">
        <v>1017</v>
      </c>
      <c r="C1044" s="49"/>
      <c r="D1044" s="147"/>
      <c r="E1044" s="164"/>
      <c r="F1044" s="167"/>
    </row>
    <row r="1045" spans="1:6">
      <c r="A1045" s="191"/>
      <c r="B1045" s="48" t="s">
        <v>1018</v>
      </c>
      <c r="C1045" s="49"/>
      <c r="D1045" s="147"/>
      <c r="E1045" s="164"/>
      <c r="F1045" s="167"/>
    </row>
    <row r="1046" spans="1:6">
      <c r="A1046" s="191"/>
      <c r="B1046" s="48" t="s">
        <v>1019</v>
      </c>
      <c r="C1046" s="49"/>
      <c r="D1046" s="147"/>
      <c r="E1046" s="164"/>
      <c r="F1046" s="167"/>
    </row>
    <row r="1047" spans="1:6">
      <c r="A1047" s="191"/>
      <c r="B1047" s="48" t="s">
        <v>1020</v>
      </c>
      <c r="C1047" s="49"/>
      <c r="D1047" s="147"/>
      <c r="E1047" s="164"/>
      <c r="F1047" s="167"/>
    </row>
    <row r="1048" spans="1:6">
      <c r="A1048" s="191"/>
      <c r="B1048" s="48" t="s">
        <v>1021</v>
      </c>
      <c r="C1048" s="49"/>
      <c r="D1048" s="147"/>
      <c r="E1048" s="164"/>
      <c r="F1048" s="167"/>
    </row>
    <row r="1049" spans="1:6">
      <c r="A1049" s="191"/>
      <c r="B1049" s="48" t="s">
        <v>1022</v>
      </c>
      <c r="C1049" s="49"/>
      <c r="D1049" s="147"/>
      <c r="E1049" s="164"/>
      <c r="F1049" s="167"/>
    </row>
    <row r="1050" spans="1:6">
      <c r="A1050" s="191"/>
      <c r="B1050" s="48" t="s">
        <v>1023</v>
      </c>
      <c r="C1050" s="49"/>
      <c r="D1050" s="147"/>
      <c r="E1050" s="164"/>
      <c r="F1050" s="167"/>
    </row>
    <row r="1051" spans="1:6">
      <c r="A1051" s="191"/>
      <c r="B1051" s="48" t="s">
        <v>1024</v>
      </c>
      <c r="C1051" s="49"/>
      <c r="D1051" s="147"/>
      <c r="E1051" s="164"/>
      <c r="F1051" s="167"/>
    </row>
    <row r="1052" spans="1:6">
      <c r="A1052" s="191"/>
      <c r="B1052" s="48" t="s">
        <v>1025</v>
      </c>
      <c r="C1052" s="49"/>
      <c r="D1052" s="147"/>
      <c r="E1052" s="164"/>
      <c r="F1052" s="167"/>
    </row>
    <row r="1053" spans="1:6">
      <c r="A1053" s="191"/>
      <c r="B1053" s="42" t="s">
        <v>1026</v>
      </c>
      <c r="C1053" s="49"/>
      <c r="D1053" s="148"/>
      <c r="E1053" s="164"/>
      <c r="F1053" s="167"/>
    </row>
    <row r="1054" spans="1:6">
      <c r="A1054" s="191"/>
      <c r="B1054" s="56" t="s">
        <v>92</v>
      </c>
      <c r="C1054" s="16"/>
      <c r="D1054" s="147">
        <v>400</v>
      </c>
      <c r="E1054" s="144">
        <v>13.287750000000001</v>
      </c>
      <c r="F1054" s="170">
        <f>ROUND((100-E1054)/100*D1054,1)</f>
        <v>346.8</v>
      </c>
    </row>
    <row r="1055" spans="1:6">
      <c r="A1055" s="191"/>
      <c r="B1055" s="48" t="s">
        <v>1027</v>
      </c>
      <c r="C1055" s="49"/>
      <c r="D1055" s="147"/>
      <c r="E1055" s="164"/>
      <c r="F1055" s="167"/>
    </row>
    <row r="1056" spans="1:6">
      <c r="A1056" s="191"/>
      <c r="B1056" s="42" t="s">
        <v>1028</v>
      </c>
      <c r="C1056" s="49"/>
      <c r="D1056" s="158"/>
      <c r="E1056" s="164"/>
      <c r="F1056" s="167"/>
    </row>
    <row r="1057" spans="1:6">
      <c r="A1057" s="191"/>
      <c r="B1057" s="42" t="s">
        <v>1029</v>
      </c>
      <c r="C1057" s="49"/>
      <c r="D1057" s="149"/>
      <c r="E1057" s="164"/>
      <c r="F1057" s="167"/>
    </row>
    <row r="1058" spans="1:6">
      <c r="A1058" s="191"/>
      <c r="B1058" s="42" t="s">
        <v>1030</v>
      </c>
      <c r="C1058" s="49"/>
      <c r="D1058" s="149"/>
      <c r="E1058" s="164"/>
      <c r="F1058" s="167"/>
    </row>
    <row r="1059" spans="1:6">
      <c r="A1059" s="191"/>
      <c r="B1059" s="48" t="s">
        <v>1031</v>
      </c>
      <c r="C1059" s="49"/>
      <c r="D1059" s="147"/>
      <c r="E1059" s="164"/>
      <c r="F1059" s="167"/>
    </row>
    <row r="1060" spans="1:6">
      <c r="A1060" s="191"/>
      <c r="B1060" s="48" t="s">
        <v>1032</v>
      </c>
      <c r="C1060" s="49"/>
      <c r="D1060" s="147"/>
      <c r="E1060" s="164"/>
      <c r="F1060" s="167"/>
    </row>
    <row r="1061" spans="1:6">
      <c r="A1061" s="191"/>
      <c r="B1061" s="31" t="s">
        <v>1033</v>
      </c>
      <c r="C1061" s="16"/>
      <c r="D1061" s="147"/>
      <c r="E1061" s="164"/>
      <c r="F1061" s="167"/>
    </row>
    <row r="1062" spans="1:6">
      <c r="A1062" s="191"/>
      <c r="B1062" s="31" t="s">
        <v>1034</v>
      </c>
      <c r="C1062" s="16"/>
      <c r="D1062" s="147"/>
      <c r="E1062" s="164"/>
      <c r="F1062" s="167"/>
    </row>
    <row r="1063" spans="1:6">
      <c r="A1063" s="191"/>
      <c r="B1063" s="48" t="s">
        <v>1022</v>
      </c>
      <c r="C1063" s="16"/>
      <c r="D1063" s="147"/>
      <c r="E1063" s="164"/>
      <c r="F1063" s="167"/>
    </row>
    <row r="1064" spans="1:6">
      <c r="A1064" s="191"/>
      <c r="B1064" s="31" t="s">
        <v>1035</v>
      </c>
      <c r="C1064" s="16"/>
      <c r="D1064" s="147"/>
      <c r="E1064" s="164"/>
      <c r="F1064" s="167"/>
    </row>
    <row r="1065" spans="1:6">
      <c r="A1065" s="14"/>
      <c r="B1065" s="15" t="s">
        <v>1036</v>
      </c>
      <c r="C1065" s="16"/>
      <c r="D1065" s="147">
        <v>250</v>
      </c>
      <c r="E1065" s="144">
        <v>15.8592</v>
      </c>
      <c r="F1065" s="170">
        <f>ROUND((100-E1065)/100*D1065,1)</f>
        <v>210.4</v>
      </c>
    </row>
    <row r="1066" spans="1:6">
      <c r="A1066" s="199" t="s">
        <v>356</v>
      </c>
      <c r="B1066" s="31" t="s">
        <v>1037</v>
      </c>
      <c r="C1066" s="187" t="s">
        <v>1038</v>
      </c>
      <c r="D1066" s="147"/>
      <c r="E1066" s="164"/>
      <c r="F1066" s="167"/>
    </row>
    <row r="1067" spans="1:6">
      <c r="A1067" s="199"/>
      <c r="B1067" s="31" t="s">
        <v>255</v>
      </c>
      <c r="C1067" s="187"/>
      <c r="D1067" s="147"/>
      <c r="E1067" s="164"/>
      <c r="F1067" s="167"/>
    </row>
    <row r="1068" spans="1:6">
      <c r="A1068" s="199"/>
      <c r="B1068" s="31" t="s">
        <v>1039</v>
      </c>
      <c r="C1068" s="187"/>
      <c r="D1068" s="147"/>
      <c r="E1068" s="164"/>
      <c r="F1068" s="167"/>
    </row>
    <row r="1069" spans="1:6">
      <c r="A1069" s="199"/>
      <c r="B1069" s="31" t="s">
        <v>1040</v>
      </c>
      <c r="C1069" s="187"/>
      <c r="D1069" s="147"/>
      <c r="E1069" s="164"/>
      <c r="F1069" s="167"/>
    </row>
    <row r="1070" spans="1:6">
      <c r="A1070" s="202" t="s">
        <v>797</v>
      </c>
      <c r="B1070" s="15" t="s">
        <v>1041</v>
      </c>
      <c r="C1070" s="187" t="s">
        <v>1042</v>
      </c>
      <c r="D1070" s="147">
        <v>100</v>
      </c>
      <c r="E1070" s="144">
        <v>24.062000000000001</v>
      </c>
      <c r="F1070" s="170">
        <f>ROUND((100-E1070)/100*D1070,1)</f>
        <v>75.900000000000006</v>
      </c>
    </row>
    <row r="1071" spans="1:6">
      <c r="A1071" s="202"/>
      <c r="B1071" s="31" t="s">
        <v>1043</v>
      </c>
      <c r="C1071" s="187"/>
      <c r="D1071" s="147"/>
      <c r="E1071" s="164"/>
      <c r="F1071" s="167"/>
    </row>
    <row r="1072" spans="1:6">
      <c r="A1072" s="202"/>
      <c r="B1072" s="15" t="s">
        <v>1044</v>
      </c>
      <c r="C1072" s="16"/>
      <c r="D1072" s="147">
        <v>400</v>
      </c>
      <c r="E1072" s="144">
        <v>27.3735</v>
      </c>
      <c r="F1072" s="170">
        <f>ROUND((100-E1072)/100*D1072,1)</f>
        <v>290.5</v>
      </c>
    </row>
    <row r="1073" spans="1:6">
      <c r="A1073" s="202"/>
      <c r="B1073" s="26" t="s">
        <v>1045</v>
      </c>
      <c r="C1073" s="187" t="s">
        <v>1046</v>
      </c>
      <c r="D1073" s="147"/>
      <c r="E1073" s="164"/>
      <c r="F1073" s="167"/>
    </row>
    <row r="1074" spans="1:6">
      <c r="A1074" s="202"/>
      <c r="B1074" s="26" t="s">
        <v>1047</v>
      </c>
      <c r="C1074" s="187"/>
      <c r="D1074" s="147"/>
      <c r="E1074" s="164"/>
      <c r="F1074" s="167"/>
    </row>
    <row r="1075" spans="1:6">
      <c r="A1075" s="202"/>
      <c r="B1075" s="26" t="s">
        <v>63</v>
      </c>
      <c r="C1075" s="187"/>
      <c r="D1075" s="147"/>
      <c r="E1075" s="164"/>
      <c r="F1075" s="167"/>
    </row>
    <row r="1076" spans="1:6">
      <c r="A1076" s="202"/>
      <c r="B1076" s="31" t="s">
        <v>1048</v>
      </c>
      <c r="C1076" s="187"/>
      <c r="D1076" s="147"/>
      <c r="E1076" s="164"/>
      <c r="F1076" s="167"/>
    </row>
    <row r="1077" spans="1:6">
      <c r="A1077" s="202"/>
      <c r="B1077" s="31" t="s">
        <v>1049</v>
      </c>
      <c r="C1077" s="16"/>
      <c r="D1077" s="147"/>
      <c r="E1077" s="164"/>
      <c r="F1077" s="167"/>
    </row>
    <row r="1078" spans="1:6">
      <c r="A1078" s="191" t="s">
        <v>797</v>
      </c>
      <c r="B1078" s="45" t="s">
        <v>1050</v>
      </c>
      <c r="C1078" s="211" t="s">
        <v>1051</v>
      </c>
      <c r="D1078" s="147">
        <v>160</v>
      </c>
      <c r="E1078" s="144">
        <v>17.254999999999999</v>
      </c>
      <c r="F1078" s="170">
        <f>ROUND((100-E1078)/100*D1078,1)</f>
        <v>132.4</v>
      </c>
    </row>
    <row r="1079" spans="1:6">
      <c r="A1079" s="191"/>
      <c r="B1079" s="31" t="s">
        <v>1052</v>
      </c>
      <c r="C1079" s="211"/>
      <c r="D1079" s="147"/>
      <c r="E1079" s="164"/>
      <c r="F1079" s="167"/>
    </row>
    <row r="1080" spans="1:6">
      <c r="A1080" s="14"/>
      <c r="B1080" s="15" t="s">
        <v>1053</v>
      </c>
      <c r="C1080" s="16"/>
      <c r="D1080" s="147">
        <v>400</v>
      </c>
      <c r="E1080" s="144">
        <v>30.38</v>
      </c>
      <c r="F1080" s="170">
        <f>ROUND((100-E1080)/100*D1080,1)</f>
        <v>278.5</v>
      </c>
    </row>
    <row r="1081" spans="1:6">
      <c r="A1081" s="210" t="s">
        <v>334</v>
      </c>
      <c r="B1081" s="26" t="s">
        <v>1054</v>
      </c>
      <c r="C1081" s="187" t="s">
        <v>1055</v>
      </c>
      <c r="D1081" s="147"/>
      <c r="E1081" s="164"/>
      <c r="F1081" s="167"/>
    </row>
    <row r="1082" spans="1:6">
      <c r="A1082" s="210"/>
      <c r="B1082" s="26" t="s">
        <v>1056</v>
      </c>
      <c r="C1082" s="187"/>
      <c r="D1082" s="147"/>
      <c r="E1082" s="164"/>
      <c r="F1082" s="167"/>
    </row>
    <row r="1083" spans="1:6">
      <c r="A1083" s="210"/>
      <c r="B1083" s="31" t="s">
        <v>1057</v>
      </c>
      <c r="C1083" s="187"/>
      <c r="D1083" s="147"/>
      <c r="E1083" s="164"/>
      <c r="F1083" s="167"/>
    </row>
    <row r="1084" spans="1:6">
      <c r="A1084" s="210"/>
      <c r="B1084" s="31" t="s">
        <v>1058</v>
      </c>
      <c r="C1084" s="187"/>
      <c r="D1084" s="147"/>
      <c r="E1084" s="164"/>
      <c r="F1084" s="167"/>
    </row>
    <row r="1085" spans="1:6">
      <c r="A1085" s="210"/>
      <c r="B1085" s="26" t="s">
        <v>1059</v>
      </c>
      <c r="C1085" s="16"/>
      <c r="D1085" s="147"/>
      <c r="E1085" s="164"/>
      <c r="F1085" s="167"/>
    </row>
    <row r="1086" spans="1:6">
      <c r="A1086" s="210"/>
      <c r="B1086" s="15" t="s">
        <v>92</v>
      </c>
      <c r="C1086" s="16"/>
      <c r="D1086" s="147">
        <v>400</v>
      </c>
      <c r="E1086" s="144">
        <v>14.31175</v>
      </c>
      <c r="F1086" s="170">
        <f>ROUND((100-E1086)/100*D1086,1)</f>
        <v>342.8</v>
      </c>
    </row>
    <row r="1087" spans="1:6">
      <c r="A1087" s="210"/>
      <c r="B1087" s="31" t="s">
        <v>1060</v>
      </c>
      <c r="C1087" s="16"/>
      <c r="D1087" s="147"/>
      <c r="E1087" s="164"/>
      <c r="F1087" s="167"/>
    </row>
    <row r="1088" spans="1:6">
      <c r="A1088" s="210"/>
      <c r="B1088" s="31" t="s">
        <v>181</v>
      </c>
      <c r="C1088" s="16"/>
      <c r="D1088" s="147"/>
      <c r="E1088" s="164"/>
      <c r="F1088" s="167"/>
    </row>
    <row r="1089" spans="1:6">
      <c r="A1089" s="210"/>
      <c r="B1089" s="31" t="s">
        <v>1061</v>
      </c>
      <c r="C1089" s="16"/>
      <c r="D1089" s="147"/>
      <c r="E1089" s="164"/>
      <c r="F1089" s="167"/>
    </row>
    <row r="1090" spans="1:6">
      <c r="A1090" s="210"/>
      <c r="B1090" s="31" t="s">
        <v>1043</v>
      </c>
      <c r="C1090" s="16"/>
      <c r="D1090" s="147"/>
      <c r="E1090" s="164"/>
      <c r="F1090" s="167"/>
    </row>
    <row r="1091" spans="1:6">
      <c r="A1091"/>
      <c r="B1091" s="15" t="s">
        <v>1062</v>
      </c>
      <c r="C1091" s="16"/>
      <c r="D1091" s="147">
        <v>400</v>
      </c>
      <c r="E1091" s="144">
        <v>20.172750000000001</v>
      </c>
      <c r="F1091" s="170">
        <f>ROUND((100-E1091)/100*D1091,1)</f>
        <v>319.3</v>
      </c>
    </row>
    <row r="1092" spans="1:6">
      <c r="A1092" s="184" t="s">
        <v>978</v>
      </c>
      <c r="B1092" s="26" t="s">
        <v>1063</v>
      </c>
      <c r="C1092" s="187" t="s">
        <v>1064</v>
      </c>
      <c r="D1092" s="147"/>
      <c r="E1092" s="164"/>
      <c r="F1092" s="167"/>
    </row>
    <row r="1093" spans="1:6">
      <c r="A1093" s="184"/>
      <c r="B1093" s="26" t="s">
        <v>261</v>
      </c>
      <c r="C1093" s="187"/>
      <c r="D1093" s="147"/>
      <c r="E1093" s="164"/>
      <c r="F1093" s="167"/>
    </row>
    <row r="1094" spans="1:6">
      <c r="A1094" s="184"/>
      <c r="B1094" s="15" t="s">
        <v>451</v>
      </c>
      <c r="C1094" s="16"/>
      <c r="D1094" s="147"/>
      <c r="E1094" s="164"/>
      <c r="F1094" s="167"/>
    </row>
    <row r="1095" spans="1:6">
      <c r="A1095" s="184"/>
      <c r="B1095" s="31" t="s">
        <v>933</v>
      </c>
      <c r="C1095" s="16"/>
      <c r="D1095" s="147"/>
      <c r="E1095" s="164"/>
      <c r="F1095" s="167"/>
    </row>
    <row r="1096" spans="1:6">
      <c r="A1096" s="184"/>
      <c r="B1096" s="31" t="s">
        <v>1043</v>
      </c>
      <c r="C1096" s="16"/>
      <c r="D1096" s="147"/>
      <c r="E1096" s="164"/>
      <c r="F1096" s="167"/>
    </row>
    <row r="1097" spans="1:6">
      <c r="A1097" s="184"/>
      <c r="B1097" s="31" t="s">
        <v>1065</v>
      </c>
      <c r="C1097" s="16"/>
      <c r="D1097" s="147"/>
      <c r="E1097" s="164"/>
      <c r="F1097" s="167"/>
    </row>
    <row r="1098" spans="1:6">
      <c r="A1098" s="184"/>
      <c r="B1098" s="15" t="s">
        <v>1066</v>
      </c>
      <c r="C1098" s="16"/>
      <c r="D1098" s="147">
        <v>400</v>
      </c>
      <c r="E1098" s="144">
        <v>21.965</v>
      </c>
      <c r="F1098" s="170">
        <f>ROUND((100-E1098)/100*D1098,1)</f>
        <v>312.10000000000002</v>
      </c>
    </row>
    <row r="1099" spans="1:6">
      <c r="A1099" s="184"/>
      <c r="B1099" s="26" t="s">
        <v>181</v>
      </c>
      <c r="C1099" s="16"/>
      <c r="D1099" s="159"/>
      <c r="E1099" s="164"/>
      <c r="F1099" s="167"/>
    </row>
    <row r="1100" spans="1:6" ht="15.75">
      <c r="A1100" s="184"/>
      <c r="B1100" s="26" t="s">
        <v>1067</v>
      </c>
      <c r="C1100" s="187" t="s">
        <v>1068</v>
      </c>
      <c r="D1100" s="160"/>
      <c r="E1100" s="164"/>
      <c r="F1100" s="167"/>
    </row>
    <row r="1101" spans="1:6">
      <c r="A1101" s="184"/>
      <c r="B1101" s="26" t="s">
        <v>1069</v>
      </c>
      <c r="C1101" s="187"/>
      <c r="D1101" s="159"/>
      <c r="E1101" s="164"/>
      <c r="F1101" s="167"/>
    </row>
    <row r="1102" spans="1:6">
      <c r="A1102" s="184"/>
      <c r="B1102" s="26" t="s">
        <v>1070</v>
      </c>
      <c r="C1102" s="16"/>
      <c r="D1102" s="161"/>
      <c r="E1102" s="164"/>
      <c r="F1102" s="167"/>
    </row>
    <row r="1103" spans="1:6">
      <c r="A1103" s="184"/>
      <c r="B1103" s="26" t="s">
        <v>1071</v>
      </c>
      <c r="C1103" s="16"/>
      <c r="D1103" s="161"/>
      <c r="E1103" s="164"/>
      <c r="F1103" s="167"/>
    </row>
    <row r="1104" spans="1:6">
      <c r="A1104" s="184"/>
      <c r="B1104" s="26" t="s">
        <v>1072</v>
      </c>
      <c r="C1104" s="16"/>
      <c r="D1104" s="161"/>
      <c r="E1104" s="164"/>
      <c r="F1104" s="167"/>
    </row>
    <row r="1105" spans="1:6">
      <c r="A1105" s="184"/>
      <c r="B1105" s="26" t="s">
        <v>1073</v>
      </c>
      <c r="C1105" s="16"/>
      <c r="D1105" s="159"/>
      <c r="E1105" s="164"/>
      <c r="F1105" s="167"/>
    </row>
    <row r="1106" spans="1:6">
      <c r="A1106" s="184"/>
      <c r="B1106" s="15" t="s">
        <v>92</v>
      </c>
      <c r="C1106" s="16"/>
      <c r="D1106" s="147">
        <v>400</v>
      </c>
      <c r="E1106" s="144">
        <v>12.9375</v>
      </c>
      <c r="F1106" s="170">
        <f>ROUND((100-E1106)/100*D1106,1)</f>
        <v>348.3</v>
      </c>
    </row>
    <row r="1107" spans="1:6">
      <c r="A1107" s="184"/>
      <c r="B1107" s="26" t="s">
        <v>1074</v>
      </c>
      <c r="C1107" s="16"/>
      <c r="D1107" s="159"/>
      <c r="E1107" s="164"/>
      <c r="F1107" s="167"/>
    </row>
    <row r="1108" spans="1:6">
      <c r="A1108" s="184"/>
      <c r="B1108" s="26" t="s">
        <v>1075</v>
      </c>
      <c r="C1108" s="16"/>
      <c r="D1108" s="161"/>
      <c r="E1108" s="164"/>
      <c r="F1108" s="167"/>
    </row>
    <row r="1109" spans="1:6">
      <c r="A1109" s="184"/>
      <c r="B1109" s="26" t="s">
        <v>1076</v>
      </c>
      <c r="C1109" s="16"/>
      <c r="D1109" s="159"/>
      <c r="E1109" s="164"/>
      <c r="F1109" s="167"/>
    </row>
    <row r="1110" spans="1:6">
      <c r="A1110" s="184"/>
      <c r="B1110" s="26" t="s">
        <v>1077</v>
      </c>
      <c r="C1110" s="16"/>
      <c r="D1110" s="159"/>
      <c r="E1110" s="164"/>
      <c r="F1110" s="167"/>
    </row>
    <row r="1111" spans="1:6">
      <c r="A1111"/>
      <c r="B1111" s="15" t="s">
        <v>1078</v>
      </c>
      <c r="C1111" s="16"/>
      <c r="D1111" s="147">
        <v>250</v>
      </c>
      <c r="E1111" s="144">
        <v>67.082400000000007</v>
      </c>
      <c r="F1111" s="170">
        <f>ROUND((100-E1111)/100*D1111,1)</f>
        <v>82.3</v>
      </c>
    </row>
    <row r="1112" spans="1:6">
      <c r="A1112" s="191" t="s">
        <v>921</v>
      </c>
      <c r="B1112" s="26" t="s">
        <v>937</v>
      </c>
      <c r="C1112" s="187" t="s">
        <v>1079</v>
      </c>
      <c r="D1112" s="159"/>
      <c r="E1112" s="164"/>
      <c r="F1112" s="167"/>
    </row>
    <row r="1113" spans="1:6">
      <c r="A1113" s="191"/>
      <c r="B1113" s="26" t="s">
        <v>255</v>
      </c>
      <c r="C1113" s="187"/>
      <c r="D1113" s="148"/>
      <c r="E1113" s="164"/>
      <c r="F1113" s="167"/>
    </row>
    <row r="1114" spans="1:6">
      <c r="A1114" s="191"/>
      <c r="B1114" s="31" t="s">
        <v>1080</v>
      </c>
      <c r="C1114" s="187"/>
      <c r="D1114" s="147"/>
      <c r="E1114" s="164"/>
      <c r="F1114" s="167"/>
    </row>
    <row r="1115" spans="1:6">
      <c r="A1115" s="191"/>
      <c r="B1115" s="31" t="s">
        <v>1081</v>
      </c>
      <c r="C1115" s="16"/>
      <c r="D1115" s="147"/>
      <c r="E1115" s="164"/>
      <c r="F1115" s="167"/>
    </row>
    <row r="1116" spans="1:6">
      <c r="A1116" s="191"/>
      <c r="B1116" s="15" t="s">
        <v>1082</v>
      </c>
      <c r="C1116" s="16"/>
      <c r="D1116" s="147">
        <v>400</v>
      </c>
      <c r="E1116" s="144">
        <v>42.009</v>
      </c>
      <c r="F1116" s="170">
        <f>ROUND((100-E1116)/100*D1116,1)</f>
        <v>232</v>
      </c>
    </row>
    <row r="1117" spans="1:6">
      <c r="A1117" s="191"/>
      <c r="B1117" s="26" t="s">
        <v>1083</v>
      </c>
      <c r="C1117" s="16"/>
      <c r="D1117" s="147"/>
      <c r="E1117" s="164"/>
      <c r="F1117" s="167"/>
    </row>
    <row r="1118" spans="1:6">
      <c r="A1118" s="191"/>
      <c r="B1118" s="31" t="s">
        <v>1084</v>
      </c>
      <c r="C1118" s="187" t="s">
        <v>1085</v>
      </c>
      <c r="D1118" s="147"/>
      <c r="E1118" s="164"/>
      <c r="F1118" s="167"/>
    </row>
    <row r="1119" spans="1:6">
      <c r="A1119" s="191"/>
      <c r="B1119" s="31" t="s">
        <v>1086</v>
      </c>
      <c r="C1119" s="187"/>
      <c r="D1119" s="147"/>
      <c r="E1119" s="164"/>
      <c r="F1119" s="167"/>
    </row>
    <row r="1120" spans="1:6">
      <c r="A1120" s="191"/>
      <c r="B1120" s="31" t="s">
        <v>1087</v>
      </c>
      <c r="C1120" s="187"/>
      <c r="D1120" s="147"/>
      <c r="E1120" s="164"/>
      <c r="F1120" s="167"/>
    </row>
    <row r="1121" spans="1:6">
      <c r="A1121" s="191"/>
      <c r="B1121" s="31" t="s">
        <v>1088</v>
      </c>
      <c r="C1121" s="187"/>
      <c r="D1121" s="147"/>
      <c r="E1121" s="164"/>
      <c r="F1121" s="167"/>
    </row>
    <row r="1122" spans="1:6">
      <c r="A1122" s="191"/>
      <c r="B1122" s="31" t="s">
        <v>1089</v>
      </c>
      <c r="C1122" s="16"/>
      <c r="D1122" s="147"/>
      <c r="E1122" s="164"/>
      <c r="F1122" s="167"/>
    </row>
    <row r="1123" spans="1:6">
      <c r="A1123" s="191"/>
      <c r="B1123" s="31" t="s">
        <v>937</v>
      </c>
      <c r="C1123" s="16"/>
      <c r="D1123" s="147"/>
      <c r="E1123" s="164"/>
      <c r="F1123" s="167"/>
    </row>
    <row r="1124" spans="1:6">
      <c r="A1124" s="191"/>
      <c r="B1124" s="31" t="s">
        <v>1090</v>
      </c>
      <c r="C1124" s="16"/>
      <c r="D1124" s="147"/>
      <c r="E1124" s="164"/>
      <c r="F1124" s="167"/>
    </row>
    <row r="1125" spans="1:6">
      <c r="A1125" s="191"/>
      <c r="B1125" s="74" t="s">
        <v>1091</v>
      </c>
      <c r="C1125" s="16"/>
      <c r="D1125" s="147">
        <v>250</v>
      </c>
      <c r="E1125" s="144">
        <v>24.697600000000001</v>
      </c>
      <c r="F1125" s="170">
        <f>ROUND((100-E1125)/100*D1125,1)</f>
        <v>188.3</v>
      </c>
    </row>
    <row r="1126" spans="1:6">
      <c r="A1126" s="191"/>
      <c r="B1126" s="75" t="s">
        <v>1092</v>
      </c>
      <c r="C1126" s="187" t="s">
        <v>1093</v>
      </c>
      <c r="D1126" s="154"/>
      <c r="E1126" s="164"/>
      <c r="F1126" s="167"/>
    </row>
    <row r="1127" spans="1:6">
      <c r="A1127" s="191"/>
      <c r="B1127" s="88" t="s">
        <v>300</v>
      </c>
      <c r="C1127" s="187"/>
      <c r="D1127" s="161"/>
      <c r="E1127" s="164"/>
      <c r="F1127" s="167"/>
    </row>
    <row r="1128" spans="1:6">
      <c r="A1128" s="191"/>
      <c r="B1128" s="89" t="s">
        <v>1094</v>
      </c>
      <c r="C1128" s="187"/>
      <c r="D1128" s="157"/>
      <c r="E1128" s="164"/>
      <c r="F1128" s="167"/>
    </row>
    <row r="1129" spans="1:6">
      <c r="A1129" s="191"/>
      <c r="B1129" s="74" t="s">
        <v>1095</v>
      </c>
      <c r="C1129" s="16"/>
      <c r="D1129" s="147">
        <v>100</v>
      </c>
      <c r="E1129" s="144">
        <v>73.093999999999994</v>
      </c>
      <c r="F1129" s="170">
        <f>ROUND((100-E1129)/100*D1129,1)</f>
        <v>26.9</v>
      </c>
    </row>
    <row r="1130" spans="1:6">
      <c r="A1130" s="191"/>
      <c r="B1130" s="26" t="s">
        <v>1092</v>
      </c>
      <c r="C1130" s="187" t="s">
        <v>1096</v>
      </c>
      <c r="D1130" s="148"/>
      <c r="E1130" s="164"/>
      <c r="F1130" s="167"/>
    </row>
    <row r="1131" spans="1:6">
      <c r="A1131" s="191"/>
      <c r="B1131" s="31" t="s">
        <v>1080</v>
      </c>
      <c r="C1131" s="187"/>
      <c r="D1131" s="148"/>
      <c r="E1131" s="164"/>
      <c r="F1131" s="167"/>
    </row>
    <row r="1132" spans="1:6">
      <c r="A1132" s="191"/>
      <c r="B1132" s="31" t="s">
        <v>937</v>
      </c>
      <c r="C1132" s="187"/>
      <c r="D1132" s="147"/>
      <c r="E1132" s="164"/>
      <c r="F1132" s="167"/>
    </row>
    <row r="1133" spans="1:6">
      <c r="A1133" s="191"/>
      <c r="B1133" s="31" t="s">
        <v>1097</v>
      </c>
      <c r="C1133" s="187"/>
      <c r="D1133" s="147"/>
      <c r="E1133" s="164"/>
      <c r="F1133" s="167"/>
    </row>
    <row r="1134" spans="1:6">
      <c r="A1134" s="14"/>
      <c r="B1134" s="78" t="s">
        <v>1098</v>
      </c>
      <c r="C1134" s="16"/>
      <c r="D1134" s="147">
        <v>400</v>
      </c>
      <c r="E1134" s="144">
        <v>5.5045000000000002</v>
      </c>
      <c r="F1134" s="170">
        <f>ROUND((100-E1134)/100*D1134,1)</f>
        <v>378</v>
      </c>
    </row>
    <row r="1135" spans="1:6">
      <c r="A1135" s="210" t="s">
        <v>334</v>
      </c>
      <c r="B1135" s="26" t="s">
        <v>1099</v>
      </c>
      <c r="C1135" s="16"/>
      <c r="D1135" s="147"/>
      <c r="E1135" s="164"/>
      <c r="F1135" s="167"/>
    </row>
    <row r="1136" spans="1:6">
      <c r="A1136" s="210"/>
      <c r="B1136" s="26" t="s">
        <v>1100</v>
      </c>
      <c r="C1136" s="187" t="s">
        <v>1101</v>
      </c>
      <c r="D1136" s="147"/>
      <c r="E1136" s="164"/>
      <c r="F1136" s="167"/>
    </row>
    <row r="1137" spans="1:6">
      <c r="A1137" s="210"/>
      <c r="B1137" s="26" t="s">
        <v>1102</v>
      </c>
      <c r="C1137" s="187"/>
      <c r="D1137" s="147"/>
      <c r="E1137" s="164"/>
      <c r="F1137" s="167"/>
    </row>
    <row r="1138" spans="1:6">
      <c r="A1138" s="210"/>
      <c r="B1138" s="34" t="s">
        <v>1103</v>
      </c>
      <c r="C1138" s="16"/>
      <c r="D1138" s="150"/>
      <c r="E1138" s="164"/>
      <c r="F1138" s="167"/>
    </row>
    <row r="1139" spans="1:6">
      <c r="A1139" s="210"/>
      <c r="B1139" s="78" t="s">
        <v>92</v>
      </c>
      <c r="C1139" s="16"/>
      <c r="D1139" s="147">
        <v>400</v>
      </c>
      <c r="E1139" s="144">
        <v>3.8525</v>
      </c>
      <c r="F1139" s="170">
        <f>ROUND((100-E1139)/100*D1139,1)</f>
        <v>384.6</v>
      </c>
    </row>
    <row r="1140" spans="1:6">
      <c r="A1140" s="210"/>
      <c r="B1140" s="34" t="s">
        <v>1104</v>
      </c>
      <c r="C1140" s="16"/>
      <c r="D1140" s="150"/>
      <c r="E1140" s="164"/>
      <c r="F1140" s="167"/>
    </row>
    <row r="1141" spans="1:6">
      <c r="A1141" s="210"/>
      <c r="B1141" s="34" t="s">
        <v>1105</v>
      </c>
      <c r="C1141" s="16"/>
      <c r="D1141" s="150"/>
      <c r="E1141" s="164"/>
      <c r="F1141" s="167"/>
    </row>
    <row r="1142" spans="1:6">
      <c r="A1142" s="210"/>
      <c r="B1142" s="34" t="s">
        <v>1106</v>
      </c>
      <c r="C1142" s="16"/>
      <c r="D1142" s="150"/>
      <c r="E1142" s="164"/>
      <c r="F1142" s="167"/>
    </row>
    <row r="1143" spans="1:6">
      <c r="A1143" s="210"/>
      <c r="B1143" s="34" t="s">
        <v>1107</v>
      </c>
      <c r="C1143" s="16"/>
      <c r="D1143" s="150"/>
      <c r="E1143" s="164"/>
      <c r="F1143" s="167"/>
    </row>
    <row r="1144" spans="1:6">
      <c r="A1144" s="210"/>
      <c r="B1144" s="31" t="s">
        <v>1108</v>
      </c>
      <c r="C1144" s="16"/>
      <c r="D1144" s="147"/>
      <c r="E1144" s="164"/>
      <c r="F1144" s="167"/>
    </row>
    <row r="1145" spans="1:6">
      <c r="A1145" s="210"/>
      <c r="B1145" s="78" t="s">
        <v>1109</v>
      </c>
      <c r="C1145" s="16"/>
      <c r="D1145" s="147">
        <v>400</v>
      </c>
      <c r="E1145" s="144">
        <v>3.7432500000000002</v>
      </c>
      <c r="F1145" s="170">
        <f>ROUND((100-E1145)/100*D1145,1)</f>
        <v>385</v>
      </c>
    </row>
    <row r="1146" spans="1:6">
      <c r="A1146" s="210"/>
      <c r="B1146" s="31" t="s">
        <v>1110</v>
      </c>
      <c r="C1146" s="187" t="s">
        <v>1111</v>
      </c>
      <c r="D1146" s="147"/>
      <c r="E1146" s="164"/>
      <c r="F1146" s="167"/>
    </row>
    <row r="1147" spans="1:6">
      <c r="A1147" s="210"/>
      <c r="B1147" s="31" t="s">
        <v>1112</v>
      </c>
      <c r="C1147" s="187"/>
      <c r="D1147" s="147"/>
      <c r="E1147" s="164"/>
      <c r="F1147" s="167"/>
    </row>
    <row r="1148" spans="1:6">
      <c r="A1148" s="210"/>
      <c r="B1148" s="31" t="s">
        <v>1113</v>
      </c>
      <c r="C1148" s="187"/>
      <c r="D1148" s="147"/>
      <c r="E1148" s="164"/>
      <c r="F1148" s="167"/>
    </row>
    <row r="1149" spans="1:6">
      <c r="A1149" s="210"/>
      <c r="B1149" s="15" t="s">
        <v>1114</v>
      </c>
      <c r="C1149" s="16"/>
      <c r="D1149" s="147">
        <v>400</v>
      </c>
      <c r="E1149" s="144">
        <v>22.288499999999999</v>
      </c>
      <c r="F1149" s="170">
        <f>ROUND((100-E1149)/100*D1149,1)</f>
        <v>310.8</v>
      </c>
    </row>
    <row r="1150" spans="1:6">
      <c r="A1150" s="210"/>
      <c r="B1150" s="31" t="s">
        <v>1115</v>
      </c>
      <c r="C1150" s="16"/>
      <c r="D1150" s="147"/>
      <c r="E1150" s="164"/>
      <c r="F1150" s="167"/>
    </row>
    <row r="1151" spans="1:6">
      <c r="A1151" s="210"/>
      <c r="B1151" s="26" t="s">
        <v>1116</v>
      </c>
      <c r="C1151" s="187" t="s">
        <v>1117</v>
      </c>
      <c r="D1151" s="147"/>
      <c r="E1151" s="164"/>
      <c r="F1151" s="167"/>
    </row>
    <row r="1152" spans="1:6">
      <c r="A1152" s="210"/>
      <c r="B1152" s="26" t="s">
        <v>664</v>
      </c>
      <c r="C1152" s="187"/>
      <c r="D1152" s="147"/>
      <c r="E1152" s="164"/>
      <c r="F1152" s="167"/>
    </row>
    <row r="1153" spans="1:6">
      <c r="A1153" s="210"/>
      <c r="B1153" s="26" t="s">
        <v>1118</v>
      </c>
      <c r="C1153" s="187"/>
      <c r="D1153" s="147"/>
      <c r="E1153" s="164"/>
      <c r="F1153" s="167"/>
    </row>
    <row r="1154" spans="1:6">
      <c r="A1154" s="210"/>
      <c r="B1154" s="26" t="s">
        <v>1119</v>
      </c>
      <c r="C1154" s="16"/>
      <c r="D1154" s="147"/>
      <c r="E1154" s="164"/>
      <c r="F1154" s="167"/>
    </row>
    <row r="1155" spans="1:6">
      <c r="A1155" s="210"/>
      <c r="B1155" s="26" t="s">
        <v>63</v>
      </c>
      <c r="C1155" s="16"/>
      <c r="D1155" s="147"/>
      <c r="E1155" s="164"/>
      <c r="F1155" s="167"/>
    </row>
    <row r="1156" spans="1:6">
      <c r="A1156" s="210"/>
      <c r="B1156" s="26" t="s">
        <v>1120</v>
      </c>
      <c r="C1156" s="16"/>
      <c r="D1156" s="147"/>
      <c r="E1156" s="164"/>
      <c r="F1156" s="167"/>
    </row>
    <row r="1157" spans="1:6">
      <c r="A1157" s="210"/>
      <c r="B1157" s="31" t="s">
        <v>1121</v>
      </c>
      <c r="C1157" s="16"/>
      <c r="D1157" s="147"/>
      <c r="E1157" s="164"/>
      <c r="F1157" s="167"/>
    </row>
    <row r="1158" spans="1:6">
      <c r="A1158"/>
      <c r="B1158" s="15" t="s">
        <v>1122</v>
      </c>
      <c r="C1158" s="90"/>
      <c r="D1158" s="147">
        <v>315</v>
      </c>
      <c r="E1158" s="144">
        <v>10.771428571428572</v>
      </c>
      <c r="F1158" s="170">
        <f>ROUND((100-E1158)/100*D1158,1)</f>
        <v>281.10000000000002</v>
      </c>
    </row>
    <row r="1159" spans="1:6">
      <c r="A1159" s="184" t="s">
        <v>479</v>
      </c>
      <c r="B1159" s="31" t="s">
        <v>1123</v>
      </c>
      <c r="C1159" s="90"/>
      <c r="D1159" s="147"/>
      <c r="E1159" s="164"/>
      <c r="F1159" s="167"/>
    </row>
    <row r="1160" spans="1:6">
      <c r="A1160" s="184"/>
      <c r="B1160" s="31" t="s">
        <v>1124</v>
      </c>
      <c r="C1160" s="187" t="s">
        <v>1125</v>
      </c>
      <c r="D1160" s="157"/>
      <c r="E1160" s="164"/>
      <c r="F1160" s="167"/>
    </row>
    <row r="1161" spans="1:6">
      <c r="A1161" s="184"/>
      <c r="B1161" s="31" t="s">
        <v>1126</v>
      </c>
      <c r="C1161" s="187"/>
      <c r="D1161" s="157"/>
      <c r="E1161" s="164"/>
      <c r="F1161" s="167"/>
    </row>
    <row r="1162" spans="1:6">
      <c r="A1162" s="184"/>
      <c r="B1162" s="31" t="s">
        <v>1127</v>
      </c>
      <c r="C1162" s="187"/>
      <c r="D1162" s="147"/>
      <c r="E1162" s="164"/>
      <c r="F1162" s="167"/>
    </row>
    <row r="1163" spans="1:6">
      <c r="A1163" s="184"/>
      <c r="B1163" s="31" t="s">
        <v>1128</v>
      </c>
      <c r="C1163" s="187"/>
      <c r="D1163" s="147"/>
      <c r="E1163" s="164"/>
      <c r="F1163" s="167"/>
    </row>
    <row r="1164" spans="1:6">
      <c r="A1164" s="184"/>
      <c r="B1164" s="15" t="s">
        <v>1129</v>
      </c>
      <c r="C1164" s="16"/>
      <c r="D1164" s="147">
        <v>400</v>
      </c>
      <c r="E1164" s="144">
        <v>19.323</v>
      </c>
      <c r="F1164" s="170">
        <f>ROUND((100-E1164)/100*D1164,1)</f>
        <v>322.7</v>
      </c>
    </row>
    <row r="1165" spans="1:6">
      <c r="A1165" s="184"/>
      <c r="B1165" s="26" t="s">
        <v>1130</v>
      </c>
      <c r="C1165" s="185" t="s">
        <v>1131</v>
      </c>
      <c r="D1165" s="147"/>
      <c r="E1165" s="164"/>
      <c r="F1165" s="167"/>
    </row>
    <row r="1166" spans="1:6">
      <c r="A1166" s="184"/>
      <c r="B1166" s="31" t="s">
        <v>1132</v>
      </c>
      <c r="C1166" s="185"/>
      <c r="D1166" s="147"/>
      <c r="E1166" s="164"/>
      <c r="F1166" s="167"/>
    </row>
    <row r="1167" spans="1:6">
      <c r="A1167" s="184"/>
      <c r="B1167" s="31" t="s">
        <v>1133</v>
      </c>
      <c r="C1167" s="185"/>
      <c r="D1167" s="147"/>
      <c r="E1167" s="164"/>
      <c r="F1167" s="167"/>
    </row>
    <row r="1168" spans="1:6">
      <c r="A1168" s="184"/>
      <c r="B1168" s="31" t="s">
        <v>1134</v>
      </c>
      <c r="C1168" s="185"/>
      <c r="D1168" s="147"/>
      <c r="E1168" s="164"/>
      <c r="F1168" s="167"/>
    </row>
    <row r="1169" spans="1:6">
      <c r="A1169" s="184"/>
      <c r="B1169" s="15" t="s">
        <v>92</v>
      </c>
      <c r="C1169" s="185"/>
      <c r="D1169" s="147">
        <v>400</v>
      </c>
      <c r="E1169" s="144">
        <v>27.310500000000001</v>
      </c>
      <c r="F1169" s="170">
        <f>ROUND((100-E1169)/100*D1169,1)</f>
        <v>290.8</v>
      </c>
    </row>
    <row r="1170" spans="1:6">
      <c r="A1170" s="184"/>
      <c r="B1170" s="31" t="s">
        <v>1135</v>
      </c>
      <c r="C1170" s="185"/>
      <c r="D1170" s="147"/>
      <c r="E1170" s="164"/>
      <c r="F1170" s="167"/>
    </row>
    <row r="1171" spans="1:6">
      <c r="A1171" s="184"/>
      <c r="B1171" s="31" t="s">
        <v>1136</v>
      </c>
      <c r="C1171" s="185"/>
      <c r="D1171" s="147"/>
      <c r="E1171" s="164"/>
      <c r="F1171" s="167"/>
    </row>
    <row r="1172" spans="1:6">
      <c r="A1172" s="184"/>
      <c r="B1172" s="26" t="s">
        <v>1137</v>
      </c>
      <c r="C1172" s="16"/>
      <c r="D1172" s="147"/>
      <c r="E1172" s="164"/>
      <c r="F1172" s="167"/>
    </row>
    <row r="1173" spans="1:6">
      <c r="A1173" s="184"/>
      <c r="B1173" s="31" t="s">
        <v>1138</v>
      </c>
      <c r="C1173" s="16"/>
      <c r="D1173" s="147"/>
      <c r="E1173" s="164"/>
      <c r="F1173" s="167"/>
    </row>
    <row r="1174" spans="1:6">
      <c r="A1174" s="184"/>
      <c r="B1174" s="31" t="s">
        <v>1139</v>
      </c>
      <c r="C1174" s="16"/>
      <c r="D1174" s="147"/>
      <c r="E1174" s="164"/>
      <c r="F1174" s="167"/>
    </row>
    <row r="1175" spans="1:6">
      <c r="A1175" s="184"/>
      <c r="B1175" s="31" t="s">
        <v>1140</v>
      </c>
      <c r="C1175" s="16"/>
      <c r="D1175" s="147"/>
      <c r="E1175" s="164"/>
      <c r="F1175" s="167"/>
    </row>
    <row r="1176" spans="1:6">
      <c r="A1176" s="184"/>
      <c r="B1176" s="31" t="s">
        <v>1141</v>
      </c>
      <c r="C1176" s="16"/>
      <c r="D1176" s="147"/>
      <c r="E1176" s="164"/>
      <c r="F1176" s="167"/>
    </row>
    <row r="1177" spans="1:6">
      <c r="A1177" s="184"/>
      <c r="B1177" s="31" t="s">
        <v>1142</v>
      </c>
      <c r="C1177" s="16"/>
      <c r="D1177" s="147"/>
      <c r="E1177" s="164"/>
      <c r="F1177" s="167"/>
    </row>
    <row r="1178" spans="1:6">
      <c r="A1178" s="184"/>
      <c r="B1178" s="15" t="s">
        <v>1143</v>
      </c>
      <c r="C1178" s="16"/>
      <c r="D1178" s="147">
        <v>320</v>
      </c>
      <c r="E1178" s="144">
        <v>38.317500000000003</v>
      </c>
      <c r="F1178" s="170">
        <f>ROUND((100-E1178)/100*D1178,1)</f>
        <v>197.4</v>
      </c>
    </row>
    <row r="1179" spans="1:6">
      <c r="A1179" s="184"/>
      <c r="B1179" s="26" t="s">
        <v>63</v>
      </c>
      <c r="C1179" s="16"/>
      <c r="D1179" s="147"/>
      <c r="E1179" s="164"/>
      <c r="F1179" s="167"/>
    </row>
    <row r="1180" spans="1:6">
      <c r="A1180" s="184"/>
      <c r="B1180" s="22" t="s">
        <v>1144</v>
      </c>
      <c r="C1180" s="187" t="s">
        <v>1145</v>
      </c>
      <c r="D1180" s="147"/>
      <c r="E1180" s="164"/>
      <c r="F1180" s="167"/>
    </row>
    <row r="1181" spans="1:6">
      <c r="A1181" s="184"/>
      <c r="B1181" s="19" t="s">
        <v>1146</v>
      </c>
      <c r="C1181" s="187"/>
      <c r="D1181" s="147"/>
      <c r="E1181" s="164"/>
      <c r="F1181" s="167"/>
    </row>
    <row r="1182" spans="1:6">
      <c r="A1182" s="184"/>
      <c r="B1182" s="19" t="s">
        <v>1147</v>
      </c>
      <c r="C1182" s="187"/>
      <c r="D1182" s="147"/>
      <c r="E1182" s="164"/>
      <c r="F1182" s="167"/>
    </row>
    <row r="1183" spans="1:6">
      <c r="A1183" s="184"/>
      <c r="B1183" s="19" t="s">
        <v>1148</v>
      </c>
      <c r="C1183" s="187"/>
      <c r="D1183" s="147"/>
      <c r="E1183" s="164"/>
      <c r="F1183" s="167"/>
    </row>
    <row r="1184" spans="1:6">
      <c r="A1184" s="184"/>
      <c r="B1184" s="19" t="s">
        <v>1149</v>
      </c>
      <c r="C1184" s="16"/>
      <c r="D1184" s="147"/>
      <c r="E1184" s="164"/>
      <c r="F1184" s="167"/>
    </row>
    <row r="1185" spans="1:6">
      <c r="A1185" s="184"/>
      <c r="B1185" s="19" t="s">
        <v>1150</v>
      </c>
      <c r="C1185" s="16"/>
      <c r="D1185" s="147"/>
      <c r="E1185" s="164"/>
      <c r="F1185" s="167"/>
    </row>
    <row r="1186" spans="1:6">
      <c r="A1186" s="184"/>
      <c r="B1186" s="19" t="s">
        <v>1151</v>
      </c>
      <c r="C1186" s="16"/>
      <c r="D1186" s="147"/>
      <c r="E1186" s="164"/>
      <c r="F1186" s="167"/>
    </row>
    <row r="1187" spans="1:6">
      <c r="A1187" s="184"/>
      <c r="B1187" s="15" t="s">
        <v>92</v>
      </c>
      <c r="C1187" s="16"/>
      <c r="D1187" s="147">
        <v>250</v>
      </c>
      <c r="E1187" s="144">
        <v>18.467199999999998</v>
      </c>
      <c r="F1187" s="170">
        <f>ROUND((100-E1187)/100*D1187,1)</f>
        <v>203.8</v>
      </c>
    </row>
    <row r="1188" spans="1:6">
      <c r="A1188" s="184"/>
      <c r="B1188" s="26" t="s">
        <v>1152</v>
      </c>
      <c r="C1188" s="16"/>
      <c r="D1188" s="147"/>
      <c r="E1188" s="164"/>
      <c r="F1188" s="167"/>
    </row>
    <row r="1189" spans="1:6">
      <c r="A1189" s="184"/>
      <c r="B1189" s="19" t="s">
        <v>1153</v>
      </c>
      <c r="C1189" s="16"/>
      <c r="D1189" s="147"/>
      <c r="E1189" s="164"/>
      <c r="F1189" s="167"/>
    </row>
    <row r="1190" spans="1:6">
      <c r="A1190" s="184"/>
      <c r="B1190" s="19" t="s">
        <v>1154</v>
      </c>
      <c r="C1190" s="16"/>
      <c r="D1190" s="147"/>
      <c r="E1190" s="164"/>
      <c r="F1190" s="167"/>
    </row>
    <row r="1191" spans="1:6">
      <c r="A1191" s="184"/>
      <c r="B1191" s="19" t="s">
        <v>1155</v>
      </c>
      <c r="C1191" s="16"/>
      <c r="D1191" s="147"/>
      <c r="E1191" s="164"/>
      <c r="F1191" s="167"/>
    </row>
    <row r="1192" spans="1:6">
      <c r="A1192" s="184"/>
      <c r="B1192" s="19" t="s">
        <v>1156</v>
      </c>
      <c r="C1192" s="16"/>
      <c r="D1192" s="147"/>
      <c r="E1192" s="164"/>
      <c r="F1192" s="167"/>
    </row>
    <row r="1193" spans="1:6">
      <c r="A1193" s="184"/>
      <c r="B1193" s="15" t="s">
        <v>1157</v>
      </c>
      <c r="C1193" s="16"/>
      <c r="D1193" s="147">
        <v>400</v>
      </c>
      <c r="E1193" s="144">
        <v>7.9059999999999997</v>
      </c>
      <c r="F1193" s="170">
        <f>ROUND((100-E1193)/100*D1193,1)</f>
        <v>368.4</v>
      </c>
    </row>
    <row r="1194" spans="1:6">
      <c r="A1194" s="184"/>
      <c r="B1194" s="26" t="s">
        <v>1158</v>
      </c>
      <c r="C1194" s="187" t="s">
        <v>1159</v>
      </c>
      <c r="D1194" s="147"/>
      <c r="E1194" s="164"/>
      <c r="F1194" s="167"/>
    </row>
    <row r="1195" spans="1:6">
      <c r="A1195" s="184"/>
      <c r="B1195" s="31" t="s">
        <v>1160</v>
      </c>
      <c r="C1195" s="187"/>
      <c r="D1195" s="147"/>
      <c r="E1195" s="164"/>
      <c r="F1195" s="167"/>
    </row>
    <row r="1196" spans="1:6">
      <c r="A1196" s="184"/>
      <c r="B1196" s="31" t="s">
        <v>1161</v>
      </c>
      <c r="C1196" s="187"/>
      <c r="D1196" s="147"/>
      <c r="E1196" s="164"/>
      <c r="F1196" s="167"/>
    </row>
    <row r="1197" spans="1:6">
      <c r="A1197" s="184"/>
      <c r="B1197" s="15" t="s">
        <v>92</v>
      </c>
      <c r="C1197" s="187"/>
      <c r="D1197" s="147">
        <v>400</v>
      </c>
      <c r="E1197" s="144">
        <v>11.981249999999999</v>
      </c>
      <c r="F1197" s="170">
        <f>ROUND((100-E1197)/100*D1197,1)</f>
        <v>352.1</v>
      </c>
    </row>
    <row r="1198" spans="1:6">
      <c r="A1198" s="184"/>
      <c r="B1198" s="31" t="s">
        <v>1162</v>
      </c>
      <c r="C1198" s="16"/>
      <c r="D1198" s="147"/>
      <c r="E1198" s="164"/>
      <c r="F1198" s="167"/>
    </row>
    <row r="1199" spans="1:6">
      <c r="A1199" s="184"/>
      <c r="B1199" s="31" t="s">
        <v>63</v>
      </c>
      <c r="C1199" s="16"/>
      <c r="D1199" s="147"/>
      <c r="E1199" s="164"/>
      <c r="F1199" s="167"/>
    </row>
    <row r="1200" spans="1:6">
      <c r="A1200" s="184"/>
      <c r="B1200" s="26" t="s">
        <v>1163</v>
      </c>
      <c r="C1200" s="16"/>
      <c r="D1200" s="147"/>
      <c r="E1200" s="164"/>
      <c r="F1200" s="167"/>
    </row>
    <row r="1201" spans="1:6">
      <c r="A1201" s="184"/>
      <c r="B1201" s="31" t="s">
        <v>1164</v>
      </c>
      <c r="C1201" s="16"/>
      <c r="D1201" s="147"/>
      <c r="E1201" s="164"/>
      <c r="F1201" s="167"/>
    </row>
    <row r="1202" spans="1:6">
      <c r="A1202" s="184"/>
      <c r="B1202" s="31" t="s">
        <v>1165</v>
      </c>
      <c r="C1202" s="16"/>
      <c r="D1202" s="147"/>
      <c r="E1202" s="164"/>
      <c r="F1202" s="167"/>
    </row>
    <row r="1203" spans="1:6">
      <c r="A1203" s="184"/>
      <c r="B1203" s="31" t="s">
        <v>1166</v>
      </c>
      <c r="C1203" s="16"/>
      <c r="D1203" s="147"/>
      <c r="E1203" s="164"/>
      <c r="F1203" s="167"/>
    </row>
    <row r="1204" spans="1:6">
      <c r="A1204" s="184"/>
      <c r="B1204" s="31" t="s">
        <v>1167</v>
      </c>
      <c r="C1204" s="16"/>
      <c r="D1204" s="147"/>
      <c r="E1204" s="164"/>
      <c r="F1204" s="167"/>
    </row>
    <row r="1205" spans="1:6">
      <c r="A1205" s="14"/>
      <c r="B1205" s="15" t="s">
        <v>1168</v>
      </c>
      <c r="C1205" s="16"/>
      <c r="D1205" s="147">
        <v>400</v>
      </c>
      <c r="E1205" s="144">
        <v>16.168500000000002</v>
      </c>
      <c r="F1205" s="170">
        <f>ROUND((100-E1205)/100*D1205,1)</f>
        <v>335.3</v>
      </c>
    </row>
    <row r="1206" spans="1:6">
      <c r="A1206" s="191" t="s">
        <v>29</v>
      </c>
      <c r="B1206" s="31" t="s">
        <v>1169</v>
      </c>
      <c r="C1206" s="16"/>
      <c r="D1206" s="147"/>
      <c r="E1206" s="164"/>
      <c r="F1206" s="167"/>
    </row>
    <row r="1207" spans="1:6" ht="15.75">
      <c r="A1207" s="191"/>
      <c r="B1207" s="31" t="s">
        <v>1170</v>
      </c>
      <c r="C1207" s="32" t="s">
        <v>1171</v>
      </c>
      <c r="D1207" s="147"/>
      <c r="E1207" s="164"/>
      <c r="F1207" s="167"/>
    </row>
    <row r="1208" spans="1:6">
      <c r="A1208" s="191"/>
      <c r="B1208" s="31" t="s">
        <v>1172</v>
      </c>
      <c r="C1208" s="16"/>
      <c r="D1208" s="147"/>
      <c r="E1208" s="164"/>
      <c r="F1208" s="167"/>
    </row>
    <row r="1209" spans="1:6">
      <c r="A1209" s="191"/>
      <c r="B1209" s="26" t="s">
        <v>1173</v>
      </c>
      <c r="C1209" s="16"/>
      <c r="D1209" s="147"/>
      <c r="E1209" s="164"/>
      <c r="F1209" s="167"/>
    </row>
    <row r="1210" spans="1:6">
      <c r="A1210" s="191"/>
      <c r="B1210" s="31" t="s">
        <v>1174</v>
      </c>
      <c r="C1210" s="16"/>
      <c r="D1210" s="147"/>
      <c r="E1210" s="164"/>
      <c r="F1210" s="167"/>
    </row>
    <row r="1211" spans="1:6">
      <c r="A1211" s="191"/>
      <c r="B1211" s="31" t="s">
        <v>211</v>
      </c>
      <c r="C1211" s="16"/>
      <c r="D1211" s="147"/>
      <c r="E1211" s="164"/>
      <c r="F1211" s="167"/>
    </row>
    <row r="1212" spans="1:6">
      <c r="A1212" s="191"/>
      <c r="B1212" s="31" t="s">
        <v>1175</v>
      </c>
      <c r="C1212" s="16"/>
      <c r="D1212" s="147"/>
      <c r="E1212" s="164"/>
      <c r="F1212" s="167"/>
    </row>
    <row r="1213" spans="1:6">
      <c r="A1213" s="191"/>
      <c r="B1213" s="26" t="s">
        <v>1176</v>
      </c>
      <c r="C1213" s="16"/>
      <c r="D1213" s="147"/>
      <c r="E1213" s="164"/>
      <c r="F1213" s="167"/>
    </row>
    <row r="1214" spans="1:6">
      <c r="A1214" s="191"/>
      <c r="B1214" s="31" t="s">
        <v>1177</v>
      </c>
      <c r="C1214" s="16"/>
      <c r="D1214" s="147"/>
      <c r="E1214" s="164"/>
      <c r="F1214" s="167"/>
    </row>
    <row r="1215" spans="1:6">
      <c r="A1215" s="191"/>
      <c r="B1215" s="31" t="s">
        <v>1052</v>
      </c>
      <c r="C1215" s="16"/>
      <c r="D1215" s="147"/>
      <c r="E1215" s="164"/>
      <c r="F1215" s="167"/>
    </row>
    <row r="1216" spans="1:6">
      <c r="A1216" s="191"/>
      <c r="B1216" s="15" t="s">
        <v>92</v>
      </c>
      <c r="C1216" s="16"/>
      <c r="D1216" s="147">
        <v>630</v>
      </c>
      <c r="E1216" s="144">
        <v>17.160952380952381</v>
      </c>
      <c r="F1216" s="170">
        <f>ROUND((100-E1216)/100*D1216,1)</f>
        <v>521.9</v>
      </c>
    </row>
    <row r="1217" spans="1:6">
      <c r="A1217" s="191"/>
      <c r="B1217" s="26" t="s">
        <v>63</v>
      </c>
      <c r="C1217" s="16"/>
      <c r="D1217" s="147"/>
      <c r="E1217" s="164"/>
      <c r="F1217" s="167"/>
    </row>
    <row r="1218" spans="1:6">
      <c r="A1218" s="191"/>
      <c r="B1218" s="31" t="s">
        <v>1178</v>
      </c>
      <c r="C1218" s="16"/>
      <c r="D1218" s="147"/>
      <c r="E1218" s="164"/>
      <c r="F1218" s="167"/>
    </row>
    <row r="1219" spans="1:6">
      <c r="A1219" s="191"/>
      <c r="B1219" s="31" t="s">
        <v>1179</v>
      </c>
      <c r="C1219" s="16"/>
      <c r="D1219" s="147"/>
      <c r="E1219" s="164"/>
      <c r="F1219" s="167"/>
    </row>
    <row r="1220" spans="1:6">
      <c r="A1220" s="191"/>
      <c r="B1220" s="31" t="s">
        <v>1180</v>
      </c>
      <c r="C1220" s="16"/>
      <c r="D1220" s="147"/>
      <c r="E1220" s="164"/>
      <c r="F1220" s="167"/>
    </row>
    <row r="1221" spans="1:6">
      <c r="A1221" s="191"/>
      <c r="B1221" s="31" t="s">
        <v>1181</v>
      </c>
      <c r="C1221" s="16"/>
      <c r="D1221" s="147"/>
      <c r="E1221" s="164"/>
      <c r="F1221" s="167"/>
    </row>
    <row r="1222" spans="1:6">
      <c r="A1222" s="191"/>
      <c r="B1222" s="26" t="s">
        <v>1182</v>
      </c>
      <c r="C1222" s="16"/>
      <c r="D1222" s="147"/>
      <c r="E1222" s="164"/>
      <c r="F1222" s="167"/>
    </row>
    <row r="1223" spans="1:6">
      <c r="A1223" s="191"/>
      <c r="B1223" s="31" t="s">
        <v>1183</v>
      </c>
      <c r="C1223" s="16"/>
      <c r="D1223" s="147"/>
      <c r="E1223" s="164"/>
      <c r="F1223" s="167"/>
    </row>
    <row r="1224" spans="1:6">
      <c r="A1224" s="191"/>
      <c r="B1224" s="31" t="s">
        <v>1184</v>
      </c>
      <c r="C1224" s="16"/>
      <c r="D1224" s="147"/>
      <c r="E1224" s="164"/>
      <c r="F1224" s="167"/>
    </row>
    <row r="1225" spans="1:6">
      <c r="A1225" s="14"/>
      <c r="B1225" s="15" t="s">
        <v>1185</v>
      </c>
      <c r="C1225" s="16"/>
      <c r="D1225" s="147">
        <v>400</v>
      </c>
      <c r="E1225" s="144">
        <v>19.788499999999999</v>
      </c>
      <c r="F1225" s="170">
        <f>ROUND((100-E1225)/100*D1225,1)</f>
        <v>320.8</v>
      </c>
    </row>
    <row r="1226" spans="1:6">
      <c r="A1226" s="210" t="s">
        <v>334</v>
      </c>
      <c r="B1226" s="31" t="s">
        <v>1186</v>
      </c>
      <c r="C1226" s="91"/>
      <c r="D1226" s="152"/>
      <c r="E1226" s="164"/>
      <c r="F1226" s="167"/>
    </row>
    <row r="1227" spans="1:6">
      <c r="A1227" s="210"/>
      <c r="B1227" s="31" t="s">
        <v>1187</v>
      </c>
      <c r="C1227" s="91"/>
      <c r="D1227" s="152"/>
      <c r="E1227" s="164"/>
      <c r="F1227" s="167"/>
    </row>
    <row r="1228" spans="1:6" ht="15.75">
      <c r="A1228" s="210"/>
      <c r="B1228" s="31" t="s">
        <v>335</v>
      </c>
      <c r="C1228" s="66" t="s">
        <v>1188</v>
      </c>
      <c r="D1228" s="153"/>
      <c r="E1228" s="164"/>
      <c r="F1228" s="167"/>
    </row>
    <row r="1229" spans="1:6">
      <c r="A1229" s="210"/>
      <c r="B1229" s="31" t="s">
        <v>1189</v>
      </c>
      <c r="C1229" s="16"/>
      <c r="D1229" s="147"/>
      <c r="E1229" s="164"/>
      <c r="F1229" s="167"/>
    </row>
    <row r="1230" spans="1:6">
      <c r="A1230" s="210"/>
      <c r="B1230" s="31" t="s">
        <v>1190</v>
      </c>
      <c r="C1230" s="91"/>
      <c r="D1230" s="152"/>
      <c r="E1230" s="164"/>
      <c r="F1230" s="167"/>
    </row>
    <row r="1231" spans="1:6">
      <c r="A1231" s="210"/>
      <c r="B1231" s="31" t="s">
        <v>1191</v>
      </c>
      <c r="C1231" s="91"/>
      <c r="D1231" s="152"/>
      <c r="E1231" s="164"/>
      <c r="F1231" s="167"/>
    </row>
    <row r="1232" spans="1:6" s="36" customFormat="1">
      <c r="A1232" s="210"/>
      <c r="B1232" s="15" t="s">
        <v>451</v>
      </c>
      <c r="C1232" s="16"/>
      <c r="D1232" s="148"/>
      <c r="E1232" s="165"/>
      <c r="F1232" s="173"/>
    </row>
    <row r="1233" spans="1:6">
      <c r="A1233" s="210"/>
      <c r="B1233" s="48" t="s">
        <v>1192</v>
      </c>
      <c r="C1233" s="91"/>
      <c r="D1233" s="152"/>
      <c r="E1233" s="164"/>
      <c r="F1233" s="167"/>
    </row>
    <row r="1234" spans="1:6">
      <c r="A1234" s="210"/>
      <c r="B1234" s="48" t="s">
        <v>1193</v>
      </c>
      <c r="C1234" s="91"/>
      <c r="D1234" s="152"/>
      <c r="E1234" s="164"/>
      <c r="F1234" s="167"/>
    </row>
    <row r="1235" spans="1:6">
      <c r="A1235" s="210"/>
      <c r="B1235" s="48" t="s">
        <v>271</v>
      </c>
      <c r="C1235" s="91"/>
      <c r="D1235" s="152"/>
      <c r="E1235" s="164"/>
      <c r="F1235" s="167"/>
    </row>
    <row r="1236" spans="1:6">
      <c r="A1236" s="210"/>
      <c r="B1236" s="48" t="s">
        <v>1194</v>
      </c>
      <c r="C1236" s="91"/>
      <c r="D1236" s="152"/>
      <c r="E1236" s="164"/>
      <c r="F1236" s="167"/>
    </row>
    <row r="1237" spans="1:6">
      <c r="A1237" s="210"/>
      <c r="B1237" s="48" t="s">
        <v>1195</v>
      </c>
      <c r="C1237" s="91"/>
      <c r="D1237" s="152"/>
      <c r="E1237" s="164"/>
      <c r="F1237" s="167"/>
    </row>
    <row r="1238" spans="1:6">
      <c r="A1238" s="210"/>
      <c r="B1238" s="48" t="s">
        <v>1196</v>
      </c>
      <c r="C1238" s="91"/>
      <c r="D1238" s="152"/>
      <c r="E1238" s="164"/>
      <c r="F1238" s="167"/>
    </row>
    <row r="1239" spans="1:6">
      <c r="A1239" s="210"/>
      <c r="B1239" s="92" t="s">
        <v>1197</v>
      </c>
      <c r="C1239" s="91"/>
      <c r="D1239" s="147">
        <v>400</v>
      </c>
      <c r="E1239" s="144">
        <v>37.119999999999997</v>
      </c>
      <c r="F1239" s="170">
        <f>ROUND((100-E1239)/100*D1239,1)</f>
        <v>251.5</v>
      </c>
    </row>
    <row r="1240" spans="1:6">
      <c r="A1240" s="210"/>
      <c r="B1240" s="83" t="s">
        <v>1198</v>
      </c>
      <c r="C1240" s="91"/>
      <c r="D1240" s="147"/>
      <c r="E1240" s="164"/>
      <c r="F1240" s="167"/>
    </row>
    <row r="1241" spans="1:6">
      <c r="A1241" s="210"/>
      <c r="B1241" s="83" t="s">
        <v>1199</v>
      </c>
      <c r="C1241" s="91"/>
      <c r="D1241" s="147"/>
      <c r="E1241" s="164"/>
      <c r="F1241" s="167"/>
    </row>
    <row r="1242" spans="1:6">
      <c r="A1242" s="210"/>
      <c r="B1242" s="83" t="s">
        <v>1200</v>
      </c>
      <c r="C1242" s="91"/>
      <c r="D1242" s="147"/>
      <c r="E1242" s="164"/>
      <c r="F1242" s="167"/>
    </row>
    <row r="1243" spans="1:6" ht="15.75">
      <c r="A1243" s="210"/>
      <c r="B1243" s="48" t="s">
        <v>1201</v>
      </c>
      <c r="C1243" s="66" t="s">
        <v>926</v>
      </c>
      <c r="D1243" s="152"/>
      <c r="E1243" s="164"/>
      <c r="F1243" s="167"/>
    </row>
    <row r="1244" spans="1:6">
      <c r="A1244" s="210"/>
      <c r="B1244" s="48" t="s">
        <v>1202</v>
      </c>
      <c r="C1244" s="91"/>
      <c r="D1244" s="152"/>
      <c r="E1244" s="164"/>
      <c r="F1244" s="167"/>
    </row>
    <row r="1245" spans="1:6">
      <c r="A1245" s="210"/>
      <c r="B1245" s="48" t="s">
        <v>1203</v>
      </c>
      <c r="C1245" s="91"/>
      <c r="D1245" s="152"/>
      <c r="E1245" s="164"/>
      <c r="F1245" s="167"/>
    </row>
    <row r="1246" spans="1:6">
      <c r="A1246" s="210"/>
      <c r="B1246" s="48" t="s">
        <v>1204</v>
      </c>
      <c r="C1246" s="91"/>
      <c r="D1246" s="152"/>
      <c r="E1246" s="164"/>
      <c r="F1246" s="167"/>
    </row>
    <row r="1247" spans="1:6">
      <c r="A1247" s="210"/>
      <c r="B1247" s="15" t="s">
        <v>451</v>
      </c>
      <c r="C1247" s="16"/>
      <c r="D1247" s="147"/>
      <c r="E1247" s="164"/>
      <c r="F1247" s="167"/>
    </row>
    <row r="1248" spans="1:6">
      <c r="A1248" s="210"/>
      <c r="B1248" s="83" t="s">
        <v>1205</v>
      </c>
      <c r="C1248" s="91"/>
      <c r="D1248" s="147"/>
      <c r="E1248" s="164"/>
      <c r="F1248" s="167"/>
    </row>
    <row r="1249" spans="1:6">
      <c r="A1249" s="210"/>
      <c r="B1249" s="83" t="s">
        <v>1206</v>
      </c>
      <c r="C1249" s="91"/>
      <c r="D1249" s="147"/>
      <c r="E1249" s="164"/>
      <c r="F1249" s="167"/>
    </row>
    <row r="1250" spans="1:6">
      <c r="A1250" s="210"/>
      <c r="B1250" s="83" t="s">
        <v>1207</v>
      </c>
      <c r="C1250" s="91"/>
      <c r="D1250" s="147"/>
      <c r="E1250" s="164"/>
      <c r="F1250" s="167"/>
    </row>
    <row r="1251" spans="1:6">
      <c r="A1251" s="210"/>
      <c r="B1251" s="83" t="s">
        <v>1208</v>
      </c>
      <c r="C1251" s="91"/>
      <c r="D1251" s="147"/>
      <c r="E1251" s="164"/>
      <c r="F1251" s="167"/>
    </row>
    <row r="1252" spans="1:6">
      <c r="A1252" s="210"/>
      <c r="B1252" s="48" t="s">
        <v>1209</v>
      </c>
      <c r="C1252" s="91"/>
      <c r="D1252" s="152"/>
      <c r="E1252" s="164"/>
      <c r="F1252" s="167"/>
    </row>
    <row r="1253" spans="1:6">
      <c r="A1253" s="210"/>
      <c r="B1253" s="48" t="s">
        <v>1210</v>
      </c>
      <c r="C1253" s="91"/>
      <c r="D1253" s="152"/>
      <c r="E1253" s="164"/>
      <c r="F1253" s="167"/>
    </row>
    <row r="1254" spans="1:6">
      <c r="A1254" s="210"/>
      <c r="B1254" s="83" t="s">
        <v>1211</v>
      </c>
      <c r="C1254" s="93"/>
      <c r="D1254" s="162"/>
      <c r="E1254" s="164"/>
      <c r="F1254" s="167"/>
    </row>
    <row r="1255" spans="1:6">
      <c r="A1255" s="210"/>
      <c r="B1255" s="48" t="s">
        <v>1212</v>
      </c>
      <c r="C1255" s="91"/>
      <c r="D1255" s="152"/>
      <c r="E1255" s="164"/>
      <c r="F1255" s="167"/>
    </row>
    <row r="1256" spans="1:6">
      <c r="A1256" s="210"/>
      <c r="B1256" s="48" t="s">
        <v>1213</v>
      </c>
      <c r="C1256" s="91"/>
      <c r="D1256" s="152"/>
      <c r="E1256" s="164"/>
      <c r="F1256" s="167"/>
    </row>
    <row r="1257" spans="1:6">
      <c r="A1257" s="210"/>
      <c r="B1257" s="48" t="s">
        <v>1214</v>
      </c>
      <c r="C1257" s="91"/>
      <c r="D1257" s="152"/>
      <c r="E1257" s="164"/>
      <c r="F1257" s="167"/>
    </row>
    <row r="1258" spans="1:6">
      <c r="A1258" s="210"/>
      <c r="B1258" s="15" t="s">
        <v>1215</v>
      </c>
      <c r="C1258" s="16"/>
      <c r="D1258" s="147">
        <v>400</v>
      </c>
      <c r="E1258" s="144">
        <v>1.82125</v>
      </c>
      <c r="F1258" s="170">
        <f>ROUND((100-E1258)/100*D1258,1)</f>
        <v>392.7</v>
      </c>
    </row>
    <row r="1259" spans="1:6">
      <c r="A1259" s="210"/>
      <c r="B1259" s="26" t="s">
        <v>1216</v>
      </c>
      <c r="C1259" s="16"/>
      <c r="D1259" s="147"/>
      <c r="E1259" s="164"/>
      <c r="F1259" s="167"/>
    </row>
    <row r="1260" spans="1:6">
      <c r="A1260" s="210"/>
      <c r="B1260" s="31" t="s">
        <v>1217</v>
      </c>
      <c r="C1260" s="187" t="s">
        <v>1218</v>
      </c>
      <c r="D1260" s="147"/>
      <c r="E1260" s="164"/>
      <c r="F1260" s="167"/>
    </row>
    <row r="1261" spans="1:6">
      <c r="A1261" s="210"/>
      <c r="B1261" s="15" t="s">
        <v>92</v>
      </c>
      <c r="C1261" s="187"/>
      <c r="D1261" s="147">
        <v>400</v>
      </c>
      <c r="E1261" s="144">
        <v>6.6965000000000003</v>
      </c>
      <c r="F1261" s="170">
        <f>ROUND((100-E1261)/100*D1261,1)</f>
        <v>373.2</v>
      </c>
    </row>
    <row r="1262" spans="1:6">
      <c r="A1262" s="210"/>
      <c r="B1262" s="31" t="s">
        <v>1219</v>
      </c>
      <c r="C1262" s="187"/>
      <c r="D1262" s="147"/>
      <c r="E1262" s="164"/>
      <c r="F1262" s="167"/>
    </row>
    <row r="1263" spans="1:6">
      <c r="A1263" s="210"/>
      <c r="B1263" s="31" t="s">
        <v>1220</v>
      </c>
      <c r="C1263" s="187"/>
      <c r="D1263" s="147"/>
      <c r="E1263" s="164"/>
      <c r="F1263" s="167"/>
    </row>
    <row r="1264" spans="1:6">
      <c r="A1264" s="210"/>
      <c r="B1264" s="31" t="s">
        <v>1221</v>
      </c>
      <c r="C1264" s="187"/>
      <c r="D1264" s="147"/>
      <c r="E1264" s="164"/>
      <c r="F1264" s="167"/>
    </row>
    <row r="1265" spans="1:6">
      <c r="A1265" s="210"/>
      <c r="B1265" s="31" t="s">
        <v>1222</v>
      </c>
      <c r="C1265" s="16"/>
      <c r="D1265" s="147"/>
      <c r="E1265" s="164"/>
      <c r="F1265" s="167"/>
    </row>
    <row r="1266" spans="1:6">
      <c r="A1266" s="210"/>
      <c r="B1266" s="31" t="s">
        <v>1223</v>
      </c>
      <c r="C1266" s="16"/>
      <c r="D1266" s="147"/>
      <c r="E1266" s="164"/>
      <c r="F1266" s="167"/>
    </row>
    <row r="1267" spans="1:6">
      <c r="A1267" s="41" t="s">
        <v>1224</v>
      </c>
      <c r="B1267" s="15" t="s">
        <v>1225</v>
      </c>
      <c r="C1267" s="16"/>
      <c r="D1267" s="148">
        <v>400</v>
      </c>
      <c r="E1267" s="144">
        <v>17.666</v>
      </c>
      <c r="F1267" s="170">
        <f>ROUND((100-E1267)/100*D1267,1)</f>
        <v>329.3</v>
      </c>
    </row>
    <row r="1268" spans="1:6">
      <c r="A1268" s="199" t="s">
        <v>356</v>
      </c>
      <c r="B1268" s="31" t="s">
        <v>1226</v>
      </c>
      <c r="C1268" s="16"/>
      <c r="D1268" s="147"/>
      <c r="E1268" s="164"/>
      <c r="F1268" s="167"/>
    </row>
    <row r="1269" spans="1:6">
      <c r="A1269" s="199"/>
      <c r="B1269" s="31" t="s">
        <v>1227</v>
      </c>
      <c r="C1269" s="187" t="s">
        <v>1228</v>
      </c>
      <c r="D1269" s="147"/>
      <c r="E1269" s="164"/>
      <c r="F1269" s="167"/>
    </row>
    <row r="1270" spans="1:6">
      <c r="A1270" s="199"/>
      <c r="B1270" s="26" t="s">
        <v>1229</v>
      </c>
      <c r="C1270" s="187"/>
      <c r="D1270" s="148"/>
      <c r="E1270" s="164"/>
      <c r="F1270" s="167"/>
    </row>
    <row r="1271" spans="1:6">
      <c r="A1271" s="199"/>
      <c r="B1271" s="31" t="s">
        <v>1230</v>
      </c>
      <c r="C1271" s="187"/>
      <c r="D1271" s="147"/>
      <c r="E1271" s="164"/>
      <c r="F1271" s="167"/>
    </row>
    <row r="1272" spans="1:6">
      <c r="A1272" s="199"/>
      <c r="B1272" s="31" t="s">
        <v>1231</v>
      </c>
      <c r="C1272" s="187"/>
      <c r="D1272" s="147"/>
      <c r="E1272" s="164"/>
      <c r="F1272" s="167"/>
    </row>
    <row r="1273" spans="1:6">
      <c r="A1273" s="199"/>
      <c r="B1273" s="15" t="s">
        <v>92</v>
      </c>
      <c r="C1273" s="187"/>
      <c r="D1273" s="148">
        <v>400</v>
      </c>
      <c r="E1273" s="144">
        <v>28.016249999999999</v>
      </c>
      <c r="F1273" s="170">
        <f>ROUND((100-E1273)/100*D1273,1)</f>
        <v>287.89999999999998</v>
      </c>
    </row>
    <row r="1274" spans="1:6">
      <c r="A1274" s="199"/>
      <c r="B1274" s="31" t="s">
        <v>1232</v>
      </c>
      <c r="C1274" s="187"/>
      <c r="D1274" s="147"/>
      <c r="E1274" s="164"/>
      <c r="F1274" s="167"/>
    </row>
    <row r="1275" spans="1:6">
      <c r="A1275" s="199"/>
      <c r="B1275" s="31" t="s">
        <v>1043</v>
      </c>
      <c r="C1275" s="16"/>
      <c r="D1275" s="147"/>
      <c r="E1275" s="164"/>
      <c r="F1275" s="167"/>
    </row>
    <row r="1276" spans="1:6">
      <c r="A1276" s="199"/>
      <c r="B1276" s="31" t="s">
        <v>1233</v>
      </c>
      <c r="C1276" s="16"/>
      <c r="D1276" s="147"/>
      <c r="E1276" s="164"/>
      <c r="F1276" s="167"/>
    </row>
    <row r="1277" spans="1:6">
      <c r="A1277" s="199"/>
      <c r="B1277" s="31" t="s">
        <v>1234</v>
      </c>
      <c r="C1277" s="16"/>
      <c r="D1277" s="147"/>
      <c r="E1277" s="164"/>
      <c r="F1277" s="167"/>
    </row>
    <row r="1278" spans="1:6">
      <c r="A1278" s="199"/>
      <c r="B1278" s="31" t="s">
        <v>1235</v>
      </c>
      <c r="C1278" s="16"/>
      <c r="D1278" s="147"/>
      <c r="E1278" s="164"/>
      <c r="F1278" s="167"/>
    </row>
    <row r="1279" spans="1:6">
      <c r="A1279" s="14"/>
      <c r="B1279" s="15" t="s">
        <v>1236</v>
      </c>
      <c r="C1279" s="16"/>
      <c r="D1279" s="147">
        <v>400</v>
      </c>
      <c r="E1279" s="144">
        <v>4.9807499999999996</v>
      </c>
      <c r="F1279" s="170">
        <f>ROUND((100-E1279)/100*D1279,1)</f>
        <v>380.1</v>
      </c>
    </row>
    <row r="1280" spans="1:6">
      <c r="A1280" s="210" t="s">
        <v>334</v>
      </c>
      <c r="B1280" s="26" t="s">
        <v>1237</v>
      </c>
      <c r="C1280" s="16"/>
      <c r="D1280" s="147"/>
      <c r="E1280" s="164"/>
      <c r="F1280" s="167"/>
    </row>
    <row r="1281" spans="1:6">
      <c r="A1281" s="210"/>
      <c r="B1281" s="31" t="s">
        <v>1238</v>
      </c>
      <c r="C1281" s="187" t="s">
        <v>1239</v>
      </c>
      <c r="D1281" s="147"/>
      <c r="E1281" s="164"/>
      <c r="F1281" s="167"/>
    </row>
    <row r="1282" spans="1:6">
      <c r="A1282" s="210"/>
      <c r="B1282" s="31" t="s">
        <v>1240</v>
      </c>
      <c r="C1282" s="187"/>
      <c r="D1282" s="147"/>
      <c r="E1282" s="164"/>
      <c r="F1282" s="167"/>
    </row>
    <row r="1283" spans="1:6">
      <c r="A1283" s="210"/>
      <c r="B1283" s="26" t="s">
        <v>1241</v>
      </c>
      <c r="C1283" s="187"/>
      <c r="D1283" s="147"/>
      <c r="E1283" s="164"/>
      <c r="F1283" s="167"/>
    </row>
    <row r="1284" spans="1:6">
      <c r="A1284" s="210"/>
      <c r="B1284" s="26" t="s">
        <v>271</v>
      </c>
      <c r="C1284" s="187"/>
      <c r="D1284" s="147"/>
      <c r="E1284" s="164"/>
      <c r="F1284" s="167"/>
    </row>
    <row r="1285" spans="1:6">
      <c r="A1285" s="210"/>
      <c r="B1285" s="26" t="s">
        <v>1242</v>
      </c>
      <c r="C1285" s="16"/>
      <c r="D1285" s="147"/>
      <c r="E1285" s="164"/>
      <c r="F1285" s="167"/>
    </row>
    <row r="1286" spans="1:6">
      <c r="A1286" s="210"/>
      <c r="B1286" s="15" t="s">
        <v>1243</v>
      </c>
      <c r="C1286" s="16"/>
      <c r="D1286" s="147">
        <v>400</v>
      </c>
      <c r="E1286" s="144">
        <v>22.852</v>
      </c>
      <c r="F1286" s="170">
        <f>ROUND((100-E1286)/100*D1286,1)</f>
        <v>308.60000000000002</v>
      </c>
    </row>
    <row r="1287" spans="1:6">
      <c r="A1287" s="210"/>
      <c r="B1287" s="26" t="s">
        <v>1244</v>
      </c>
      <c r="C1287" s="16"/>
      <c r="D1287" s="147"/>
      <c r="E1287" s="164"/>
      <c r="F1287" s="167"/>
    </row>
    <row r="1288" spans="1:6">
      <c r="A1288" s="210"/>
      <c r="B1288" s="31" t="s">
        <v>1245</v>
      </c>
      <c r="C1288" s="16"/>
      <c r="D1288" s="147"/>
      <c r="E1288" s="164"/>
      <c r="F1288" s="167"/>
    </row>
    <row r="1289" spans="1:6">
      <c r="A1289" s="210"/>
      <c r="B1289" s="31" t="s">
        <v>1246</v>
      </c>
      <c r="C1289" s="16"/>
      <c r="D1289" s="147"/>
      <c r="E1289" s="164"/>
      <c r="F1289" s="167"/>
    </row>
    <row r="1290" spans="1:6">
      <c r="A1290" s="210"/>
      <c r="B1290" s="31" t="s">
        <v>1247</v>
      </c>
      <c r="C1290" s="16"/>
      <c r="D1290" s="147"/>
      <c r="E1290" s="164"/>
      <c r="F1290" s="167"/>
    </row>
    <row r="1291" spans="1:6">
      <c r="A1291" s="210"/>
      <c r="B1291" s="26" t="s">
        <v>1248</v>
      </c>
      <c r="C1291" s="16"/>
      <c r="D1291" s="147"/>
      <c r="E1291" s="164"/>
      <c r="F1291" s="167"/>
    </row>
    <row r="1292" spans="1:6">
      <c r="A1292" s="210"/>
      <c r="B1292" s="26" t="s">
        <v>1249</v>
      </c>
      <c r="C1292" s="16"/>
      <c r="D1292" s="147"/>
      <c r="E1292" s="164"/>
      <c r="F1292" s="167"/>
    </row>
    <row r="1293" spans="1:6">
      <c r="A1293" s="210"/>
      <c r="B1293" s="31" t="s">
        <v>1250</v>
      </c>
      <c r="C1293" s="16"/>
      <c r="D1293" s="147"/>
      <c r="E1293" s="164"/>
      <c r="F1293" s="167"/>
    </row>
    <row r="1294" spans="1:6">
      <c r="A1294" s="210"/>
      <c r="B1294" s="31" t="s">
        <v>1251</v>
      </c>
      <c r="C1294" s="16"/>
      <c r="D1294" s="147"/>
      <c r="E1294" s="164"/>
      <c r="F1294" s="167"/>
    </row>
    <row r="1295" spans="1:6">
      <c r="A1295" s="210"/>
      <c r="B1295" s="31" t="s">
        <v>1252</v>
      </c>
      <c r="C1295" s="16"/>
      <c r="D1295" s="147"/>
      <c r="E1295" s="164"/>
      <c r="F1295" s="167"/>
    </row>
    <row r="1296" spans="1:6">
      <c r="A1296" s="210"/>
      <c r="B1296" s="31" t="s">
        <v>63</v>
      </c>
      <c r="C1296" s="16"/>
      <c r="D1296" s="147"/>
      <c r="E1296" s="164"/>
      <c r="F1296" s="167"/>
    </row>
    <row r="1297" spans="1:6">
      <c r="A1297" s="210"/>
      <c r="B1297" s="31" t="s">
        <v>1052</v>
      </c>
      <c r="C1297" s="16"/>
      <c r="D1297" s="147"/>
      <c r="E1297" s="164"/>
      <c r="F1297" s="167"/>
    </row>
    <row r="1298" spans="1:6">
      <c r="A1298" s="210"/>
      <c r="B1298" s="50" t="s">
        <v>1253</v>
      </c>
      <c r="C1298" s="16"/>
      <c r="D1298" s="147">
        <v>400</v>
      </c>
      <c r="E1298" s="144">
        <v>24.733750000000001</v>
      </c>
      <c r="F1298" s="170">
        <f>ROUND((100-E1298)/100*D1298,1)</f>
        <v>301.10000000000002</v>
      </c>
    </row>
    <row r="1299" spans="1:6">
      <c r="A1299" s="210"/>
      <c r="B1299" s="48" t="s">
        <v>1254</v>
      </c>
      <c r="C1299" s="213" t="s">
        <v>1255</v>
      </c>
      <c r="D1299" s="147"/>
      <c r="E1299" s="164"/>
      <c r="F1299" s="167"/>
    </row>
    <row r="1300" spans="1:6">
      <c r="A1300" s="210"/>
      <c r="B1300" s="48" t="s">
        <v>1256</v>
      </c>
      <c r="C1300" s="213"/>
      <c r="D1300" s="148"/>
      <c r="E1300" s="164"/>
      <c r="F1300" s="167"/>
    </row>
    <row r="1301" spans="1:6">
      <c r="A1301" s="210"/>
      <c r="B1301" s="42" t="s">
        <v>255</v>
      </c>
      <c r="C1301" s="213"/>
      <c r="D1301" s="148"/>
      <c r="E1301" s="164"/>
      <c r="F1301" s="167"/>
    </row>
    <row r="1302" spans="1:6">
      <c r="A1302" s="210"/>
      <c r="B1302" s="48" t="s">
        <v>1257</v>
      </c>
      <c r="C1302" s="213"/>
      <c r="D1302" s="148"/>
      <c r="E1302" s="164"/>
      <c r="F1302" s="167"/>
    </row>
    <row r="1303" spans="1:6">
      <c r="A1303" s="210"/>
      <c r="B1303" s="48" t="s">
        <v>1258</v>
      </c>
      <c r="C1303" s="213"/>
      <c r="D1303" s="147"/>
      <c r="E1303" s="164"/>
      <c r="F1303" s="167"/>
    </row>
    <row r="1304" spans="1:6">
      <c r="A1304" s="210"/>
      <c r="B1304" s="48" t="s">
        <v>1259</v>
      </c>
      <c r="C1304" s="49"/>
      <c r="D1304" s="147"/>
      <c r="E1304" s="164"/>
      <c r="F1304" s="167"/>
    </row>
    <row r="1305" spans="1:6">
      <c r="A1305" s="14"/>
      <c r="B1305" s="50" t="s">
        <v>1260</v>
      </c>
      <c r="C1305" s="16"/>
      <c r="D1305" s="147">
        <v>250</v>
      </c>
      <c r="E1305" s="144">
        <v>71.641599999999997</v>
      </c>
      <c r="F1305" s="170">
        <f>ROUND((100-E1305)/100*D1305,1)</f>
        <v>70.900000000000006</v>
      </c>
    </row>
    <row r="1306" spans="1:6">
      <c r="A1306" s="199" t="s">
        <v>356</v>
      </c>
      <c r="B1306" s="26" t="s">
        <v>1261</v>
      </c>
      <c r="C1306" s="16"/>
      <c r="D1306" s="147"/>
      <c r="E1306" s="164"/>
      <c r="F1306" s="167"/>
    </row>
    <row r="1307" spans="1:6">
      <c r="A1307" s="199"/>
      <c r="B1307" s="31" t="s">
        <v>1262</v>
      </c>
      <c r="C1307" s="185" t="s">
        <v>1263</v>
      </c>
      <c r="D1307" s="147"/>
      <c r="E1307" s="164"/>
      <c r="F1307" s="167"/>
    </row>
    <row r="1308" spans="1:6">
      <c r="A1308" s="199"/>
      <c r="B1308" s="31" t="s">
        <v>1264</v>
      </c>
      <c r="C1308" s="185"/>
      <c r="D1308" s="147"/>
      <c r="E1308" s="164"/>
      <c r="F1308" s="167"/>
    </row>
    <row r="1309" spans="1:6">
      <c r="A1309" s="199"/>
      <c r="B1309" s="31" t="s">
        <v>63</v>
      </c>
      <c r="C1309" s="185"/>
      <c r="D1309" s="147"/>
      <c r="E1309" s="164"/>
      <c r="F1309" s="167"/>
    </row>
    <row r="1310" spans="1:6">
      <c r="A1310" s="199"/>
      <c r="B1310" s="31" t="s">
        <v>63</v>
      </c>
      <c r="C1310" s="16"/>
      <c r="D1310" s="147"/>
      <c r="E1310" s="164"/>
      <c r="F1310" s="167"/>
    </row>
    <row r="1311" spans="1:6">
      <c r="A1311" s="199"/>
      <c r="B1311" s="31" t="s">
        <v>1265</v>
      </c>
      <c r="C1311" s="16"/>
      <c r="D1311" s="147"/>
      <c r="E1311" s="164"/>
      <c r="F1311" s="167"/>
    </row>
    <row r="1312" spans="1:6">
      <c r="A1312" s="199"/>
      <c r="B1312" s="31" t="s">
        <v>1266</v>
      </c>
      <c r="C1312" s="16"/>
      <c r="D1312" s="147"/>
      <c r="E1312" s="164"/>
      <c r="F1312" s="167"/>
    </row>
    <row r="1313" spans="1:6">
      <c r="A1313" s="14"/>
      <c r="B1313" s="50" t="s">
        <v>1267</v>
      </c>
      <c r="C1313" s="16"/>
      <c r="D1313" s="147">
        <v>250</v>
      </c>
      <c r="E1313" s="144">
        <v>44.878</v>
      </c>
      <c r="F1313" s="170">
        <f>ROUND((100-E1313)/100*D1313,1)</f>
        <v>137.80000000000001</v>
      </c>
    </row>
    <row r="1314" spans="1:6" ht="26.25">
      <c r="A1314" s="212" t="s">
        <v>356</v>
      </c>
      <c r="B1314" s="42" t="s">
        <v>63</v>
      </c>
      <c r="C1314" s="16" t="s">
        <v>1268</v>
      </c>
      <c r="D1314" s="147"/>
      <c r="E1314" s="164"/>
      <c r="F1314" s="167"/>
    </row>
    <row r="1315" spans="1:6">
      <c r="A1315" s="212"/>
      <c r="B1315" s="42" t="s">
        <v>1269</v>
      </c>
      <c r="C1315" s="49"/>
      <c r="D1315" s="148"/>
      <c r="E1315" s="164"/>
      <c r="F1315" s="167"/>
    </row>
    <row r="1316" spans="1:6">
      <c r="A1316" s="212"/>
      <c r="B1316" s="42" t="s">
        <v>1270</v>
      </c>
      <c r="C1316" s="49"/>
      <c r="D1316" s="148"/>
      <c r="E1316" s="164"/>
      <c r="F1316" s="167"/>
    </row>
    <row r="1317" spans="1:6">
      <c r="A1317" s="212"/>
      <c r="B1317" s="48" t="s">
        <v>1271</v>
      </c>
      <c r="C1317" s="49"/>
      <c r="D1317" s="147"/>
      <c r="E1317" s="164"/>
      <c r="F1317" s="167"/>
    </row>
    <row r="1318" spans="1:6">
      <c r="A1318" s="212"/>
      <c r="B1318" s="48" t="s">
        <v>1272</v>
      </c>
      <c r="C1318" s="49"/>
      <c r="D1318" s="147"/>
      <c r="E1318" s="164"/>
      <c r="F1318" s="167"/>
    </row>
    <row r="1319" spans="1:6">
      <c r="A1319" s="191" t="s">
        <v>29</v>
      </c>
      <c r="B1319" s="15" t="s">
        <v>1273</v>
      </c>
      <c r="C1319" s="16"/>
      <c r="D1319" s="147">
        <v>400</v>
      </c>
      <c r="E1319" s="144">
        <v>6.7649999999999997</v>
      </c>
      <c r="F1319" s="170">
        <f>ROUND((100-E1319)/100*D1319,1)</f>
        <v>372.9</v>
      </c>
    </row>
    <row r="1320" spans="1:6" ht="26.25">
      <c r="A1320" s="191"/>
      <c r="B1320" s="26" t="s">
        <v>1274</v>
      </c>
      <c r="C1320" s="16" t="s">
        <v>1275</v>
      </c>
      <c r="D1320" s="147"/>
      <c r="E1320" s="164"/>
      <c r="F1320" s="167"/>
    </row>
    <row r="1321" spans="1:6">
      <c r="A1321" s="191"/>
      <c r="B1321" s="31" t="s">
        <v>1276</v>
      </c>
      <c r="C1321" s="16"/>
      <c r="D1321" s="147"/>
      <c r="E1321" s="164"/>
      <c r="F1321" s="167"/>
    </row>
    <row r="1322" spans="1:6">
      <c r="A1322" s="191"/>
      <c r="B1322" s="31" t="s">
        <v>1277</v>
      </c>
      <c r="C1322" s="16"/>
      <c r="D1322" s="147"/>
      <c r="E1322" s="164"/>
      <c r="F1322" s="167"/>
    </row>
    <row r="1323" spans="1:6">
      <c r="A1323" s="191"/>
      <c r="B1323" s="31" t="s">
        <v>1278</v>
      </c>
      <c r="C1323" s="16"/>
      <c r="D1323" s="147"/>
      <c r="E1323" s="164"/>
      <c r="F1323" s="167"/>
    </row>
    <row r="1324" spans="1:6">
      <c r="A1324" s="191"/>
      <c r="B1324" s="31" t="s">
        <v>1279</v>
      </c>
      <c r="C1324" s="16"/>
      <c r="D1324" s="147"/>
      <c r="E1324" s="164"/>
      <c r="F1324" s="167"/>
    </row>
    <row r="1325" spans="1:6">
      <c r="A1325" s="191"/>
      <c r="B1325" s="31" t="s">
        <v>720</v>
      </c>
      <c r="C1325" s="16"/>
      <c r="D1325" s="147"/>
      <c r="E1325" s="164"/>
      <c r="F1325" s="167"/>
    </row>
    <row r="1326" spans="1:6">
      <c r="A1326" s="191"/>
      <c r="B1326" s="31" t="s">
        <v>1280</v>
      </c>
      <c r="C1326" s="16"/>
      <c r="D1326" s="147"/>
      <c r="E1326" s="164"/>
      <c r="F1326" s="167"/>
    </row>
    <row r="1327" spans="1:6">
      <c r="A1327" s="191"/>
      <c r="B1327" s="15" t="s">
        <v>1243</v>
      </c>
      <c r="C1327" s="16"/>
      <c r="D1327" s="147">
        <v>400</v>
      </c>
      <c r="E1327" s="144">
        <v>5.39</v>
      </c>
      <c r="F1327" s="170">
        <f>ROUND((100-E1327)/100*D1327,1)</f>
        <v>378.4</v>
      </c>
    </row>
    <row r="1328" spans="1:6">
      <c r="A1328" s="191"/>
      <c r="B1328" s="31" t="s">
        <v>1281</v>
      </c>
      <c r="C1328" s="16"/>
      <c r="D1328" s="147"/>
      <c r="E1328" s="164"/>
      <c r="F1328" s="167"/>
    </row>
    <row r="1329" spans="1:6">
      <c r="A1329" s="191"/>
      <c r="B1329" s="31" t="s">
        <v>1282</v>
      </c>
      <c r="C1329" s="16"/>
      <c r="D1329" s="147"/>
      <c r="E1329" s="164"/>
      <c r="F1329" s="167"/>
    </row>
    <row r="1330" spans="1:6">
      <c r="A1330" s="191"/>
      <c r="B1330" s="31" t="s">
        <v>63</v>
      </c>
      <c r="C1330" s="16"/>
      <c r="D1330" s="147"/>
      <c r="E1330" s="164"/>
      <c r="F1330" s="167"/>
    </row>
    <row r="1331" spans="1:6">
      <c r="A1331" s="191"/>
      <c r="B1331" s="31" t="s">
        <v>1283</v>
      </c>
      <c r="C1331" s="16"/>
      <c r="D1331" s="147"/>
      <c r="E1331" s="164"/>
      <c r="F1331" s="167"/>
    </row>
    <row r="1332" spans="1:6">
      <c r="A1332" s="191"/>
      <c r="B1332" s="31" t="s">
        <v>1284</v>
      </c>
      <c r="C1332" s="16"/>
      <c r="D1332" s="147"/>
      <c r="E1332" s="164"/>
      <c r="F1332" s="167"/>
    </row>
    <row r="1333" spans="1:6">
      <c r="A1333" s="191"/>
      <c r="B1333" s="31" t="s">
        <v>44</v>
      </c>
      <c r="C1333" s="16"/>
      <c r="D1333" s="147"/>
      <c r="E1333" s="164"/>
      <c r="F1333" s="167"/>
    </row>
    <row r="1334" spans="1:6">
      <c r="A1334" s="191"/>
      <c r="B1334" s="31" t="s">
        <v>227</v>
      </c>
      <c r="C1334" s="16"/>
      <c r="D1334" s="147"/>
      <c r="E1334" s="164"/>
      <c r="F1334" s="167"/>
    </row>
    <row r="1335" spans="1:6">
      <c r="A1335" s="191"/>
      <c r="B1335" s="15" t="s">
        <v>1285</v>
      </c>
      <c r="C1335" s="16"/>
      <c r="D1335" s="147">
        <v>400</v>
      </c>
      <c r="E1335" s="144">
        <v>13.38</v>
      </c>
      <c r="F1335" s="170">
        <f>ROUND((100-E1335)/100*D1335,1)</f>
        <v>346.5</v>
      </c>
    </row>
    <row r="1336" spans="1:6">
      <c r="A1336" s="191"/>
      <c r="B1336" s="26" t="s">
        <v>255</v>
      </c>
      <c r="C1336" s="16"/>
      <c r="D1336" s="147"/>
      <c r="E1336" s="164"/>
      <c r="F1336" s="167"/>
    </row>
    <row r="1337" spans="1:6">
      <c r="A1337" s="191"/>
      <c r="B1337" s="31" t="s">
        <v>1257</v>
      </c>
      <c r="C1337" s="16" t="s">
        <v>1286</v>
      </c>
      <c r="D1337" s="147"/>
      <c r="E1337" s="164"/>
      <c r="F1337" s="167"/>
    </row>
    <row r="1338" spans="1:6">
      <c r="A1338" s="191"/>
      <c r="B1338" s="31" t="s">
        <v>1256</v>
      </c>
      <c r="C1338" s="16"/>
      <c r="D1338" s="147"/>
      <c r="E1338" s="164"/>
      <c r="F1338" s="167"/>
    </row>
    <row r="1339" spans="1:6">
      <c r="A1339" s="191"/>
      <c r="B1339" s="15" t="s">
        <v>1243</v>
      </c>
      <c r="C1339" s="16"/>
      <c r="D1339" s="147">
        <v>400</v>
      </c>
      <c r="E1339" s="144">
        <v>10.35</v>
      </c>
      <c r="F1339" s="170">
        <f>ROUND((100-E1339)/100*D1339,1)</f>
        <v>358.6</v>
      </c>
    </row>
    <row r="1340" spans="1:6">
      <c r="A1340" s="191"/>
      <c r="B1340" s="31" t="s">
        <v>1287</v>
      </c>
      <c r="C1340" s="16"/>
      <c r="D1340" s="147"/>
      <c r="E1340" s="164"/>
      <c r="F1340" s="167"/>
    </row>
    <row r="1341" spans="1:6">
      <c r="A1341" s="191"/>
      <c r="B1341" s="31" t="s">
        <v>1288</v>
      </c>
      <c r="C1341" s="16"/>
      <c r="D1341" s="147"/>
      <c r="E1341" s="164"/>
      <c r="F1341" s="167"/>
    </row>
    <row r="1342" spans="1:6">
      <c r="A1342" s="191"/>
      <c r="B1342" s="31" t="s">
        <v>1289</v>
      </c>
      <c r="C1342" s="16"/>
      <c r="D1342" s="147"/>
      <c r="E1342" s="164"/>
      <c r="F1342" s="167"/>
    </row>
    <row r="1343" spans="1:6">
      <c r="A1343" s="191"/>
      <c r="B1343" s="31" t="s">
        <v>1290</v>
      </c>
      <c r="C1343" s="16"/>
      <c r="D1343" s="147"/>
      <c r="E1343" s="164"/>
      <c r="F1343" s="167"/>
    </row>
    <row r="1344" spans="1:6">
      <c r="A1344" s="191"/>
      <c r="B1344" s="15" t="s">
        <v>1291</v>
      </c>
      <c r="C1344" s="16"/>
      <c r="D1344" s="147">
        <v>160</v>
      </c>
      <c r="E1344" s="144">
        <v>16.6675</v>
      </c>
      <c r="F1344" s="170">
        <f>ROUND((100-E1344)/100*D1344,1)</f>
        <v>133.30000000000001</v>
      </c>
    </row>
    <row r="1345" spans="1:6" ht="26.25">
      <c r="A1345" s="191"/>
      <c r="B1345" s="31" t="s">
        <v>1292</v>
      </c>
      <c r="C1345" s="16" t="s">
        <v>1293</v>
      </c>
      <c r="D1345" s="147"/>
      <c r="E1345" s="164"/>
      <c r="F1345" s="167"/>
    </row>
    <row r="1346" spans="1:6">
      <c r="A1346" s="191"/>
      <c r="B1346" s="26" t="s">
        <v>1294</v>
      </c>
      <c r="C1346" s="16"/>
      <c r="D1346" s="147"/>
      <c r="E1346" s="164"/>
      <c r="F1346" s="167"/>
    </row>
    <row r="1347" spans="1:6">
      <c r="A1347" s="191"/>
      <c r="B1347" s="31" t="s">
        <v>181</v>
      </c>
      <c r="C1347" s="16"/>
      <c r="D1347" s="147"/>
      <c r="E1347" s="164"/>
      <c r="F1347" s="167"/>
    </row>
    <row r="1348" spans="1:6">
      <c r="A1348" s="191"/>
      <c r="B1348" s="31" t="s">
        <v>1295</v>
      </c>
      <c r="C1348" s="16"/>
      <c r="D1348" s="147"/>
      <c r="E1348" s="164"/>
      <c r="F1348" s="167"/>
    </row>
    <row r="1349" spans="1:6">
      <c r="A1349" s="191"/>
      <c r="B1349" s="15" t="s">
        <v>1296</v>
      </c>
      <c r="C1349" s="16"/>
      <c r="D1349" s="147">
        <v>250</v>
      </c>
      <c r="E1349" s="144">
        <v>10.164</v>
      </c>
      <c r="F1349" s="170">
        <f>ROUND((100-E1349)/100*D1349,1)</f>
        <v>224.6</v>
      </c>
    </row>
    <row r="1350" spans="1:6">
      <c r="A1350" s="191"/>
      <c r="B1350" s="31" t="s">
        <v>1297</v>
      </c>
      <c r="C1350" s="185" t="s">
        <v>1298</v>
      </c>
      <c r="D1350" s="147"/>
      <c r="E1350" s="164"/>
      <c r="F1350" s="167"/>
    </row>
    <row r="1351" spans="1:6">
      <c r="A1351" s="191"/>
      <c r="B1351" s="31" t="s">
        <v>1299</v>
      </c>
      <c r="C1351" s="185"/>
      <c r="D1351" s="147"/>
      <c r="E1351" s="164"/>
      <c r="F1351" s="167"/>
    </row>
    <row r="1352" spans="1:6">
      <c r="A1352" s="191"/>
      <c r="B1352" s="31" t="s">
        <v>1300</v>
      </c>
      <c r="C1352" s="16"/>
      <c r="D1352" s="147"/>
      <c r="E1352" s="164"/>
      <c r="F1352" s="167"/>
    </row>
    <row r="1353" spans="1:6">
      <c r="A1353" s="191"/>
      <c r="B1353" s="34" t="s">
        <v>1301</v>
      </c>
      <c r="C1353" s="16"/>
      <c r="D1353" s="150"/>
      <c r="E1353" s="164"/>
      <c r="F1353" s="167"/>
    </row>
    <row r="1354" spans="1:6">
      <c r="A1354" s="191"/>
      <c r="B1354" s="26" t="s">
        <v>1298</v>
      </c>
      <c r="C1354" s="16"/>
      <c r="D1354" s="148"/>
      <c r="E1354" s="164"/>
      <c r="F1354" s="167"/>
    </row>
    <row r="1355" spans="1:6">
      <c r="A1355" s="191"/>
      <c r="B1355" s="34" t="s">
        <v>1302</v>
      </c>
      <c r="C1355" s="16"/>
      <c r="D1355" s="150"/>
      <c r="E1355" s="164"/>
      <c r="F1355" s="167"/>
    </row>
    <row r="1356" spans="1:6">
      <c r="A1356" s="191"/>
      <c r="B1356" s="15" t="s">
        <v>1303</v>
      </c>
      <c r="C1356" s="16"/>
      <c r="D1356" s="147">
        <v>400</v>
      </c>
      <c r="E1356" s="144">
        <v>10.324</v>
      </c>
      <c r="F1356" s="170">
        <f>ROUND((100-E1356)/100*D1356,1)</f>
        <v>358.7</v>
      </c>
    </row>
    <row r="1357" spans="1:6">
      <c r="A1357" s="191"/>
      <c r="B1357" s="26" t="s">
        <v>1304</v>
      </c>
      <c r="C1357" s="16"/>
      <c r="D1357" s="147"/>
      <c r="E1357" s="164"/>
      <c r="F1357" s="167"/>
    </row>
    <row r="1358" spans="1:6">
      <c r="A1358" s="191"/>
      <c r="B1358" s="31" t="s">
        <v>1305</v>
      </c>
      <c r="C1358" s="16" t="s">
        <v>1306</v>
      </c>
      <c r="D1358" s="147"/>
      <c r="E1358" s="164"/>
      <c r="F1358" s="167"/>
    </row>
    <row r="1359" spans="1:6">
      <c r="A1359" s="191"/>
      <c r="B1359" s="31" t="s">
        <v>1307</v>
      </c>
      <c r="C1359" s="16"/>
      <c r="D1359" s="147"/>
      <c r="E1359" s="164"/>
      <c r="F1359" s="167"/>
    </row>
    <row r="1360" spans="1:6">
      <c r="A1360" s="191"/>
      <c r="B1360" s="31" t="s">
        <v>1308</v>
      </c>
      <c r="C1360" s="16"/>
      <c r="D1360" s="147"/>
      <c r="E1360" s="164"/>
      <c r="F1360" s="167"/>
    </row>
    <row r="1361" spans="1:6">
      <c r="A1361" s="191"/>
      <c r="B1361" s="31" t="s">
        <v>1309</v>
      </c>
      <c r="C1361" s="16"/>
      <c r="D1361" s="147"/>
      <c r="E1361" s="164"/>
      <c r="F1361" s="167"/>
    </row>
    <row r="1362" spans="1:6">
      <c r="A1362" s="191"/>
      <c r="B1362" s="31" t="s">
        <v>1310</v>
      </c>
      <c r="C1362" s="16"/>
      <c r="D1362" s="147"/>
      <c r="E1362" s="164"/>
      <c r="F1362" s="167"/>
    </row>
    <row r="1363" spans="1:6">
      <c r="A1363" s="191"/>
      <c r="B1363" s="15" t="s">
        <v>1243</v>
      </c>
      <c r="C1363" s="16"/>
      <c r="D1363" s="147">
        <v>400</v>
      </c>
      <c r="E1363" s="144">
        <v>18.216750000000001</v>
      </c>
      <c r="F1363" s="170">
        <f>ROUND((100-E1363)/100*D1363,1)</f>
        <v>327.10000000000002</v>
      </c>
    </row>
    <row r="1364" spans="1:6">
      <c r="A1364" s="191"/>
      <c r="B1364" s="26" t="s">
        <v>1311</v>
      </c>
      <c r="C1364" s="16"/>
      <c r="D1364" s="147"/>
      <c r="E1364" s="164"/>
      <c r="F1364" s="167"/>
    </row>
    <row r="1365" spans="1:6">
      <c r="A1365" s="191"/>
      <c r="B1365" s="31" t="s">
        <v>1312</v>
      </c>
      <c r="C1365" s="16"/>
      <c r="D1365" s="147"/>
      <c r="E1365" s="164"/>
      <c r="F1365" s="167"/>
    </row>
    <row r="1366" spans="1:6">
      <c r="A1366" s="191"/>
      <c r="B1366" s="31" t="s">
        <v>1313</v>
      </c>
      <c r="C1366" s="16"/>
      <c r="D1366" s="147"/>
      <c r="E1366" s="164"/>
      <c r="F1366" s="167"/>
    </row>
    <row r="1367" spans="1:6">
      <c r="A1367" s="191"/>
      <c r="B1367" s="31" t="s">
        <v>1314</v>
      </c>
      <c r="C1367" s="16"/>
      <c r="D1367" s="147"/>
      <c r="E1367" s="164"/>
      <c r="F1367" s="167"/>
    </row>
    <row r="1368" spans="1:6">
      <c r="A1368" s="191"/>
      <c r="B1368" s="31" t="s">
        <v>1315</v>
      </c>
      <c r="C1368" s="16"/>
      <c r="D1368" s="147"/>
      <c r="E1368" s="164"/>
      <c r="F1368" s="167"/>
    </row>
    <row r="1369" spans="1:6">
      <c r="A1369" s="191"/>
      <c r="B1369" s="31" t="s">
        <v>1316</v>
      </c>
      <c r="C1369" s="16"/>
      <c r="D1369" s="147"/>
      <c r="E1369" s="164"/>
      <c r="F1369" s="167"/>
    </row>
    <row r="1370" spans="1:6">
      <c r="A1370" s="191"/>
      <c r="B1370" s="31" t="s">
        <v>1317</v>
      </c>
      <c r="C1370" s="16"/>
      <c r="D1370" s="147"/>
      <c r="E1370" s="164"/>
      <c r="F1370" s="167"/>
    </row>
    <row r="1371" spans="1:6">
      <c r="A1371"/>
      <c r="B1371" s="15" t="s">
        <v>1318</v>
      </c>
      <c r="C1371" s="16"/>
      <c r="D1371" s="147">
        <v>250</v>
      </c>
      <c r="E1371" s="144">
        <v>12.1968</v>
      </c>
      <c r="F1371" s="170">
        <f>ROUND((100-E1371)/100*D1371,1)</f>
        <v>219.5</v>
      </c>
    </row>
    <row r="1372" spans="1:6">
      <c r="A1372" s="203" t="s">
        <v>429</v>
      </c>
      <c r="B1372" s="26" t="s">
        <v>1319</v>
      </c>
      <c r="C1372" s="16"/>
      <c r="D1372" s="147"/>
      <c r="E1372" s="164"/>
      <c r="F1372" s="167"/>
    </row>
    <row r="1373" spans="1:6">
      <c r="A1373" s="203"/>
      <c r="B1373" s="34" t="s">
        <v>1320</v>
      </c>
      <c r="C1373" s="185" t="s">
        <v>1321</v>
      </c>
      <c r="D1373" s="147"/>
      <c r="E1373" s="164"/>
      <c r="F1373" s="167"/>
    </row>
    <row r="1374" spans="1:6">
      <c r="A1374" s="203"/>
      <c r="B1374" s="15" t="s">
        <v>92</v>
      </c>
      <c r="C1374" s="185"/>
      <c r="D1374" s="147">
        <v>400</v>
      </c>
      <c r="E1374" s="144">
        <v>17.747499999999999</v>
      </c>
      <c r="F1374" s="170">
        <f>ROUND((100-E1374)/100*D1374,1)</f>
        <v>329</v>
      </c>
    </row>
    <row r="1375" spans="1:6">
      <c r="A1375" s="203"/>
      <c r="B1375" s="34" t="s">
        <v>1322</v>
      </c>
      <c r="C1375" s="185"/>
      <c r="D1375" s="147"/>
      <c r="E1375" s="164"/>
      <c r="F1375" s="167"/>
    </row>
    <row r="1376" spans="1:6">
      <c r="A1376" s="203"/>
      <c r="B1376" s="34" t="s">
        <v>1323</v>
      </c>
      <c r="C1376" s="185"/>
      <c r="D1376" s="147"/>
      <c r="E1376" s="164"/>
      <c r="F1376" s="167"/>
    </row>
    <row r="1377" spans="1:6">
      <c r="A1377" s="203"/>
      <c r="B1377" s="31" t="s">
        <v>1324</v>
      </c>
      <c r="C1377" s="185"/>
      <c r="D1377" s="147"/>
      <c r="E1377" s="164"/>
      <c r="F1377" s="167"/>
    </row>
    <row r="1378" spans="1:6">
      <c r="A1378" s="203"/>
      <c r="B1378" s="31" t="s">
        <v>255</v>
      </c>
      <c r="C1378" s="16"/>
      <c r="D1378" s="147"/>
      <c r="E1378" s="164"/>
      <c r="F1378" s="167"/>
    </row>
    <row r="1379" spans="1:6">
      <c r="A1379" s="203"/>
      <c r="B1379" s="31" t="s">
        <v>607</v>
      </c>
      <c r="C1379" s="16"/>
      <c r="D1379" s="147"/>
      <c r="E1379" s="164"/>
      <c r="F1379" s="167"/>
    </row>
    <row r="1380" spans="1:6">
      <c r="A1380" s="203"/>
      <c r="B1380" s="31" t="s">
        <v>1325</v>
      </c>
      <c r="C1380" s="16"/>
      <c r="D1380" s="147"/>
      <c r="E1380" s="164"/>
      <c r="F1380" s="167"/>
    </row>
    <row r="1381" spans="1:6">
      <c r="A1381" s="203"/>
      <c r="B1381" s="31" t="s">
        <v>1326</v>
      </c>
      <c r="C1381" s="16"/>
      <c r="D1381" s="147"/>
      <c r="E1381" s="164"/>
      <c r="F1381" s="167"/>
    </row>
    <row r="1382" spans="1:6">
      <c r="A1382" s="203"/>
      <c r="B1382" s="31" t="s">
        <v>1327</v>
      </c>
      <c r="C1382" s="16"/>
      <c r="D1382" s="147"/>
      <c r="E1382" s="164"/>
      <c r="F1382" s="167"/>
    </row>
    <row r="1383" spans="1:6">
      <c r="A1383" s="14"/>
      <c r="B1383" s="15" t="s">
        <v>1328</v>
      </c>
      <c r="C1383" s="16"/>
      <c r="D1383" s="148">
        <v>630</v>
      </c>
      <c r="E1383" s="144">
        <v>4.3479365079365078</v>
      </c>
      <c r="F1383" s="170">
        <f>ROUND((100-E1383)/100*D1383,1)</f>
        <v>602.6</v>
      </c>
    </row>
    <row r="1384" spans="1:6">
      <c r="A1384" s="184" t="s">
        <v>29</v>
      </c>
      <c r="B1384" s="31" t="s">
        <v>1329</v>
      </c>
      <c r="C1384" s="16"/>
      <c r="D1384" s="147"/>
      <c r="E1384" s="164"/>
      <c r="F1384" s="167"/>
    </row>
    <row r="1385" spans="1:6">
      <c r="A1385" s="184"/>
      <c r="B1385" s="31" t="s">
        <v>1330</v>
      </c>
      <c r="C1385" s="16" t="s">
        <v>1331</v>
      </c>
      <c r="D1385" s="147"/>
      <c r="E1385" s="164"/>
      <c r="F1385" s="167"/>
    </row>
    <row r="1386" spans="1:6">
      <c r="A1386" s="184"/>
      <c r="B1386" s="31" t="s">
        <v>1332</v>
      </c>
      <c r="C1386" s="16"/>
      <c r="D1386" s="147"/>
      <c r="E1386" s="164"/>
      <c r="F1386" s="167"/>
    </row>
    <row r="1387" spans="1:6">
      <c r="A1387" s="184"/>
      <c r="B1387" s="31" t="s">
        <v>1333</v>
      </c>
      <c r="C1387" s="16"/>
      <c r="D1387" s="147"/>
      <c r="E1387" s="164"/>
      <c r="F1387" s="167"/>
    </row>
    <row r="1388" spans="1:6">
      <c r="A1388" s="184"/>
      <c r="B1388" s="15" t="s">
        <v>1243</v>
      </c>
      <c r="C1388" s="16"/>
      <c r="D1388" s="148">
        <v>630</v>
      </c>
      <c r="E1388" s="144">
        <v>12.993174603174603</v>
      </c>
      <c r="F1388" s="170">
        <f>ROUND((100-E1388)/100*D1388,1)</f>
        <v>548.1</v>
      </c>
    </row>
    <row r="1389" spans="1:6">
      <c r="A1389" s="184"/>
      <c r="B1389" s="31" t="s">
        <v>1334</v>
      </c>
      <c r="C1389" s="16"/>
      <c r="D1389" s="147"/>
      <c r="E1389" s="164"/>
      <c r="F1389" s="167"/>
    </row>
    <row r="1390" spans="1:6">
      <c r="A1390" s="184"/>
      <c r="B1390" s="31" t="s">
        <v>1335</v>
      </c>
      <c r="C1390" s="16"/>
      <c r="D1390" s="147"/>
      <c r="E1390" s="164"/>
      <c r="F1390" s="167"/>
    </row>
    <row r="1391" spans="1:6">
      <c r="A1391" s="184"/>
      <c r="B1391" s="31" t="s">
        <v>1336</v>
      </c>
      <c r="C1391" s="16"/>
      <c r="D1391" s="147"/>
      <c r="E1391" s="164"/>
      <c r="F1391" s="167"/>
    </row>
    <row r="1392" spans="1:6">
      <c r="A1392" s="184"/>
      <c r="B1392" s="31" t="s">
        <v>1337</v>
      </c>
      <c r="C1392" s="16"/>
      <c r="D1392" s="147"/>
      <c r="E1392" s="164"/>
      <c r="F1392" s="167"/>
    </row>
    <row r="1393" spans="1:6">
      <c r="A1393" s="184"/>
      <c r="B1393" s="31" t="s">
        <v>1338</v>
      </c>
      <c r="C1393" s="16"/>
      <c r="D1393" s="147"/>
      <c r="E1393" s="164"/>
      <c r="F1393" s="167"/>
    </row>
    <row r="1394" spans="1:6">
      <c r="A1394" s="184"/>
      <c r="B1394" s="31" t="s">
        <v>1339</v>
      </c>
      <c r="C1394" s="16"/>
      <c r="D1394" s="147"/>
      <c r="E1394" s="164"/>
      <c r="F1394" s="167"/>
    </row>
    <row r="1395" spans="1:6">
      <c r="A1395" s="184"/>
      <c r="B1395" s="31" t="s">
        <v>1340</v>
      </c>
      <c r="C1395" s="16"/>
      <c r="D1395" s="147"/>
      <c r="E1395" s="164"/>
      <c r="F1395" s="167"/>
    </row>
    <row r="1396" spans="1:6">
      <c r="A1396" s="184"/>
      <c r="B1396" s="31" t="s">
        <v>1341</v>
      </c>
      <c r="C1396" s="16"/>
      <c r="D1396" s="147"/>
      <c r="E1396" s="164"/>
      <c r="F1396" s="167"/>
    </row>
    <row r="1397" spans="1:6">
      <c r="A1397" s="184"/>
      <c r="B1397" s="31" t="s">
        <v>1342</v>
      </c>
      <c r="C1397" s="16"/>
      <c r="D1397" s="147"/>
      <c r="E1397" s="164"/>
      <c r="F1397" s="167"/>
    </row>
    <row r="1398" spans="1:6">
      <c r="A1398" s="184"/>
      <c r="B1398" s="31" t="s">
        <v>1343</v>
      </c>
      <c r="C1398" s="16"/>
      <c r="D1398" s="147"/>
      <c r="E1398" s="164"/>
      <c r="F1398" s="167"/>
    </row>
    <row r="1399" spans="1:6">
      <c r="A1399" s="184"/>
      <c r="B1399" s="31" t="s">
        <v>1344</v>
      </c>
      <c r="C1399" s="16"/>
      <c r="D1399" s="147"/>
      <c r="E1399" s="164"/>
      <c r="F1399" s="167"/>
    </row>
    <row r="1400" spans="1:6">
      <c r="A1400" s="184"/>
      <c r="B1400" s="31" t="s">
        <v>1345</v>
      </c>
      <c r="C1400" s="16"/>
      <c r="D1400" s="147"/>
      <c r="E1400" s="164"/>
      <c r="F1400" s="167"/>
    </row>
    <row r="1401" spans="1:6">
      <c r="A1401" s="14"/>
      <c r="B1401" s="15" t="s">
        <v>1346</v>
      </c>
      <c r="C1401" s="16"/>
      <c r="D1401" s="147">
        <v>400</v>
      </c>
      <c r="E1401" s="144">
        <v>2.6680000000000001</v>
      </c>
      <c r="F1401" s="170">
        <f>ROUND((100-E1401)/100*D1401,1)</f>
        <v>389.3</v>
      </c>
    </row>
    <row r="1402" spans="1:6">
      <c r="A1402" s="184" t="s">
        <v>29</v>
      </c>
      <c r="B1402" s="26" t="s">
        <v>1347</v>
      </c>
      <c r="C1402" s="16"/>
      <c r="D1402" s="147"/>
      <c r="E1402" s="164"/>
      <c r="F1402" s="167"/>
    </row>
    <row r="1403" spans="1:6">
      <c r="A1403" s="184"/>
      <c r="B1403" s="26" t="s">
        <v>1348</v>
      </c>
      <c r="C1403" s="16"/>
      <c r="D1403" s="147"/>
      <c r="E1403" s="164"/>
      <c r="F1403" s="167"/>
    </row>
    <row r="1404" spans="1:6">
      <c r="A1404" s="184"/>
      <c r="B1404" s="31" t="s">
        <v>1349</v>
      </c>
      <c r="C1404" s="16"/>
      <c r="D1404" s="147"/>
      <c r="E1404" s="164"/>
      <c r="F1404" s="167"/>
    </row>
    <row r="1405" spans="1:6">
      <c r="A1405" s="184"/>
      <c r="B1405" s="31" t="s">
        <v>1350</v>
      </c>
      <c r="C1405" s="16"/>
      <c r="D1405" s="147"/>
      <c r="E1405" s="164"/>
      <c r="F1405" s="167"/>
    </row>
    <row r="1406" spans="1:6">
      <c r="A1406" s="184"/>
      <c r="B1406" s="31" t="s">
        <v>1351</v>
      </c>
      <c r="C1406" s="16"/>
      <c r="D1406" s="147"/>
      <c r="E1406" s="164"/>
      <c r="F1406" s="167"/>
    </row>
    <row r="1407" spans="1:6">
      <c r="A1407" s="184"/>
      <c r="B1407" s="31" t="s">
        <v>1352</v>
      </c>
      <c r="C1407" s="185" t="s">
        <v>1353</v>
      </c>
      <c r="D1407" s="147"/>
      <c r="E1407" s="164"/>
      <c r="F1407" s="167"/>
    </row>
    <row r="1408" spans="1:6">
      <c r="A1408" s="184"/>
      <c r="B1408" s="31" t="s">
        <v>1354</v>
      </c>
      <c r="C1408" s="185"/>
      <c r="D1408" s="147"/>
      <c r="E1408" s="164"/>
      <c r="F1408" s="167"/>
    </row>
    <row r="1409" spans="1:6">
      <c r="A1409" s="184"/>
      <c r="B1409" s="15" t="s">
        <v>92</v>
      </c>
      <c r="C1409" s="185"/>
      <c r="D1409" s="147">
        <v>400</v>
      </c>
      <c r="E1409" s="144">
        <v>27.96</v>
      </c>
      <c r="F1409" s="170">
        <f>ROUND((100-E1409)/100*D1409,1)</f>
        <v>288.2</v>
      </c>
    </row>
    <row r="1410" spans="1:6">
      <c r="A1410" s="184"/>
      <c r="B1410" s="31" t="s">
        <v>1355</v>
      </c>
      <c r="C1410" s="185"/>
      <c r="D1410" s="147"/>
      <c r="E1410" s="164"/>
      <c r="F1410" s="167"/>
    </row>
    <row r="1411" spans="1:6">
      <c r="A1411" s="184"/>
      <c r="B1411" s="31" t="s">
        <v>1356</v>
      </c>
      <c r="C1411" s="16"/>
      <c r="D1411" s="147"/>
      <c r="E1411" s="164"/>
      <c r="F1411" s="167"/>
    </row>
    <row r="1412" spans="1:6">
      <c r="A1412" s="184"/>
      <c r="B1412" s="31" t="s">
        <v>1357</v>
      </c>
      <c r="C1412" s="16"/>
      <c r="D1412" s="147"/>
      <c r="E1412" s="164"/>
      <c r="F1412" s="167"/>
    </row>
    <row r="1413" spans="1:6">
      <c r="A1413" s="184"/>
      <c r="B1413" s="31" t="s">
        <v>1358</v>
      </c>
      <c r="C1413" s="16"/>
      <c r="D1413" s="147"/>
      <c r="E1413" s="164"/>
      <c r="F1413" s="167"/>
    </row>
    <row r="1414" spans="1:6">
      <c r="A1414" s="184"/>
      <c r="B1414" s="31" t="s">
        <v>44</v>
      </c>
      <c r="C1414" s="16"/>
      <c r="D1414" s="147"/>
      <c r="E1414" s="164"/>
      <c r="F1414" s="167"/>
    </row>
    <row r="1415" spans="1:6">
      <c r="A1415" s="184"/>
      <c r="B1415" s="26" t="s">
        <v>1359</v>
      </c>
      <c r="C1415" s="16"/>
      <c r="D1415" s="147"/>
      <c r="E1415" s="164"/>
      <c r="F1415" s="167"/>
    </row>
    <row r="1416" spans="1:6">
      <c r="A1416" s="184"/>
      <c r="B1416" s="31" t="s">
        <v>1360</v>
      </c>
      <c r="C1416" s="16"/>
      <c r="D1416" s="147"/>
      <c r="E1416" s="164"/>
      <c r="F1416" s="167"/>
    </row>
    <row r="1417" spans="1:6">
      <c r="A1417" s="184"/>
      <c r="B1417" s="31" t="s">
        <v>1361</v>
      </c>
      <c r="C1417" s="16"/>
      <c r="D1417" s="147"/>
      <c r="E1417" s="164"/>
      <c r="F1417" s="167"/>
    </row>
    <row r="1418" spans="1:6">
      <c r="A1418" s="184"/>
      <c r="B1418" s="31" t="s">
        <v>1362</v>
      </c>
      <c r="C1418" s="16"/>
      <c r="D1418" s="147"/>
      <c r="E1418" s="164"/>
      <c r="F1418" s="167"/>
    </row>
    <row r="1419" spans="1:6">
      <c r="A1419" s="184"/>
      <c r="B1419" s="31" t="s">
        <v>1363</v>
      </c>
      <c r="C1419" s="16"/>
      <c r="D1419" s="147"/>
      <c r="E1419" s="164"/>
      <c r="F1419" s="167"/>
    </row>
    <row r="1420" spans="1:6">
      <c r="A1420" s="184"/>
      <c r="B1420" s="31" t="s">
        <v>1364</v>
      </c>
      <c r="C1420" s="16"/>
      <c r="D1420" s="147"/>
      <c r="E1420" s="164"/>
      <c r="F1420" s="167"/>
    </row>
    <row r="1421" spans="1:6">
      <c r="A1421" s="184"/>
      <c r="B1421" s="31" t="s">
        <v>1365</v>
      </c>
      <c r="C1421" s="16"/>
      <c r="D1421" s="147"/>
      <c r="E1421" s="164"/>
      <c r="F1421" s="167"/>
    </row>
    <row r="1422" spans="1:6">
      <c r="A1422" s="14"/>
      <c r="B1422" s="15" t="s">
        <v>1366</v>
      </c>
      <c r="C1422" s="16"/>
      <c r="D1422" s="147">
        <v>400</v>
      </c>
      <c r="E1422" s="144">
        <v>3.95025</v>
      </c>
      <c r="F1422" s="170">
        <f>ROUND((100-E1422)/100*D1422,1)</f>
        <v>384.2</v>
      </c>
    </row>
    <row r="1423" spans="1:6">
      <c r="A1423" s="191" t="s">
        <v>797</v>
      </c>
      <c r="B1423" s="34" t="s">
        <v>1367</v>
      </c>
      <c r="C1423" s="16"/>
      <c r="D1423" s="147"/>
      <c r="E1423" s="164"/>
      <c r="F1423" s="167"/>
    </row>
    <row r="1424" spans="1:6">
      <c r="A1424" s="191"/>
      <c r="B1424" s="26" t="s">
        <v>1368</v>
      </c>
      <c r="C1424" s="16"/>
      <c r="D1424" s="147"/>
      <c r="E1424" s="164"/>
      <c r="F1424" s="167"/>
    </row>
    <row r="1425" spans="1:6">
      <c r="A1425" s="191"/>
      <c r="B1425" s="26" t="s">
        <v>1369</v>
      </c>
      <c r="C1425" s="16"/>
      <c r="D1425" s="147"/>
      <c r="E1425" s="164"/>
      <c r="F1425" s="167"/>
    </row>
    <row r="1426" spans="1:6">
      <c r="A1426" s="191"/>
      <c r="B1426" s="26" t="s">
        <v>1370</v>
      </c>
      <c r="C1426" s="187" t="s">
        <v>1371</v>
      </c>
      <c r="D1426" s="147"/>
      <c r="E1426" s="164"/>
      <c r="F1426" s="167"/>
    </row>
    <row r="1427" spans="1:6">
      <c r="A1427" s="191"/>
      <c r="B1427" s="26" t="s">
        <v>1372</v>
      </c>
      <c r="C1427" s="187"/>
      <c r="D1427" s="147"/>
      <c r="E1427" s="164"/>
      <c r="F1427" s="167"/>
    </row>
    <row r="1428" spans="1:6">
      <c r="A1428" s="191"/>
      <c r="B1428" s="26" t="s">
        <v>1373</v>
      </c>
      <c r="C1428" s="187"/>
      <c r="D1428" s="147"/>
      <c r="E1428" s="164"/>
      <c r="F1428" s="167"/>
    </row>
    <row r="1429" spans="1:6">
      <c r="A1429" s="191"/>
      <c r="B1429" s="26" t="s">
        <v>1374</v>
      </c>
      <c r="C1429" s="187"/>
      <c r="D1429" s="147"/>
      <c r="E1429" s="164"/>
      <c r="F1429" s="167"/>
    </row>
    <row r="1430" spans="1:6">
      <c r="A1430" s="191"/>
      <c r="B1430" s="26" t="s">
        <v>1375</v>
      </c>
      <c r="C1430" s="187"/>
      <c r="D1430" s="147"/>
      <c r="E1430" s="164"/>
      <c r="F1430" s="167"/>
    </row>
    <row r="1431" spans="1:6">
      <c r="A1431" s="191"/>
      <c r="B1431" s="15" t="s">
        <v>92</v>
      </c>
      <c r="C1431" s="187"/>
      <c r="D1431" s="147">
        <v>320</v>
      </c>
      <c r="E1431" s="144">
        <v>16.219687499999999</v>
      </c>
      <c r="F1431" s="170">
        <f>ROUND((100-E1431)/100*D1431,1)</f>
        <v>268.10000000000002</v>
      </c>
    </row>
    <row r="1432" spans="1:6">
      <c r="A1432" s="191"/>
      <c r="B1432" s="31" t="s">
        <v>1376</v>
      </c>
      <c r="C1432" s="187"/>
      <c r="D1432" s="147"/>
      <c r="E1432" s="164"/>
      <c r="F1432" s="167"/>
    </row>
    <row r="1433" spans="1:6">
      <c r="A1433" s="191"/>
      <c r="B1433" s="26" t="s">
        <v>1377</v>
      </c>
      <c r="C1433" s="16"/>
      <c r="D1433" s="147"/>
      <c r="E1433" s="164"/>
      <c r="F1433" s="167"/>
    </row>
    <row r="1434" spans="1:6">
      <c r="A1434" s="191"/>
      <c r="B1434" s="31" t="s">
        <v>1378</v>
      </c>
      <c r="C1434" s="16"/>
      <c r="D1434" s="147"/>
      <c r="E1434" s="164"/>
      <c r="F1434" s="167"/>
    </row>
    <row r="1435" spans="1:6">
      <c r="A1435" s="191"/>
      <c r="B1435" s="31" t="s">
        <v>1379</v>
      </c>
      <c r="C1435" s="16"/>
      <c r="D1435" s="147"/>
      <c r="E1435" s="164"/>
      <c r="F1435" s="167"/>
    </row>
    <row r="1436" spans="1:6">
      <c r="A1436" s="191"/>
      <c r="B1436" s="31" t="s">
        <v>1380</v>
      </c>
      <c r="C1436" s="16"/>
      <c r="D1436" s="147"/>
      <c r="E1436" s="164"/>
      <c r="F1436" s="167"/>
    </row>
    <row r="1437" spans="1:6">
      <c r="A1437" s="191"/>
      <c r="B1437" s="31" t="s">
        <v>1381</v>
      </c>
      <c r="C1437" s="16"/>
      <c r="D1437" s="147"/>
      <c r="E1437" s="164"/>
      <c r="F1437" s="167"/>
    </row>
    <row r="1438" spans="1:6">
      <c r="A1438" s="191"/>
      <c r="B1438" s="31" t="s">
        <v>1382</v>
      </c>
      <c r="C1438" s="16"/>
      <c r="D1438" s="147"/>
      <c r="E1438" s="164"/>
      <c r="F1438" s="167"/>
    </row>
    <row r="1439" spans="1:6">
      <c r="A1439"/>
      <c r="B1439" s="15" t="s">
        <v>1383</v>
      </c>
      <c r="C1439" s="16"/>
      <c r="D1439" s="147">
        <v>400</v>
      </c>
      <c r="E1439" s="144">
        <v>3.9784999999999999</v>
      </c>
      <c r="F1439" s="170">
        <f>ROUND((100-E1439)/100*D1439,1)</f>
        <v>384.1</v>
      </c>
    </row>
    <row r="1440" spans="1:6">
      <c r="A1440" s="184" t="s">
        <v>978</v>
      </c>
      <c r="B1440" s="31" t="s">
        <v>1384</v>
      </c>
      <c r="C1440" s="185" t="s">
        <v>1385</v>
      </c>
      <c r="D1440" s="147"/>
      <c r="E1440" s="164"/>
      <c r="F1440" s="167"/>
    </row>
    <row r="1441" spans="1:6">
      <c r="A1441" s="184"/>
      <c r="B1441" s="31" t="s">
        <v>1386</v>
      </c>
      <c r="C1441" s="185"/>
      <c r="D1441" s="147"/>
      <c r="E1441" s="164"/>
      <c r="F1441" s="167"/>
    </row>
    <row r="1442" spans="1:6">
      <c r="A1442" s="184"/>
      <c r="B1442" s="31" t="s">
        <v>1387</v>
      </c>
      <c r="C1442" s="185"/>
      <c r="D1442" s="147"/>
      <c r="E1442" s="164"/>
      <c r="F1442" s="167"/>
    </row>
    <row r="1443" spans="1:6">
      <c r="A1443" s="184"/>
      <c r="B1443" s="31" t="s">
        <v>1388</v>
      </c>
      <c r="C1443" s="185"/>
      <c r="D1443" s="147"/>
      <c r="E1443" s="164"/>
      <c r="F1443" s="167"/>
    </row>
    <row r="1444" spans="1:6">
      <c r="A1444" s="184"/>
      <c r="B1444" s="31" t="s">
        <v>1389</v>
      </c>
      <c r="C1444" s="16"/>
      <c r="D1444" s="147"/>
      <c r="E1444" s="164"/>
      <c r="F1444" s="167"/>
    </row>
    <row r="1445" spans="1:6">
      <c r="A1445" s="14"/>
      <c r="B1445" s="15" t="s">
        <v>1390</v>
      </c>
      <c r="C1445" s="16"/>
      <c r="D1445" s="147">
        <v>630</v>
      </c>
      <c r="E1445" s="144">
        <v>20.286666666666665</v>
      </c>
      <c r="F1445" s="170">
        <f>ROUND((100-E1445)/100*D1445,1)</f>
        <v>502.2</v>
      </c>
    </row>
    <row r="1446" spans="1:6">
      <c r="A1446" s="191" t="s">
        <v>797</v>
      </c>
      <c r="B1446" s="31" t="s">
        <v>1391</v>
      </c>
      <c r="C1446" s="16"/>
      <c r="D1446" s="147"/>
      <c r="E1446" s="164"/>
      <c r="F1446" s="167"/>
    </row>
    <row r="1447" spans="1:6">
      <c r="A1447" s="191"/>
      <c r="B1447" s="31" t="s">
        <v>1392</v>
      </c>
      <c r="C1447" s="16"/>
      <c r="D1447" s="147"/>
      <c r="E1447" s="164"/>
      <c r="F1447" s="167"/>
    </row>
    <row r="1448" spans="1:6">
      <c r="A1448" s="191"/>
      <c r="B1448" s="31" t="s">
        <v>1393</v>
      </c>
      <c r="C1448" s="16"/>
      <c r="D1448" s="147"/>
      <c r="E1448" s="164"/>
      <c r="F1448" s="167"/>
    </row>
    <row r="1449" spans="1:6">
      <c r="A1449" s="191"/>
      <c r="B1449" s="31" t="s">
        <v>1394</v>
      </c>
      <c r="C1449" s="187" t="s">
        <v>1395</v>
      </c>
      <c r="D1449" s="147"/>
      <c r="E1449" s="164"/>
      <c r="F1449" s="167"/>
    </row>
    <row r="1450" spans="1:6">
      <c r="A1450" s="191"/>
      <c r="B1450" s="31" t="s">
        <v>63</v>
      </c>
      <c r="C1450" s="187"/>
      <c r="D1450" s="147"/>
      <c r="E1450" s="164"/>
      <c r="F1450" s="167"/>
    </row>
    <row r="1451" spans="1:6">
      <c r="A1451" s="191"/>
      <c r="B1451" s="31" t="s">
        <v>1396</v>
      </c>
      <c r="C1451" s="187"/>
      <c r="D1451" s="147"/>
      <c r="E1451" s="164"/>
      <c r="F1451" s="167"/>
    </row>
    <row r="1452" spans="1:6">
      <c r="A1452" s="191"/>
      <c r="B1452" s="31" t="s">
        <v>1397</v>
      </c>
      <c r="C1452" s="187"/>
      <c r="D1452" s="147"/>
      <c r="E1452" s="164"/>
      <c r="F1452" s="167"/>
    </row>
    <row r="1453" spans="1:6">
      <c r="A1453" s="191"/>
      <c r="B1453" s="31" t="s">
        <v>1398</v>
      </c>
      <c r="C1453" s="187"/>
      <c r="D1453" s="147"/>
      <c r="E1453" s="164"/>
      <c r="F1453" s="167"/>
    </row>
    <row r="1454" spans="1:6">
      <c r="A1454" s="191"/>
      <c r="B1454" s="31" t="s">
        <v>1399</v>
      </c>
      <c r="C1454" s="187"/>
      <c r="D1454" s="147"/>
      <c r="E1454" s="164"/>
      <c r="F1454" s="167"/>
    </row>
    <row r="1455" spans="1:6">
      <c r="A1455" s="191"/>
      <c r="B1455" s="31" t="s">
        <v>1400</v>
      </c>
      <c r="C1455" s="187"/>
      <c r="D1455" s="147"/>
      <c r="E1455" s="164"/>
      <c r="F1455" s="167"/>
    </row>
    <row r="1456" spans="1:6">
      <c r="A1456" s="191"/>
      <c r="B1456" s="31" t="s">
        <v>1401</v>
      </c>
      <c r="C1456" s="16"/>
      <c r="D1456" s="147"/>
      <c r="E1456" s="164"/>
      <c r="F1456" s="167"/>
    </row>
    <row r="1457" spans="1:6">
      <c r="A1457" s="191"/>
      <c r="B1457" s="15" t="s">
        <v>92</v>
      </c>
      <c r="C1457" s="16"/>
      <c r="D1457" s="147">
        <v>400</v>
      </c>
      <c r="E1457" s="144">
        <v>19.515999999999998</v>
      </c>
      <c r="F1457" s="170">
        <f>ROUND((100-E1457)/100*D1457,1)</f>
        <v>321.89999999999998</v>
      </c>
    </row>
    <row r="1458" spans="1:6">
      <c r="A1458" s="191"/>
      <c r="B1458" s="31" t="s">
        <v>1402</v>
      </c>
      <c r="C1458" s="16"/>
      <c r="D1458" s="147"/>
      <c r="E1458" s="164"/>
      <c r="F1458" s="167"/>
    </row>
    <row r="1459" spans="1:6">
      <c r="A1459" s="191"/>
      <c r="B1459" s="31" t="s">
        <v>1403</v>
      </c>
      <c r="C1459" s="16"/>
      <c r="D1459" s="147"/>
      <c r="E1459" s="164"/>
      <c r="F1459" s="167"/>
    </row>
    <row r="1460" spans="1:6">
      <c r="A1460" s="191"/>
      <c r="B1460" s="31" t="s">
        <v>1404</v>
      </c>
      <c r="C1460" s="16"/>
      <c r="D1460" s="147"/>
      <c r="E1460" s="164"/>
      <c r="F1460" s="167"/>
    </row>
    <row r="1461" spans="1:6">
      <c r="A1461" s="191"/>
      <c r="B1461" s="31" t="s">
        <v>267</v>
      </c>
      <c r="C1461" s="16"/>
      <c r="D1461" s="147"/>
      <c r="E1461" s="164"/>
      <c r="F1461" s="167"/>
    </row>
    <row r="1462" spans="1:6">
      <c r="A1462" s="191"/>
      <c r="B1462" s="31" t="s">
        <v>1405</v>
      </c>
      <c r="C1462" s="16"/>
      <c r="D1462" s="147"/>
      <c r="E1462" s="164"/>
      <c r="F1462" s="167"/>
    </row>
    <row r="1463" spans="1:6">
      <c r="A1463" s="191"/>
      <c r="B1463" s="31" t="s">
        <v>1406</v>
      </c>
      <c r="C1463" s="16"/>
      <c r="D1463" s="147"/>
      <c r="E1463" s="164"/>
      <c r="F1463" s="167"/>
    </row>
    <row r="1464" spans="1:6">
      <c r="A1464" s="191"/>
      <c r="B1464" s="31" t="s">
        <v>1407</v>
      </c>
      <c r="C1464" s="16"/>
      <c r="D1464" s="147"/>
      <c r="E1464" s="164"/>
      <c r="F1464" s="167"/>
    </row>
    <row r="1465" spans="1:6">
      <c r="A1465" s="14"/>
      <c r="B1465" s="15" t="s">
        <v>1408</v>
      </c>
      <c r="C1465" s="16"/>
      <c r="D1465" s="148">
        <v>320</v>
      </c>
      <c r="E1465" s="144">
        <v>20.61</v>
      </c>
      <c r="F1465" s="170">
        <f>ROUND((100-E1465)/100*D1465,1)</f>
        <v>254</v>
      </c>
    </row>
    <row r="1466" spans="1:6">
      <c r="A1466" s="191" t="s">
        <v>797</v>
      </c>
      <c r="B1466" s="31" t="s">
        <v>1409</v>
      </c>
      <c r="C1466" s="16"/>
      <c r="D1466" s="147"/>
      <c r="E1466" s="164"/>
      <c r="F1466" s="167"/>
    </row>
    <row r="1467" spans="1:6">
      <c r="A1467" s="191"/>
      <c r="B1467" s="31" t="s">
        <v>1410</v>
      </c>
      <c r="C1467" s="185" t="s">
        <v>1411</v>
      </c>
      <c r="D1467" s="147"/>
      <c r="E1467" s="164"/>
      <c r="F1467" s="167"/>
    </row>
    <row r="1468" spans="1:6">
      <c r="A1468" s="191"/>
      <c r="B1468" s="31" t="s">
        <v>1412</v>
      </c>
      <c r="C1468" s="185"/>
      <c r="D1468" s="147"/>
      <c r="E1468" s="164"/>
      <c r="F1468" s="167"/>
    </row>
    <row r="1469" spans="1:6">
      <c r="A1469" s="191"/>
      <c r="B1469" s="31" t="s">
        <v>1413</v>
      </c>
      <c r="C1469" s="185"/>
      <c r="D1469" s="147"/>
      <c r="E1469" s="164"/>
      <c r="F1469" s="167"/>
    </row>
    <row r="1470" spans="1:6">
      <c r="A1470" s="191"/>
      <c r="B1470" s="31" t="s">
        <v>1414</v>
      </c>
      <c r="C1470" s="16"/>
      <c r="D1470" s="147"/>
      <c r="E1470" s="164"/>
      <c r="F1470" s="167"/>
    </row>
    <row r="1471" spans="1:6">
      <c r="A1471" s="191"/>
      <c r="B1471" s="31" t="s">
        <v>1415</v>
      </c>
      <c r="C1471" s="16"/>
      <c r="D1471" s="147"/>
      <c r="E1471" s="164"/>
      <c r="F1471" s="167"/>
    </row>
    <row r="1472" spans="1:6">
      <c r="A1472" s="191"/>
      <c r="B1472" s="31" t="s">
        <v>1106</v>
      </c>
      <c r="C1472" s="16"/>
      <c r="D1472" s="147"/>
      <c r="E1472" s="164"/>
      <c r="F1472" s="167"/>
    </row>
    <row r="1473" spans="1:6">
      <c r="A1473" s="191"/>
      <c r="B1473" s="31" t="s">
        <v>699</v>
      </c>
      <c r="C1473" s="16"/>
      <c r="D1473" s="147"/>
      <c r="E1473" s="164"/>
      <c r="F1473" s="167"/>
    </row>
    <row r="1474" spans="1:6">
      <c r="A1474" s="95"/>
      <c r="B1474" s="15" t="s">
        <v>1416</v>
      </c>
      <c r="C1474" s="16"/>
      <c r="D1474" s="147"/>
      <c r="E1474" s="164"/>
      <c r="F1474" s="167"/>
    </row>
    <row r="1475" spans="1:6">
      <c r="A1475" s="193" t="s">
        <v>978</v>
      </c>
      <c r="B1475" s="15" t="s">
        <v>1417</v>
      </c>
      <c r="C1475" s="185" t="s">
        <v>1418</v>
      </c>
      <c r="D1475" s="147">
        <v>400</v>
      </c>
      <c r="E1475" s="144">
        <v>4.7725</v>
      </c>
      <c r="F1475" s="170">
        <f>ROUND((100-E1475)/100*D1475,1)</f>
        <v>380.9</v>
      </c>
    </row>
    <row r="1476" spans="1:6">
      <c r="A1476" s="193"/>
      <c r="B1476" s="26" t="s">
        <v>1419</v>
      </c>
      <c r="C1476" s="185"/>
      <c r="D1476" s="153"/>
      <c r="E1476" s="164"/>
      <c r="F1476" s="167"/>
    </row>
    <row r="1477" spans="1:6">
      <c r="A1477" s="193"/>
      <c r="B1477" s="26" t="s">
        <v>1420</v>
      </c>
      <c r="C1477" s="185"/>
      <c r="D1477" s="147"/>
      <c r="E1477" s="164"/>
      <c r="F1477" s="167"/>
    </row>
    <row r="1478" spans="1:6">
      <c r="A1478" s="18"/>
      <c r="B1478" s="15" t="s">
        <v>1421</v>
      </c>
      <c r="C1478" s="16"/>
      <c r="D1478" s="147">
        <v>630</v>
      </c>
      <c r="E1478" s="144">
        <v>20.453333333333333</v>
      </c>
      <c r="F1478" s="170">
        <f>ROUND((100-E1478)/100*D1478,1)</f>
        <v>501.1</v>
      </c>
    </row>
    <row r="1479" spans="1:6">
      <c r="A1479" s="184" t="s">
        <v>302</v>
      </c>
      <c r="B1479" s="34" t="s">
        <v>1422</v>
      </c>
      <c r="C1479" s="185" t="s">
        <v>1423</v>
      </c>
      <c r="D1479" s="147"/>
      <c r="E1479" s="164"/>
      <c r="F1479" s="167"/>
    </row>
    <row r="1480" spans="1:6">
      <c r="A1480" s="184"/>
      <c r="B1480" s="34" t="s">
        <v>1424</v>
      </c>
      <c r="C1480" s="185"/>
      <c r="D1480" s="147"/>
      <c r="E1480" s="164"/>
      <c r="F1480" s="167"/>
    </row>
    <row r="1481" spans="1:6">
      <c r="A1481" s="184"/>
      <c r="B1481" s="31" t="s">
        <v>1425</v>
      </c>
      <c r="C1481" s="185"/>
      <c r="D1481" s="150"/>
      <c r="E1481" s="164"/>
      <c r="F1481" s="167"/>
    </row>
    <row r="1482" spans="1:6">
      <c r="A1482" s="184"/>
      <c r="B1482" s="31" t="s">
        <v>1426</v>
      </c>
      <c r="C1482" s="185"/>
      <c r="D1482" s="150"/>
      <c r="E1482" s="164"/>
      <c r="F1482" s="167"/>
    </row>
    <row r="1483" spans="1:6">
      <c r="A1483" s="184"/>
      <c r="B1483" s="31" t="s">
        <v>1426</v>
      </c>
      <c r="C1483" s="185"/>
      <c r="D1483" s="150"/>
      <c r="E1483" s="164"/>
      <c r="F1483" s="167"/>
    </row>
    <row r="1484" spans="1:6">
      <c r="A1484" s="184"/>
      <c r="B1484" s="34" t="s">
        <v>1427</v>
      </c>
      <c r="C1484" s="185"/>
      <c r="D1484" s="150"/>
      <c r="E1484" s="164"/>
      <c r="F1484" s="167"/>
    </row>
    <row r="1485" spans="1:6">
      <c r="A1485" s="184"/>
      <c r="B1485" s="31" t="s">
        <v>1428</v>
      </c>
      <c r="C1485" s="185"/>
      <c r="D1485" s="150"/>
      <c r="E1485" s="164"/>
      <c r="F1485" s="167"/>
    </row>
    <row r="1486" spans="1:6">
      <c r="A1486" s="184"/>
      <c r="B1486" s="26" t="s">
        <v>1429</v>
      </c>
      <c r="C1486" s="185"/>
      <c r="D1486" s="148"/>
      <c r="E1486" s="164"/>
      <c r="F1486" s="167"/>
    </row>
    <row r="1487" spans="1:6">
      <c r="A1487" s="184"/>
      <c r="B1487" s="15" t="s">
        <v>734</v>
      </c>
      <c r="C1487" s="16"/>
      <c r="D1487" s="147">
        <v>630</v>
      </c>
      <c r="E1487" s="144">
        <v>5.6587301587301591</v>
      </c>
      <c r="F1487" s="170">
        <f>ROUND((100-E1487)/100*D1487,1)</f>
        <v>594.4</v>
      </c>
    </row>
    <row r="1488" spans="1:6">
      <c r="A1488" s="184"/>
      <c r="B1488" s="31" t="s">
        <v>1430</v>
      </c>
      <c r="C1488" s="16"/>
      <c r="D1488" s="147"/>
      <c r="E1488" s="164"/>
      <c r="F1488" s="167"/>
    </row>
    <row r="1489" spans="1:6">
      <c r="A1489" s="184"/>
      <c r="B1489" s="31" t="s">
        <v>1431</v>
      </c>
      <c r="C1489" s="16"/>
      <c r="D1489" s="147"/>
      <c r="E1489" s="164"/>
      <c r="F1489" s="167"/>
    </row>
    <row r="1490" spans="1:6">
      <c r="A1490" s="184"/>
      <c r="B1490" s="26" t="s">
        <v>1432</v>
      </c>
      <c r="C1490" s="16"/>
      <c r="D1490" s="147"/>
      <c r="E1490" s="164"/>
      <c r="F1490" s="167"/>
    </row>
    <row r="1491" spans="1:6">
      <c r="A1491" s="184"/>
      <c r="B1491" s="34" t="s">
        <v>1433</v>
      </c>
      <c r="C1491" s="16"/>
      <c r="D1491" s="147"/>
      <c r="E1491" s="164"/>
      <c r="F1491" s="167"/>
    </row>
    <row r="1492" spans="1:6">
      <c r="A1492" s="184"/>
      <c r="B1492" s="34" t="s">
        <v>1434</v>
      </c>
      <c r="C1492" s="16"/>
      <c r="D1492" s="147"/>
      <c r="E1492" s="164"/>
      <c r="F1492" s="167"/>
    </row>
    <row r="1493" spans="1:6">
      <c r="A1493" s="184"/>
      <c r="B1493" s="31" t="s">
        <v>1435</v>
      </c>
      <c r="C1493" s="16"/>
      <c r="D1493" s="147"/>
      <c r="E1493" s="164"/>
      <c r="F1493" s="167"/>
    </row>
    <row r="1494" spans="1:6">
      <c r="A1494" s="184"/>
      <c r="B1494" s="31" t="s">
        <v>1426</v>
      </c>
      <c r="C1494" s="16"/>
      <c r="D1494" s="150"/>
      <c r="E1494" s="164"/>
      <c r="F1494" s="167"/>
    </row>
    <row r="1495" spans="1:6">
      <c r="A1495" s="184"/>
      <c r="B1495" s="26" t="s">
        <v>1436</v>
      </c>
      <c r="C1495" s="16"/>
      <c r="D1495" s="147"/>
      <c r="E1495" s="164"/>
      <c r="F1495" s="167"/>
    </row>
    <row r="1496" spans="1:6">
      <c r="A1496"/>
      <c r="B1496" s="15" t="s">
        <v>1437</v>
      </c>
      <c r="C1496" s="16"/>
      <c r="D1496" s="147">
        <v>250</v>
      </c>
      <c r="E1496" s="144">
        <v>53.217199999999998</v>
      </c>
      <c r="F1496" s="170">
        <f>ROUND((100-E1496)/100*D1496,1)</f>
        <v>117</v>
      </c>
    </row>
    <row r="1497" spans="1:6">
      <c r="A1497" s="199" t="s">
        <v>356</v>
      </c>
      <c r="B1497" s="26" t="s">
        <v>569</v>
      </c>
      <c r="C1497" s="185" t="s">
        <v>1438</v>
      </c>
      <c r="D1497" s="147"/>
      <c r="E1497" s="164"/>
      <c r="F1497" s="167"/>
    </row>
    <row r="1498" spans="1:6">
      <c r="A1498" s="199"/>
      <c r="B1498" s="31" t="s">
        <v>923</v>
      </c>
      <c r="C1498" s="185"/>
      <c r="D1498" s="147"/>
      <c r="E1498" s="164"/>
      <c r="F1498" s="167"/>
    </row>
    <row r="1499" spans="1:6">
      <c r="A1499" s="199"/>
      <c r="B1499" s="31" t="s">
        <v>570</v>
      </c>
      <c r="C1499" s="185"/>
      <c r="D1499" s="147"/>
      <c r="E1499" s="164"/>
      <c r="F1499" s="167"/>
    </row>
    <row r="1500" spans="1:6">
      <c r="A1500" s="199"/>
      <c r="B1500" s="31" t="s">
        <v>39</v>
      </c>
      <c r="C1500" s="16"/>
      <c r="D1500" s="147"/>
      <c r="E1500" s="164"/>
      <c r="F1500" s="167"/>
    </row>
    <row r="1501" spans="1:6">
      <c r="A1501" s="14"/>
      <c r="B1501" s="15" t="s">
        <v>1439</v>
      </c>
      <c r="C1501" s="16"/>
      <c r="D1501" s="147">
        <v>320</v>
      </c>
      <c r="E1501" s="144">
        <v>30.594687499999999</v>
      </c>
      <c r="F1501" s="170">
        <f>ROUND((100-E1501)/100*D1501,1)</f>
        <v>222.1</v>
      </c>
    </row>
    <row r="1502" spans="1:6">
      <c r="A1502" s="210" t="s">
        <v>334</v>
      </c>
      <c r="B1502" s="26" t="s">
        <v>1440</v>
      </c>
      <c r="C1502" s="185" t="s">
        <v>1441</v>
      </c>
      <c r="D1502" s="147"/>
      <c r="E1502" s="164"/>
      <c r="F1502" s="167"/>
    </row>
    <row r="1503" spans="1:6">
      <c r="A1503" s="210"/>
      <c r="B1503" s="31" t="s">
        <v>570</v>
      </c>
      <c r="C1503" s="185"/>
      <c r="D1503" s="152"/>
      <c r="E1503" s="164"/>
      <c r="F1503" s="167"/>
    </row>
    <row r="1504" spans="1:6">
      <c r="A1504" s="210"/>
      <c r="B1504" s="31" t="s">
        <v>923</v>
      </c>
      <c r="C1504" s="185"/>
      <c r="D1504" s="152"/>
      <c r="E1504" s="164"/>
      <c r="F1504" s="167"/>
    </row>
    <row r="1505" spans="1:6">
      <c r="A1505" s="210"/>
      <c r="B1505" s="26" t="s">
        <v>569</v>
      </c>
      <c r="C1505" s="91"/>
      <c r="D1505" s="152"/>
      <c r="E1505" s="164"/>
      <c r="F1505" s="167"/>
    </row>
    <row r="1506" spans="1:6">
      <c r="A1506" s="214" t="s">
        <v>29</v>
      </c>
      <c r="B1506" s="15" t="s">
        <v>1442</v>
      </c>
      <c r="C1506" s="16"/>
      <c r="D1506" s="147">
        <v>250</v>
      </c>
      <c r="E1506" s="144">
        <v>9.4079999999999995</v>
      </c>
      <c r="F1506" s="170">
        <f>ROUND((100-E1506)/100*D1506,1)</f>
        <v>226.5</v>
      </c>
    </row>
    <row r="1507" spans="1:6">
      <c r="A1507" s="214"/>
      <c r="B1507" s="31" t="s">
        <v>1443</v>
      </c>
      <c r="C1507" s="185" t="s">
        <v>1444</v>
      </c>
      <c r="D1507" s="147"/>
      <c r="E1507" s="164"/>
      <c r="F1507" s="167"/>
    </row>
    <row r="1508" spans="1:6">
      <c r="A1508" s="214"/>
      <c r="B1508" s="31" t="s">
        <v>1445</v>
      </c>
      <c r="C1508" s="185"/>
      <c r="D1508" s="147"/>
      <c r="E1508" s="164"/>
      <c r="F1508" s="167"/>
    </row>
    <row r="1509" spans="1:6">
      <c r="A1509" s="214"/>
      <c r="B1509" s="15" t="s">
        <v>734</v>
      </c>
      <c r="C1509" s="185"/>
      <c r="D1509" s="147">
        <v>250</v>
      </c>
      <c r="E1509" s="144">
        <v>0</v>
      </c>
      <c r="F1509" s="170">
        <f>ROUND((100-E1509)/100*D1509,1)</f>
        <v>250</v>
      </c>
    </row>
    <row r="1510" spans="1:6">
      <c r="A1510" s="214"/>
      <c r="B1510" s="31" t="s">
        <v>1446</v>
      </c>
      <c r="C1510" s="16"/>
      <c r="D1510" s="147"/>
      <c r="E1510" s="164"/>
      <c r="F1510" s="167"/>
    </row>
    <row r="1511" spans="1:6">
      <c r="A1511"/>
      <c r="B1511" s="15" t="s">
        <v>1447</v>
      </c>
      <c r="C1511" s="16"/>
      <c r="D1511" s="147">
        <v>400</v>
      </c>
      <c r="E1511" s="144">
        <v>13.847</v>
      </c>
      <c r="F1511" s="170">
        <f>ROUND((100-E1511)/100*D1511,1)</f>
        <v>344.6</v>
      </c>
    </row>
    <row r="1512" spans="1:6">
      <c r="A1512" s="184" t="s">
        <v>302</v>
      </c>
      <c r="B1512" s="26" t="s">
        <v>1448</v>
      </c>
      <c r="C1512" s="185" t="s">
        <v>1449</v>
      </c>
      <c r="D1512" s="147"/>
      <c r="E1512" s="164"/>
      <c r="F1512" s="167"/>
    </row>
    <row r="1513" spans="1:6">
      <c r="A1513" s="184"/>
      <c r="B1513" s="31" t="s">
        <v>1450</v>
      </c>
      <c r="C1513" s="185"/>
      <c r="D1513" s="147"/>
      <c r="E1513" s="164"/>
      <c r="F1513" s="167"/>
    </row>
    <row r="1514" spans="1:6">
      <c r="A1514"/>
      <c r="B1514" s="15" t="s">
        <v>1451</v>
      </c>
      <c r="C1514" s="16"/>
      <c r="D1514" s="147">
        <v>250</v>
      </c>
      <c r="E1514" s="144">
        <v>20.520800000000001</v>
      </c>
      <c r="F1514" s="170">
        <f>ROUND((100-E1514)/100*D1514,1)</f>
        <v>198.7</v>
      </c>
    </row>
    <row r="1515" spans="1:6">
      <c r="A1515" s="207" t="s">
        <v>978</v>
      </c>
      <c r="B1515" s="31" t="s">
        <v>1452</v>
      </c>
      <c r="C1515" s="16" t="s">
        <v>1453</v>
      </c>
      <c r="D1515" s="147"/>
      <c r="E1515" s="164"/>
      <c r="F1515" s="167"/>
    </row>
    <row r="1516" spans="1:6">
      <c r="A1516" s="207"/>
      <c r="B1516" s="26" t="s">
        <v>1454</v>
      </c>
      <c r="C1516" s="16"/>
      <c r="D1516" s="147"/>
      <c r="E1516" s="164"/>
      <c r="F1516" s="167"/>
    </row>
    <row r="1517" spans="1:6">
      <c r="A1517" s="207"/>
      <c r="B1517" s="31" t="s">
        <v>1455</v>
      </c>
      <c r="C1517" s="16"/>
      <c r="D1517" s="147"/>
      <c r="E1517" s="164"/>
      <c r="F1517" s="167"/>
    </row>
    <row r="1518" spans="1:6">
      <c r="A1518" s="207"/>
      <c r="B1518" s="31" t="s">
        <v>1456</v>
      </c>
      <c r="C1518" s="16"/>
      <c r="D1518" s="147"/>
      <c r="E1518" s="164"/>
      <c r="F1518" s="167"/>
    </row>
    <row r="1519" spans="1:6">
      <c r="A1519" s="207"/>
      <c r="B1519" s="26" t="s">
        <v>1166</v>
      </c>
      <c r="C1519" s="16"/>
      <c r="D1519" s="147"/>
      <c r="E1519" s="164"/>
      <c r="F1519" s="167"/>
    </row>
    <row r="1520" spans="1:6">
      <c r="A1520" s="207"/>
      <c r="B1520" s="26" t="s">
        <v>1457</v>
      </c>
      <c r="C1520" s="16"/>
      <c r="D1520" s="147"/>
      <c r="E1520" s="164"/>
      <c r="F1520" s="167"/>
    </row>
    <row r="1521" spans="1:6">
      <c r="A1521" s="207"/>
      <c r="B1521" s="26" t="s">
        <v>1458</v>
      </c>
      <c r="C1521" s="16"/>
      <c r="D1521" s="147"/>
      <c r="E1521" s="164"/>
      <c r="F1521" s="167"/>
    </row>
    <row r="1522" spans="1:6">
      <c r="A1522" s="207"/>
      <c r="B1522" s="26" t="s">
        <v>1459</v>
      </c>
      <c r="C1522" s="16"/>
      <c r="D1522" s="147"/>
      <c r="E1522" s="164"/>
      <c r="F1522" s="167"/>
    </row>
    <row r="1523" spans="1:6">
      <c r="A1523" s="207"/>
      <c r="B1523" s="31" t="s">
        <v>1460</v>
      </c>
      <c r="C1523" s="16"/>
      <c r="D1523" s="147"/>
      <c r="E1523" s="164"/>
      <c r="F1523" s="167"/>
    </row>
    <row r="1524" spans="1:6">
      <c r="A1524" s="207"/>
      <c r="B1524" s="31" t="s">
        <v>1461</v>
      </c>
      <c r="C1524" s="16"/>
      <c r="D1524" s="147"/>
      <c r="E1524" s="164"/>
      <c r="F1524" s="167"/>
    </row>
    <row r="1525" spans="1:6">
      <c r="A1525" s="207"/>
      <c r="B1525" s="15" t="s">
        <v>734</v>
      </c>
      <c r="C1525" s="16"/>
      <c r="D1525" s="147">
        <v>250</v>
      </c>
      <c r="E1525" s="144">
        <v>16.671199999999999</v>
      </c>
      <c r="F1525" s="170">
        <f>ROUND((100-E1525)/100*D1525,1)</f>
        <v>208.3</v>
      </c>
    </row>
    <row r="1526" spans="1:6">
      <c r="A1526" s="207"/>
      <c r="B1526" s="31" t="s">
        <v>1452</v>
      </c>
      <c r="C1526" s="16"/>
      <c r="D1526" s="147"/>
      <c r="E1526" s="164"/>
      <c r="F1526" s="167"/>
    </row>
    <row r="1527" spans="1:6">
      <c r="A1527" s="207"/>
      <c r="B1527" s="31" t="s">
        <v>1462</v>
      </c>
      <c r="C1527" s="16"/>
      <c r="D1527" s="147"/>
      <c r="E1527" s="164"/>
      <c r="F1527" s="167"/>
    </row>
    <row r="1528" spans="1:6">
      <c r="A1528" s="207"/>
      <c r="B1528" s="31" t="s">
        <v>1463</v>
      </c>
      <c r="C1528" s="16"/>
      <c r="D1528" s="147"/>
      <c r="E1528" s="164"/>
      <c r="F1528" s="167"/>
    </row>
    <row r="1529" spans="1:6">
      <c r="A1529" s="207"/>
      <c r="B1529" s="15" t="s">
        <v>1464</v>
      </c>
      <c r="C1529" s="16"/>
      <c r="D1529" s="147">
        <v>630</v>
      </c>
      <c r="E1529" s="144">
        <v>18.638095238095239</v>
      </c>
      <c r="F1529" s="170">
        <f>ROUND((100-E1529)/100*D1529,1)</f>
        <v>512.6</v>
      </c>
    </row>
    <row r="1530" spans="1:6">
      <c r="A1530" s="207"/>
      <c r="B1530" s="35" t="s">
        <v>1465</v>
      </c>
      <c r="C1530" s="33"/>
      <c r="D1530" s="150"/>
      <c r="E1530" s="164"/>
      <c r="F1530" s="167"/>
    </row>
    <row r="1531" spans="1:6">
      <c r="A1531" s="207"/>
      <c r="B1531" s="35" t="s">
        <v>1466</v>
      </c>
      <c r="C1531" s="33"/>
      <c r="D1531" s="150"/>
      <c r="E1531" s="164"/>
      <c r="F1531" s="167"/>
    </row>
    <row r="1532" spans="1:6">
      <c r="A1532" s="207"/>
      <c r="B1532" s="35" t="s">
        <v>1467</v>
      </c>
      <c r="C1532" s="33"/>
      <c r="D1532" s="150"/>
      <c r="E1532" s="164"/>
      <c r="F1532" s="167"/>
    </row>
    <row r="1533" spans="1:6">
      <c r="A1533" s="207"/>
      <c r="B1533" s="26" t="s">
        <v>264</v>
      </c>
      <c r="C1533" s="16"/>
      <c r="D1533" s="147"/>
      <c r="E1533" s="164"/>
      <c r="F1533" s="167"/>
    </row>
    <row r="1534" spans="1:6">
      <c r="A1534" s="207"/>
      <c r="B1534" s="35" t="s">
        <v>1468</v>
      </c>
      <c r="C1534" s="33"/>
      <c r="D1534" s="150"/>
      <c r="E1534" s="164"/>
      <c r="F1534" s="167"/>
    </row>
    <row r="1535" spans="1:6">
      <c r="A1535" s="207"/>
      <c r="B1535" s="35" t="s">
        <v>1469</v>
      </c>
      <c r="C1535" s="33"/>
      <c r="D1535" s="150"/>
      <c r="E1535" s="164"/>
      <c r="F1535" s="167"/>
    </row>
    <row r="1536" spans="1:6">
      <c r="A1536" s="207"/>
      <c r="B1536" s="26" t="s">
        <v>264</v>
      </c>
      <c r="C1536" s="16"/>
      <c r="D1536" s="147"/>
      <c r="E1536" s="164"/>
      <c r="F1536" s="167"/>
    </row>
    <row r="1537" spans="1:6">
      <c r="A1537" s="207"/>
      <c r="B1537" s="33" t="s">
        <v>1470</v>
      </c>
      <c r="C1537" s="33"/>
      <c r="D1537" s="148"/>
      <c r="E1537" s="164"/>
      <c r="F1537" s="167"/>
    </row>
    <row r="1538" spans="1:6">
      <c r="A1538" s="207"/>
      <c r="B1538" s="35" t="s">
        <v>1471</v>
      </c>
      <c r="C1538" s="33"/>
      <c r="D1538" s="150"/>
      <c r="E1538" s="164"/>
      <c r="F1538" s="167"/>
    </row>
    <row r="1539" spans="1:6">
      <c r="A1539" s="207"/>
      <c r="B1539" s="15" t="s">
        <v>734</v>
      </c>
      <c r="C1539" s="16"/>
      <c r="D1539" s="147">
        <v>630</v>
      </c>
      <c r="E1539" s="144">
        <v>15.965079365079365</v>
      </c>
      <c r="F1539" s="170">
        <f>ROUND((100-E1539)/100*D1539,1)</f>
        <v>529.4</v>
      </c>
    </row>
    <row r="1540" spans="1:6">
      <c r="A1540" s="207"/>
      <c r="B1540" s="35" t="s">
        <v>1472</v>
      </c>
      <c r="C1540" s="33"/>
      <c r="D1540" s="150"/>
      <c r="E1540" s="164"/>
      <c r="F1540" s="167"/>
    </row>
    <row r="1541" spans="1:6">
      <c r="A1541" s="207"/>
      <c r="B1541" s="35" t="s">
        <v>1473</v>
      </c>
      <c r="C1541" s="33"/>
      <c r="D1541" s="150"/>
      <c r="E1541" s="164"/>
      <c r="F1541" s="167"/>
    </row>
    <row r="1542" spans="1:6">
      <c r="A1542" s="207"/>
      <c r="B1542" s="35" t="s">
        <v>1474</v>
      </c>
      <c r="C1542" s="33"/>
      <c r="D1542" s="150"/>
      <c r="E1542" s="164"/>
      <c r="F1542" s="167"/>
    </row>
    <row r="1543" spans="1:6">
      <c r="A1543" s="207"/>
      <c r="B1543" s="35" t="s">
        <v>1475</v>
      </c>
      <c r="C1543" s="33"/>
      <c r="D1543" s="150"/>
      <c r="E1543" s="164"/>
      <c r="F1543" s="167"/>
    </row>
    <row r="1544" spans="1:6">
      <c r="A1544" s="207"/>
      <c r="B1544" s="35" t="s">
        <v>1476</v>
      </c>
      <c r="C1544" s="33"/>
      <c r="D1544" s="150"/>
      <c r="E1544" s="164"/>
      <c r="F1544" s="167"/>
    </row>
    <row r="1545" spans="1:6">
      <c r="A1545" s="207"/>
      <c r="B1545" s="26" t="s">
        <v>1477</v>
      </c>
      <c r="C1545" s="16"/>
      <c r="D1545" s="147"/>
      <c r="E1545" s="164"/>
      <c r="F1545" s="167"/>
    </row>
    <row r="1546" spans="1:6">
      <c r="A1546" s="207"/>
      <c r="B1546" s="33" t="s">
        <v>1470</v>
      </c>
      <c r="C1546" s="33"/>
      <c r="D1546" s="148"/>
      <c r="E1546" s="164"/>
      <c r="F1546" s="167"/>
    </row>
    <row r="1547" spans="1:6">
      <c r="A1547" s="207"/>
      <c r="B1547" s="35" t="s">
        <v>1471</v>
      </c>
      <c r="C1547" s="33"/>
      <c r="D1547" s="150"/>
      <c r="E1547" s="164"/>
      <c r="F1547" s="167"/>
    </row>
    <row r="1548" spans="1:6">
      <c r="A1548" s="207"/>
      <c r="B1548" s="35" t="s">
        <v>1478</v>
      </c>
      <c r="C1548" s="33"/>
      <c r="D1548" s="150"/>
      <c r="E1548" s="164"/>
      <c r="F1548" s="167"/>
    </row>
    <row r="1549" spans="1:6">
      <c r="A1549"/>
      <c r="B1549" s="15" t="s">
        <v>1479</v>
      </c>
      <c r="C1549" s="16"/>
      <c r="D1549" s="147">
        <v>630</v>
      </c>
      <c r="E1549" s="144">
        <v>10.335873015873016</v>
      </c>
      <c r="F1549" s="170">
        <f>ROUND((100-E1549)/100*D1549,1)</f>
        <v>564.9</v>
      </c>
    </row>
    <row r="1550" spans="1:6">
      <c r="A1550" s="191" t="s">
        <v>479</v>
      </c>
      <c r="B1550" s="31" t="s">
        <v>1480</v>
      </c>
      <c r="C1550" s="16"/>
      <c r="D1550" s="147"/>
      <c r="E1550" s="164"/>
      <c r="F1550" s="167"/>
    </row>
    <row r="1551" spans="1:6">
      <c r="A1551" s="191"/>
      <c r="B1551" s="26" t="s">
        <v>1481</v>
      </c>
      <c r="C1551" s="185" t="s">
        <v>1482</v>
      </c>
      <c r="D1551" s="147"/>
      <c r="E1551" s="164"/>
      <c r="F1551" s="167"/>
    </row>
    <row r="1552" spans="1:6">
      <c r="A1552" s="191"/>
      <c r="B1552" s="34" t="s">
        <v>1483</v>
      </c>
      <c r="C1552" s="185"/>
      <c r="D1552" s="147"/>
      <c r="E1552" s="164"/>
      <c r="F1552" s="167"/>
    </row>
    <row r="1553" spans="1:6">
      <c r="A1553" s="191"/>
      <c r="B1553" s="26" t="s">
        <v>1484</v>
      </c>
      <c r="C1553" s="185"/>
      <c r="D1553" s="147"/>
      <c r="E1553" s="164"/>
      <c r="F1553" s="167"/>
    </row>
    <row r="1554" spans="1:6">
      <c r="A1554" s="191"/>
      <c r="B1554" s="26" t="s">
        <v>1485</v>
      </c>
      <c r="C1554" s="185"/>
      <c r="D1554" s="147"/>
      <c r="E1554" s="164"/>
      <c r="F1554" s="167"/>
    </row>
    <row r="1555" spans="1:6">
      <c r="A1555" s="191"/>
      <c r="B1555" s="34" t="s">
        <v>1486</v>
      </c>
      <c r="C1555" s="185"/>
      <c r="D1555" s="147"/>
      <c r="E1555" s="164"/>
      <c r="F1555" s="167"/>
    </row>
    <row r="1556" spans="1:6">
      <c r="A1556" s="191"/>
      <c r="B1556" s="34" t="s">
        <v>1487</v>
      </c>
      <c r="C1556" s="185"/>
      <c r="D1556" s="147"/>
      <c r="E1556" s="164"/>
      <c r="F1556" s="167"/>
    </row>
    <row r="1557" spans="1:6">
      <c r="A1557" s="191"/>
      <c r="B1557" s="31" t="s">
        <v>1488</v>
      </c>
      <c r="C1557" s="16"/>
      <c r="D1557" s="147"/>
      <c r="E1557" s="164"/>
      <c r="F1557" s="167"/>
    </row>
    <row r="1558" spans="1:6">
      <c r="A1558" s="191"/>
      <c r="B1558" s="15" t="s">
        <v>734</v>
      </c>
      <c r="C1558" s="16"/>
      <c r="D1558" s="147">
        <v>630</v>
      </c>
      <c r="E1558" s="144">
        <v>4.4577777777777774</v>
      </c>
      <c r="F1558" s="170">
        <f>ROUND((100-E1558)/100*D1558,1)</f>
        <v>601.9</v>
      </c>
    </row>
    <row r="1559" spans="1:6">
      <c r="A1559" s="191"/>
      <c r="B1559" s="31" t="s">
        <v>1155</v>
      </c>
      <c r="C1559" s="16"/>
      <c r="D1559" s="147"/>
      <c r="E1559" s="164"/>
      <c r="F1559" s="167"/>
    </row>
    <row r="1560" spans="1:6">
      <c r="A1560" s="191"/>
      <c r="B1560" s="26" t="s">
        <v>1489</v>
      </c>
      <c r="C1560" s="16"/>
      <c r="D1560" s="147"/>
      <c r="E1560" s="164"/>
      <c r="F1560" s="167"/>
    </row>
    <row r="1561" spans="1:6">
      <c r="A1561" s="191"/>
      <c r="B1561" s="26" t="s">
        <v>1490</v>
      </c>
      <c r="C1561" s="16"/>
      <c r="D1561" s="147"/>
      <c r="E1561" s="164"/>
      <c r="F1561" s="167"/>
    </row>
    <row r="1562" spans="1:6">
      <c r="A1562" s="191"/>
      <c r="B1562" s="26" t="s">
        <v>1491</v>
      </c>
      <c r="C1562" s="16"/>
      <c r="D1562" s="147"/>
      <c r="E1562" s="164"/>
      <c r="F1562" s="167"/>
    </row>
    <row r="1563" spans="1:6">
      <c r="A1563" s="191"/>
      <c r="B1563" s="31" t="s">
        <v>1480</v>
      </c>
      <c r="C1563" s="16"/>
      <c r="D1563" s="147"/>
      <c r="E1563" s="164"/>
      <c r="F1563" s="167"/>
    </row>
    <row r="1564" spans="1:6">
      <c r="A1564" s="191"/>
      <c r="B1564" s="26" t="s">
        <v>1492</v>
      </c>
      <c r="C1564" s="16"/>
      <c r="D1564" s="147"/>
      <c r="E1564" s="164"/>
      <c r="F1564" s="167"/>
    </row>
    <row r="1565" spans="1:6">
      <c r="A1565" s="191"/>
      <c r="B1565" s="31" t="s">
        <v>1493</v>
      </c>
      <c r="C1565" s="16"/>
      <c r="D1565" s="147"/>
      <c r="E1565" s="164"/>
      <c r="F1565" s="167"/>
    </row>
    <row r="1566" spans="1:6">
      <c r="A1566" s="191"/>
      <c r="B1566" s="15" t="s">
        <v>1494</v>
      </c>
      <c r="C1566" s="16"/>
      <c r="D1566" s="147">
        <v>400</v>
      </c>
      <c r="E1566" s="144">
        <v>26.161750000000001</v>
      </c>
      <c r="F1566" s="170">
        <f>ROUND((100-E1566)/100*D1566,1)</f>
        <v>295.39999999999998</v>
      </c>
    </row>
    <row r="1567" spans="1:6">
      <c r="A1567" s="191"/>
      <c r="B1567" s="22" t="s">
        <v>1495</v>
      </c>
      <c r="C1567" s="187" t="s">
        <v>1496</v>
      </c>
      <c r="D1567" s="147"/>
      <c r="E1567" s="164"/>
      <c r="F1567" s="167"/>
    </row>
    <row r="1568" spans="1:6">
      <c r="A1568" s="191"/>
      <c r="B1568" s="64" t="s">
        <v>1497</v>
      </c>
      <c r="C1568" s="187"/>
      <c r="D1568" s="147"/>
      <c r="E1568" s="164"/>
      <c r="F1568" s="167"/>
    </row>
    <row r="1569" spans="1:6">
      <c r="A1569" s="191"/>
      <c r="B1569" s="64" t="s">
        <v>1498</v>
      </c>
      <c r="C1569" s="187"/>
      <c r="D1569" s="147"/>
      <c r="E1569" s="164"/>
      <c r="F1569" s="167"/>
    </row>
    <row r="1570" spans="1:6">
      <c r="A1570" s="191"/>
      <c r="B1570" s="15" t="s">
        <v>451</v>
      </c>
      <c r="C1570" s="187"/>
      <c r="D1570" s="147"/>
      <c r="E1570" s="164"/>
      <c r="F1570" s="167"/>
    </row>
    <row r="1571" spans="1:6">
      <c r="A1571" s="191"/>
      <c r="B1571" s="26" t="s">
        <v>937</v>
      </c>
      <c r="C1571" s="187"/>
      <c r="D1571" s="147"/>
      <c r="E1571" s="164"/>
      <c r="F1571" s="167"/>
    </row>
    <row r="1572" spans="1:6">
      <c r="A1572" s="191"/>
      <c r="B1572" s="19" t="s">
        <v>1499</v>
      </c>
      <c r="C1572" s="187"/>
      <c r="D1572" s="147"/>
      <c r="E1572" s="164"/>
      <c r="F1572" s="167"/>
    </row>
    <row r="1573" spans="1:6">
      <c r="A1573" s="191"/>
      <c r="B1573" s="19" t="s">
        <v>1500</v>
      </c>
      <c r="C1573" s="16"/>
      <c r="D1573" s="147"/>
      <c r="E1573" s="164"/>
      <c r="F1573" s="167"/>
    </row>
    <row r="1574" spans="1:6">
      <c r="A1574" s="191"/>
      <c r="B1574" s="64" t="s">
        <v>1501</v>
      </c>
      <c r="C1574" s="16"/>
      <c r="D1574" s="147"/>
      <c r="E1574" s="164"/>
      <c r="F1574" s="167"/>
    </row>
    <row r="1575" spans="1:6">
      <c r="A1575" s="191"/>
      <c r="B1575" s="64" t="s">
        <v>1502</v>
      </c>
      <c r="C1575" s="16"/>
      <c r="D1575" s="147"/>
      <c r="E1575" s="164"/>
      <c r="F1575" s="167"/>
    </row>
    <row r="1576" spans="1:6">
      <c r="A1576" s="191"/>
      <c r="B1576" s="64" t="s">
        <v>1502</v>
      </c>
      <c r="C1576" s="16"/>
      <c r="D1576" s="147"/>
      <c r="E1576" s="164"/>
      <c r="F1576" s="167"/>
    </row>
    <row r="1577" spans="1:6">
      <c r="A1577" s="191"/>
      <c r="B1577" s="19" t="s">
        <v>1503</v>
      </c>
      <c r="C1577" s="16"/>
      <c r="D1577" s="147"/>
      <c r="E1577" s="164"/>
      <c r="F1577" s="167"/>
    </row>
    <row r="1578" spans="1:6">
      <c r="A1578" s="191"/>
      <c r="B1578" s="26" t="s">
        <v>1504</v>
      </c>
      <c r="C1578" s="16"/>
      <c r="D1578" s="147"/>
      <c r="E1578" s="164"/>
      <c r="F1578" s="167"/>
    </row>
    <row r="1579" spans="1:6">
      <c r="A1579"/>
      <c r="B1579" s="15" t="s">
        <v>1505</v>
      </c>
      <c r="C1579" s="16"/>
      <c r="D1579" s="147">
        <v>400</v>
      </c>
      <c r="E1579" s="144">
        <v>21.57525</v>
      </c>
      <c r="F1579" s="170">
        <f>ROUND((100-E1579)/100*D1579,1)</f>
        <v>313.7</v>
      </c>
    </row>
    <row r="1580" spans="1:6">
      <c r="A1580" s="191" t="s">
        <v>429</v>
      </c>
      <c r="B1580" s="26" t="s">
        <v>1506</v>
      </c>
      <c r="C1580" s="185" t="s">
        <v>1507</v>
      </c>
      <c r="D1580" s="147"/>
      <c r="E1580" s="164"/>
      <c r="F1580" s="167"/>
    </row>
    <row r="1581" spans="1:6">
      <c r="A1581" s="191"/>
      <c r="B1581" s="31" t="s">
        <v>1508</v>
      </c>
      <c r="C1581" s="185"/>
      <c r="D1581" s="147"/>
      <c r="E1581" s="164"/>
      <c r="F1581" s="167"/>
    </row>
    <row r="1582" spans="1:6">
      <c r="A1582" s="191"/>
      <c r="B1582" s="31" t="s">
        <v>1509</v>
      </c>
      <c r="C1582" s="185"/>
      <c r="D1582" s="147"/>
      <c r="E1582" s="164"/>
      <c r="F1582" s="167"/>
    </row>
    <row r="1583" spans="1:6">
      <c r="A1583" s="191"/>
      <c r="B1583" s="31" t="s">
        <v>1510</v>
      </c>
      <c r="C1583" s="185"/>
      <c r="D1583" s="147"/>
      <c r="E1583" s="164"/>
      <c r="F1583" s="167"/>
    </row>
    <row r="1584" spans="1:6">
      <c r="A1584" s="191"/>
      <c r="B1584" s="31" t="s">
        <v>1511</v>
      </c>
      <c r="C1584" s="16"/>
      <c r="D1584" s="147"/>
      <c r="E1584" s="164"/>
      <c r="F1584" s="167"/>
    </row>
    <row r="1585" spans="1:6">
      <c r="A1585" s="14"/>
      <c r="B1585" s="15" t="s">
        <v>1512</v>
      </c>
      <c r="C1585" s="16"/>
      <c r="D1585" s="147">
        <v>400</v>
      </c>
      <c r="E1585" s="144">
        <v>5.525E-2</v>
      </c>
      <c r="F1585" s="170">
        <f>ROUND((100-E1585)/100*D1585,1)</f>
        <v>399.8</v>
      </c>
    </row>
    <row r="1586" spans="1:6">
      <c r="A1586" s="191" t="s">
        <v>29</v>
      </c>
      <c r="B1586" s="31" t="s">
        <v>1513</v>
      </c>
      <c r="C1586" s="187" t="s">
        <v>1514</v>
      </c>
      <c r="D1586" s="147"/>
      <c r="E1586" s="164"/>
      <c r="F1586" s="167"/>
    </row>
    <row r="1587" spans="1:6">
      <c r="A1587" s="191"/>
      <c r="B1587" s="31" t="s">
        <v>1515</v>
      </c>
      <c r="C1587" s="187"/>
      <c r="D1587" s="147"/>
      <c r="E1587" s="164"/>
      <c r="F1587" s="167"/>
    </row>
    <row r="1588" spans="1:6">
      <c r="A1588" s="191"/>
      <c r="B1588" s="19" t="s">
        <v>1516</v>
      </c>
      <c r="C1588" s="187"/>
      <c r="D1588" s="147"/>
      <c r="E1588" s="164"/>
      <c r="F1588" s="167"/>
    </row>
    <row r="1589" spans="1:6">
      <c r="A1589" s="191"/>
      <c r="B1589" s="19" t="s">
        <v>1517</v>
      </c>
      <c r="C1589" s="187"/>
      <c r="D1589" s="147"/>
      <c r="E1589" s="164"/>
      <c r="F1589" s="167"/>
    </row>
    <row r="1590" spans="1:6">
      <c r="A1590" s="191"/>
      <c r="B1590" s="19" t="s">
        <v>1518</v>
      </c>
      <c r="C1590" s="16"/>
      <c r="D1590" s="147"/>
      <c r="E1590" s="164"/>
      <c r="F1590" s="167"/>
    </row>
    <row r="1591" spans="1:6">
      <c r="A1591" s="184" t="s">
        <v>29</v>
      </c>
      <c r="B1591" s="15" t="s">
        <v>1519</v>
      </c>
      <c r="C1591" s="16"/>
      <c r="D1591" s="147">
        <v>160</v>
      </c>
      <c r="E1591" s="144">
        <v>1.7175</v>
      </c>
      <c r="F1591" s="170">
        <f>ROUND((100-E1591)/100*D1591,1)</f>
        <v>157.30000000000001</v>
      </c>
    </row>
    <row r="1592" spans="1:6">
      <c r="A1592" s="184"/>
      <c r="B1592" s="19" t="s">
        <v>1520</v>
      </c>
      <c r="C1592" s="16"/>
      <c r="D1592" s="147"/>
      <c r="E1592" s="164"/>
      <c r="F1592" s="167"/>
    </row>
    <row r="1593" spans="1:6">
      <c r="A1593" s="184"/>
      <c r="B1593" s="15" t="s">
        <v>1521</v>
      </c>
      <c r="C1593" s="16"/>
      <c r="D1593" s="147">
        <v>400</v>
      </c>
      <c r="E1593" s="144">
        <v>14.71325</v>
      </c>
      <c r="F1593" s="170">
        <f>ROUND((100-E1593)/100*D1593,1)</f>
        <v>341.1</v>
      </c>
    </row>
    <row r="1594" spans="1:6">
      <c r="A1594" s="184"/>
      <c r="B1594" s="31" t="s">
        <v>63</v>
      </c>
      <c r="C1594" s="16" t="s">
        <v>1522</v>
      </c>
      <c r="D1594" s="147"/>
      <c r="E1594" s="164"/>
      <c r="F1594" s="167"/>
    </row>
    <row r="1595" spans="1:6">
      <c r="A1595" s="184"/>
      <c r="B1595" s="31" t="s">
        <v>1523</v>
      </c>
      <c r="C1595" s="16"/>
      <c r="D1595" s="147"/>
      <c r="E1595" s="164"/>
      <c r="F1595" s="167"/>
    </row>
    <row r="1596" spans="1:6">
      <c r="A1596" s="184"/>
      <c r="B1596" s="19" t="s">
        <v>1524</v>
      </c>
      <c r="C1596" s="16"/>
      <c r="D1596" s="147"/>
      <c r="E1596" s="164"/>
      <c r="F1596" s="167"/>
    </row>
    <row r="1597" spans="1:6">
      <c r="A1597" s="184"/>
      <c r="B1597" s="19" t="s">
        <v>1524</v>
      </c>
      <c r="C1597" s="16"/>
      <c r="D1597" s="147"/>
      <c r="E1597" s="164"/>
      <c r="F1597" s="167"/>
    </row>
    <row r="1598" spans="1:6">
      <c r="A1598" s="184"/>
      <c r="B1598" s="19" t="s">
        <v>335</v>
      </c>
      <c r="C1598" s="16"/>
      <c r="D1598" s="147"/>
      <c r="E1598" s="164"/>
      <c r="F1598" s="167"/>
    </row>
    <row r="1599" spans="1:6">
      <c r="A1599" s="184"/>
      <c r="B1599" s="31" t="s">
        <v>236</v>
      </c>
      <c r="C1599" s="16"/>
      <c r="D1599" s="147"/>
      <c r="E1599" s="164"/>
      <c r="F1599" s="167"/>
    </row>
    <row r="1600" spans="1:6">
      <c r="A1600"/>
      <c r="B1600" s="15" t="s">
        <v>1525</v>
      </c>
      <c r="C1600" s="16"/>
      <c r="D1600" s="147">
        <v>400</v>
      </c>
      <c r="E1600" s="144">
        <v>13.804</v>
      </c>
      <c r="F1600" s="170">
        <f>ROUND((100-E1600)/100*D1600,1)</f>
        <v>344.8</v>
      </c>
    </row>
    <row r="1601" spans="1:6">
      <c r="A1601" s="191" t="s">
        <v>479</v>
      </c>
      <c r="B1601" s="26" t="s">
        <v>1526</v>
      </c>
      <c r="C1601" s="185" t="s">
        <v>1527</v>
      </c>
      <c r="D1601" s="148"/>
      <c r="E1601" s="164"/>
      <c r="F1601" s="167"/>
    </row>
    <row r="1602" spans="1:6">
      <c r="A1602" s="191"/>
      <c r="B1602" s="31" t="s">
        <v>1528</v>
      </c>
      <c r="C1602" s="185"/>
      <c r="D1602" s="147"/>
      <c r="E1602" s="164"/>
      <c r="F1602" s="167"/>
    </row>
    <row r="1603" spans="1:6">
      <c r="A1603" s="191"/>
      <c r="B1603" s="31" t="s">
        <v>1529</v>
      </c>
      <c r="C1603" s="185"/>
      <c r="D1603" s="147"/>
      <c r="E1603" s="164"/>
      <c r="F1603" s="167"/>
    </row>
    <row r="1604" spans="1:6">
      <c r="A1604" s="191"/>
      <c r="B1604" s="26" t="s">
        <v>1530</v>
      </c>
      <c r="C1604" s="185"/>
      <c r="D1604" s="148"/>
      <c r="E1604" s="164"/>
      <c r="F1604" s="167"/>
    </row>
    <row r="1605" spans="1:6">
      <c r="A1605" s="191"/>
      <c r="B1605" s="26" t="s">
        <v>1531</v>
      </c>
      <c r="C1605" s="16"/>
      <c r="D1605" s="148"/>
      <c r="E1605" s="164"/>
      <c r="F1605" s="167"/>
    </row>
    <row r="1606" spans="1:6">
      <c r="A1606" s="191"/>
      <c r="B1606" s="31" t="s">
        <v>1532</v>
      </c>
      <c r="C1606" s="16"/>
      <c r="D1606" s="147"/>
      <c r="E1606" s="164"/>
      <c r="F1606" s="167"/>
    </row>
    <row r="1607" spans="1:6">
      <c r="A1607" s="191"/>
      <c r="B1607" s="26" t="s">
        <v>1533</v>
      </c>
      <c r="C1607" s="16"/>
      <c r="D1607" s="148"/>
      <c r="E1607" s="164"/>
      <c r="F1607" s="167"/>
    </row>
    <row r="1608" spans="1:6">
      <c r="A1608" s="191"/>
      <c r="B1608" s="26" t="s">
        <v>1534</v>
      </c>
      <c r="C1608" s="16"/>
      <c r="D1608" s="148"/>
      <c r="E1608" s="164"/>
      <c r="F1608" s="167"/>
    </row>
    <row r="1609" spans="1:6">
      <c r="A1609" s="191"/>
      <c r="B1609" s="15" t="s">
        <v>734</v>
      </c>
      <c r="C1609" s="16"/>
      <c r="D1609" s="147">
        <v>400</v>
      </c>
      <c r="E1609" s="144">
        <v>22.2515</v>
      </c>
      <c r="F1609" s="170">
        <f>ROUND((100-E1609)/100*D1609,1)</f>
        <v>311</v>
      </c>
    </row>
    <row r="1610" spans="1:6">
      <c r="A1610" s="191"/>
      <c r="B1610" s="26" t="s">
        <v>1535</v>
      </c>
      <c r="C1610" s="16"/>
      <c r="D1610" s="147"/>
      <c r="E1610" s="164"/>
      <c r="F1610" s="167"/>
    </row>
    <row r="1611" spans="1:6">
      <c r="A1611" s="191"/>
      <c r="B1611" s="26" t="s">
        <v>1536</v>
      </c>
      <c r="C1611" s="16"/>
      <c r="D1611" s="147"/>
      <c r="E1611" s="164"/>
      <c r="F1611" s="167"/>
    </row>
    <row r="1612" spans="1:6">
      <c r="A1612" s="191"/>
      <c r="B1612" s="31" t="s">
        <v>1537</v>
      </c>
      <c r="C1612" s="16"/>
      <c r="D1612" s="147"/>
      <c r="E1612" s="164"/>
      <c r="F1612" s="167"/>
    </row>
    <row r="1613" spans="1:6">
      <c r="A1613" s="191"/>
      <c r="B1613" s="31" t="s">
        <v>1538</v>
      </c>
      <c r="C1613" s="16"/>
      <c r="D1613" s="147"/>
      <c r="E1613" s="164"/>
      <c r="F1613" s="167"/>
    </row>
    <row r="1614" spans="1:6">
      <c r="A1614" s="191"/>
      <c r="B1614" s="31" t="s">
        <v>1539</v>
      </c>
      <c r="C1614" s="16"/>
      <c r="D1614" s="147"/>
      <c r="E1614" s="164"/>
      <c r="F1614" s="167"/>
    </row>
    <row r="1615" spans="1:6">
      <c r="A1615" s="191"/>
      <c r="B1615" s="31" t="s">
        <v>1540</v>
      </c>
      <c r="C1615" s="16"/>
      <c r="D1615" s="147"/>
      <c r="E1615" s="164"/>
      <c r="F1615" s="167"/>
    </row>
    <row r="1616" spans="1:6">
      <c r="A1616" s="191"/>
      <c r="B1616" s="31" t="s">
        <v>1541</v>
      </c>
      <c r="C1616" s="16"/>
      <c r="D1616" s="147"/>
      <c r="E1616" s="164"/>
      <c r="F1616" s="167"/>
    </row>
    <row r="1617" spans="1:6">
      <c r="A1617" s="191"/>
      <c r="B1617" s="31" t="s">
        <v>1542</v>
      </c>
      <c r="C1617" s="16"/>
      <c r="D1617" s="147"/>
      <c r="E1617" s="164"/>
      <c r="F1617" s="167"/>
    </row>
    <row r="1618" spans="1:6">
      <c r="A1618"/>
      <c r="B1618" s="15" t="s">
        <v>1543</v>
      </c>
      <c r="C1618" s="16"/>
      <c r="D1618" s="147">
        <v>250</v>
      </c>
      <c r="E1618" s="144">
        <v>33.889600000000002</v>
      </c>
      <c r="F1618" s="170">
        <f>ROUND((100-E1618)/100*D1618,1)</f>
        <v>165.3</v>
      </c>
    </row>
    <row r="1619" spans="1:6">
      <c r="A1619" s="203" t="s">
        <v>429</v>
      </c>
      <c r="B1619" s="22" t="s">
        <v>1121</v>
      </c>
      <c r="C1619" s="185" t="s">
        <v>1544</v>
      </c>
      <c r="D1619" s="147"/>
      <c r="E1619" s="164"/>
      <c r="F1619" s="167"/>
    </row>
    <row r="1620" spans="1:6">
      <c r="A1620" s="203"/>
      <c r="B1620" s="19" t="s">
        <v>1119</v>
      </c>
      <c r="C1620" s="185"/>
      <c r="D1620" s="147"/>
      <c r="E1620" s="164"/>
      <c r="F1620" s="167"/>
    </row>
    <row r="1621" spans="1:6">
      <c r="A1621" s="203"/>
      <c r="B1621" s="19" t="s">
        <v>1545</v>
      </c>
      <c r="C1621" s="185"/>
      <c r="D1621" s="147"/>
      <c r="E1621" s="164"/>
      <c r="F1621" s="167"/>
    </row>
    <row r="1622" spans="1:6">
      <c r="A1622" s="203"/>
      <c r="B1622" s="19" t="s">
        <v>1546</v>
      </c>
      <c r="C1622" s="16"/>
      <c r="D1622" s="147"/>
      <c r="E1622" s="164"/>
      <c r="F1622" s="167"/>
    </row>
    <row r="1623" spans="1:6">
      <c r="A1623" s="14"/>
      <c r="B1623" s="15" t="s">
        <v>1547</v>
      </c>
      <c r="C1623" s="16"/>
      <c r="D1623" s="147">
        <v>400</v>
      </c>
      <c r="E1623" s="144">
        <v>18.4575</v>
      </c>
      <c r="F1623" s="170">
        <f>ROUND((100-E1623)/100*D1623,1)</f>
        <v>326.2</v>
      </c>
    </row>
    <row r="1624" spans="1:6">
      <c r="A1624" s="199" t="s">
        <v>356</v>
      </c>
      <c r="B1624" s="22" t="s">
        <v>1548</v>
      </c>
      <c r="C1624" s="185" t="s">
        <v>1549</v>
      </c>
      <c r="D1624" s="147"/>
      <c r="E1624" s="164"/>
      <c r="F1624" s="167"/>
    </row>
    <row r="1625" spans="1:6">
      <c r="A1625" s="199"/>
      <c r="B1625" s="19" t="s">
        <v>1550</v>
      </c>
      <c r="C1625" s="185"/>
      <c r="D1625" s="147"/>
      <c r="E1625" s="164"/>
      <c r="F1625" s="167"/>
    </row>
    <row r="1626" spans="1:6">
      <c r="A1626" s="199"/>
      <c r="B1626" s="19" t="s">
        <v>1551</v>
      </c>
      <c r="C1626" s="185"/>
      <c r="D1626" s="147"/>
      <c r="E1626" s="164"/>
      <c r="F1626" s="167"/>
    </row>
    <row r="1627" spans="1:6">
      <c r="A1627" s="199"/>
      <c r="B1627" s="19" t="s">
        <v>1552</v>
      </c>
      <c r="C1627" s="185"/>
      <c r="D1627" s="147"/>
      <c r="E1627" s="164"/>
      <c r="F1627" s="167"/>
    </row>
    <row r="1628" spans="1:6">
      <c r="A1628" s="199"/>
      <c r="B1628" s="19" t="s">
        <v>1553</v>
      </c>
      <c r="C1628" s="185"/>
      <c r="D1628" s="147"/>
      <c r="E1628" s="164"/>
      <c r="F1628" s="167"/>
    </row>
    <row r="1629" spans="1:6">
      <c r="A1629" s="199"/>
      <c r="B1629" s="19" t="s">
        <v>1554</v>
      </c>
      <c r="C1629" s="16"/>
      <c r="D1629" s="147"/>
      <c r="E1629" s="164"/>
      <c r="F1629" s="167"/>
    </row>
    <row r="1630" spans="1:6">
      <c r="A1630" s="199"/>
      <c r="B1630" s="19" t="s">
        <v>1555</v>
      </c>
      <c r="C1630" s="16"/>
      <c r="D1630" s="147"/>
      <c r="E1630" s="164"/>
      <c r="F1630" s="167"/>
    </row>
    <row r="1631" spans="1:6">
      <c r="A1631" s="199"/>
      <c r="B1631" s="19" t="s">
        <v>1556</v>
      </c>
      <c r="C1631" s="16"/>
      <c r="D1631" s="147"/>
      <c r="E1631" s="164"/>
      <c r="F1631" s="167"/>
    </row>
    <row r="1632" spans="1:6">
      <c r="A1632" s="199"/>
      <c r="B1632" s="19" t="s">
        <v>1552</v>
      </c>
      <c r="C1632" s="16"/>
      <c r="D1632" s="147"/>
      <c r="E1632" s="164"/>
      <c r="F1632" s="167"/>
    </row>
    <row r="1633" spans="1:6">
      <c r="A1633" s="199"/>
      <c r="B1633" s="15" t="s">
        <v>734</v>
      </c>
      <c r="C1633" s="16"/>
      <c r="D1633" s="147">
        <v>400</v>
      </c>
      <c r="E1633" s="144">
        <v>5.5067500000000003</v>
      </c>
      <c r="F1633" s="170">
        <f>ROUND((100-E1633)/100*D1633,1)</f>
        <v>378</v>
      </c>
    </row>
    <row r="1634" spans="1:6">
      <c r="A1634" s="199"/>
      <c r="B1634" s="19" t="s">
        <v>1557</v>
      </c>
      <c r="C1634" s="16"/>
      <c r="D1634" s="147"/>
      <c r="E1634" s="164"/>
      <c r="F1634" s="167"/>
    </row>
    <row r="1635" spans="1:6">
      <c r="A1635" s="199"/>
      <c r="B1635" s="19" t="s">
        <v>1558</v>
      </c>
      <c r="C1635" s="16"/>
      <c r="D1635" s="147"/>
      <c r="E1635" s="164"/>
      <c r="F1635" s="167"/>
    </row>
    <row r="1636" spans="1:6">
      <c r="A1636" s="199"/>
      <c r="B1636" s="19" t="s">
        <v>1559</v>
      </c>
      <c r="C1636" s="16"/>
      <c r="D1636" s="147"/>
      <c r="E1636" s="164"/>
      <c r="F1636" s="167"/>
    </row>
    <row r="1637" spans="1:6">
      <c r="A1637" s="199"/>
      <c r="B1637" s="19" t="s">
        <v>1560</v>
      </c>
      <c r="C1637" s="16"/>
      <c r="D1637" s="147"/>
      <c r="E1637" s="164"/>
      <c r="F1637" s="167"/>
    </row>
    <row r="1638" spans="1:6">
      <c r="A1638" s="14"/>
      <c r="B1638" s="15" t="s">
        <v>1561</v>
      </c>
      <c r="C1638" s="16"/>
      <c r="D1638" s="147">
        <v>400</v>
      </c>
      <c r="E1638" s="144">
        <v>5.117</v>
      </c>
      <c r="F1638" s="170">
        <f>ROUND((100-E1638)/100*D1638,1)</f>
        <v>379.5</v>
      </c>
    </row>
    <row r="1639" spans="1:6">
      <c r="A1639" s="199" t="s">
        <v>356</v>
      </c>
      <c r="B1639" s="26" t="s">
        <v>1562</v>
      </c>
      <c r="C1639" s="185" t="s">
        <v>1563</v>
      </c>
      <c r="D1639" s="147"/>
      <c r="E1639" s="164"/>
      <c r="F1639" s="167"/>
    </row>
    <row r="1640" spans="1:6">
      <c r="A1640" s="199"/>
      <c r="B1640" s="31" t="s">
        <v>1564</v>
      </c>
      <c r="C1640" s="185"/>
      <c r="D1640" s="147"/>
      <c r="E1640" s="164"/>
      <c r="F1640" s="167"/>
    </row>
    <row r="1641" spans="1:6">
      <c r="A1641" s="199"/>
      <c r="B1641" s="31" t="s">
        <v>1565</v>
      </c>
      <c r="C1641" s="185"/>
      <c r="D1641" s="147"/>
      <c r="E1641" s="164"/>
      <c r="F1641" s="167"/>
    </row>
    <row r="1642" spans="1:6">
      <c r="A1642" s="199"/>
      <c r="B1642" s="26" t="s">
        <v>1566</v>
      </c>
      <c r="C1642" s="185"/>
      <c r="D1642" s="147"/>
      <c r="E1642" s="164"/>
      <c r="F1642" s="167"/>
    </row>
    <row r="1643" spans="1:6">
      <c r="A1643" s="199"/>
      <c r="B1643" s="26" t="s">
        <v>1567</v>
      </c>
      <c r="C1643" s="185"/>
      <c r="D1643" s="147"/>
      <c r="E1643" s="164"/>
      <c r="F1643" s="167"/>
    </row>
    <row r="1644" spans="1:6">
      <c r="A1644" s="199"/>
      <c r="B1644" s="31" t="s">
        <v>1568</v>
      </c>
      <c r="C1644" s="16"/>
      <c r="D1644" s="147"/>
      <c r="E1644" s="164"/>
      <c r="F1644" s="167"/>
    </row>
    <row r="1645" spans="1:6">
      <c r="A1645" s="199"/>
      <c r="B1645" s="15" t="s">
        <v>734</v>
      </c>
      <c r="C1645" s="16"/>
      <c r="D1645" s="147">
        <v>400</v>
      </c>
      <c r="E1645" s="144">
        <v>14.452500000000001</v>
      </c>
      <c r="F1645" s="170">
        <f>ROUND((100-E1645)/100*D1645,1)</f>
        <v>342.2</v>
      </c>
    </row>
    <row r="1646" spans="1:6">
      <c r="A1646" s="199"/>
      <c r="B1646" s="26" t="s">
        <v>1569</v>
      </c>
      <c r="C1646" s="16"/>
      <c r="D1646" s="147"/>
      <c r="E1646" s="164"/>
      <c r="F1646" s="167"/>
    </row>
    <row r="1647" spans="1:6">
      <c r="A1647" s="199"/>
      <c r="B1647" s="26" t="s">
        <v>63</v>
      </c>
      <c r="C1647" s="16"/>
      <c r="D1647" s="147"/>
      <c r="E1647" s="164"/>
      <c r="F1647" s="167"/>
    </row>
    <row r="1648" spans="1:6">
      <c r="A1648" s="199"/>
      <c r="B1648" s="26" t="s">
        <v>1570</v>
      </c>
      <c r="C1648" s="16"/>
      <c r="D1648" s="147"/>
      <c r="E1648" s="164"/>
      <c r="F1648" s="167"/>
    </row>
    <row r="1649" spans="1:6">
      <c r="A1649" s="199"/>
      <c r="B1649" s="31" t="s">
        <v>1571</v>
      </c>
      <c r="C1649" s="16"/>
      <c r="D1649" s="147"/>
      <c r="E1649" s="164"/>
      <c r="F1649" s="167"/>
    </row>
    <row r="1650" spans="1:6">
      <c r="A1650" s="199"/>
      <c r="B1650" s="31" t="s">
        <v>923</v>
      </c>
      <c r="C1650" s="16"/>
      <c r="D1650" s="147"/>
      <c r="E1650" s="164"/>
      <c r="F1650" s="167"/>
    </row>
    <row r="1651" spans="1:6">
      <c r="A1651" s="199"/>
      <c r="B1651" s="31" t="s">
        <v>1572</v>
      </c>
      <c r="C1651" s="16"/>
      <c r="D1651" s="147"/>
      <c r="E1651" s="164"/>
      <c r="F1651" s="167"/>
    </row>
    <row r="1652" spans="1:6">
      <c r="A1652" s="199"/>
      <c r="B1652" s="31" t="s">
        <v>569</v>
      </c>
      <c r="C1652" s="16"/>
      <c r="D1652" s="147"/>
      <c r="E1652" s="164"/>
      <c r="F1652" s="167"/>
    </row>
    <row r="1653" spans="1:6">
      <c r="A1653" s="199"/>
      <c r="B1653" s="31" t="s">
        <v>1573</v>
      </c>
      <c r="C1653" s="16"/>
      <c r="D1653" s="147"/>
      <c r="E1653" s="164"/>
      <c r="F1653" s="167"/>
    </row>
    <row r="1654" spans="1:6">
      <c r="A1654" s="199"/>
      <c r="B1654" s="31" t="s">
        <v>1574</v>
      </c>
      <c r="C1654" s="16"/>
      <c r="D1654" s="147"/>
      <c r="E1654" s="164"/>
      <c r="F1654" s="167"/>
    </row>
    <row r="1655" spans="1:6">
      <c r="A1655" s="199"/>
      <c r="B1655" s="31" t="s">
        <v>1575</v>
      </c>
      <c r="C1655" s="16"/>
      <c r="D1655" s="147"/>
      <c r="E1655" s="164"/>
      <c r="F1655" s="167"/>
    </row>
    <row r="1656" spans="1:6">
      <c r="A1656"/>
      <c r="B1656" s="15" t="s">
        <v>1576</v>
      </c>
      <c r="C1656" s="16"/>
      <c r="D1656" s="147">
        <v>630</v>
      </c>
      <c r="E1656" s="144">
        <v>5.234285714285714</v>
      </c>
      <c r="F1656" s="170">
        <f>ROUND((100-E1656)/100*D1656,1)</f>
        <v>597</v>
      </c>
    </row>
    <row r="1657" spans="1:6">
      <c r="A1657" s="184" t="s">
        <v>978</v>
      </c>
      <c r="B1657" s="31" t="s">
        <v>1577</v>
      </c>
      <c r="C1657" s="185" t="s">
        <v>1578</v>
      </c>
      <c r="D1657" s="147"/>
      <c r="E1657" s="164"/>
      <c r="F1657" s="167"/>
    </row>
    <row r="1658" spans="1:6">
      <c r="A1658" s="184"/>
      <c r="B1658" s="31" t="s">
        <v>1579</v>
      </c>
      <c r="C1658" s="185"/>
      <c r="D1658" s="147"/>
      <c r="E1658" s="164"/>
      <c r="F1658" s="167"/>
    </row>
    <row r="1659" spans="1:6">
      <c r="A1659" s="184"/>
      <c r="B1659" s="22" t="s">
        <v>1580</v>
      </c>
      <c r="C1659" s="185"/>
      <c r="D1659" s="147"/>
      <c r="E1659" s="164"/>
      <c r="F1659" s="167"/>
    </row>
    <row r="1660" spans="1:6">
      <c r="A1660" s="184"/>
      <c r="B1660" s="19" t="s">
        <v>1581</v>
      </c>
      <c r="C1660" s="185"/>
      <c r="D1660" s="147"/>
      <c r="E1660" s="164"/>
      <c r="F1660" s="167"/>
    </row>
    <row r="1661" spans="1:6">
      <c r="A1661" s="184"/>
      <c r="B1661" s="19" t="s">
        <v>1582</v>
      </c>
      <c r="C1661" s="185"/>
      <c r="D1661" s="147"/>
      <c r="E1661" s="164"/>
      <c r="F1661" s="167"/>
    </row>
    <row r="1662" spans="1:6">
      <c r="A1662" s="184"/>
      <c r="B1662" s="19" t="s">
        <v>1583</v>
      </c>
      <c r="C1662" s="185"/>
      <c r="D1662" s="147"/>
      <c r="E1662" s="164"/>
      <c r="F1662" s="167"/>
    </row>
    <row r="1663" spans="1:6">
      <c r="A1663" s="184"/>
      <c r="B1663" s="19" t="s">
        <v>1584</v>
      </c>
      <c r="C1663" s="185"/>
      <c r="D1663" s="147"/>
      <c r="E1663" s="164"/>
      <c r="F1663" s="167"/>
    </row>
    <row r="1664" spans="1:6">
      <c r="A1664" s="184"/>
      <c r="B1664" s="19" t="s">
        <v>1585</v>
      </c>
      <c r="C1664" s="16"/>
      <c r="D1664" s="147"/>
      <c r="E1664" s="164"/>
      <c r="F1664" s="167"/>
    </row>
    <row r="1665" spans="1:6">
      <c r="A1665" s="184"/>
      <c r="B1665" s="15" t="s">
        <v>734</v>
      </c>
      <c r="C1665" s="16"/>
      <c r="D1665" s="147">
        <v>400</v>
      </c>
      <c r="E1665" s="144">
        <v>0.66</v>
      </c>
      <c r="F1665" s="170">
        <f>ROUND((100-E1665)/100*D1665,1)</f>
        <v>397.4</v>
      </c>
    </row>
    <row r="1666" spans="1:6">
      <c r="A1666" s="184"/>
      <c r="B1666" s="31" t="s">
        <v>1359</v>
      </c>
      <c r="C1666" s="16"/>
      <c r="D1666" s="147"/>
      <c r="E1666" s="144"/>
      <c r="F1666" s="167"/>
    </row>
    <row r="1667" spans="1:6">
      <c r="A1667" s="184"/>
      <c r="B1667" s="31" t="s">
        <v>1586</v>
      </c>
      <c r="C1667" s="16"/>
      <c r="D1667" s="147"/>
      <c r="E1667" s="164"/>
      <c r="F1667" s="167"/>
    </row>
    <row r="1668" spans="1:6">
      <c r="A1668" s="14"/>
      <c r="B1668" s="15" t="s">
        <v>1587</v>
      </c>
      <c r="C1668" s="16"/>
      <c r="D1668" s="147">
        <v>400</v>
      </c>
      <c r="E1668" s="144">
        <v>13.110250000000001</v>
      </c>
      <c r="F1668" s="170">
        <f>ROUND((100-E1668)/100*D1668,1)</f>
        <v>347.6</v>
      </c>
    </row>
    <row r="1669" spans="1:6">
      <c r="A1669" s="184" t="s">
        <v>29</v>
      </c>
      <c r="B1669" s="26" t="s">
        <v>1588</v>
      </c>
      <c r="C1669" s="16" t="s">
        <v>1589</v>
      </c>
      <c r="D1669" s="147"/>
      <c r="E1669" s="164"/>
      <c r="F1669" s="167"/>
    </row>
    <row r="1670" spans="1:6">
      <c r="A1670" s="184"/>
      <c r="B1670" s="31" t="s">
        <v>261</v>
      </c>
      <c r="C1670" s="16"/>
      <c r="D1670" s="147"/>
      <c r="E1670" s="164"/>
      <c r="F1670" s="167"/>
    </row>
    <row r="1671" spans="1:6">
      <c r="A1671" s="184"/>
      <c r="B1671" s="31" t="s">
        <v>1590</v>
      </c>
      <c r="C1671" s="16"/>
      <c r="D1671" s="147"/>
      <c r="E1671" s="164"/>
      <c r="F1671" s="167"/>
    </row>
    <row r="1672" spans="1:6">
      <c r="A1672" s="184"/>
      <c r="B1672" s="31" t="s">
        <v>1591</v>
      </c>
      <c r="C1672" s="16"/>
      <c r="D1672" s="147"/>
      <c r="E1672" s="164"/>
      <c r="F1672" s="167"/>
    </row>
    <row r="1673" spans="1:6">
      <c r="A1673" s="184"/>
      <c r="B1673" s="31" t="s">
        <v>1592</v>
      </c>
      <c r="C1673" s="16"/>
      <c r="D1673" s="147"/>
      <c r="E1673" s="164"/>
      <c r="F1673" s="167"/>
    </row>
    <row r="1674" spans="1:6">
      <c r="A1674" s="184"/>
      <c r="B1674" s="31" t="s">
        <v>63</v>
      </c>
      <c r="C1674" s="16"/>
      <c r="D1674" s="147"/>
      <c r="E1674" s="164"/>
      <c r="F1674" s="167"/>
    </row>
    <row r="1675" spans="1:6">
      <c r="A1675" s="184"/>
      <c r="B1675" s="31" t="s">
        <v>1593</v>
      </c>
      <c r="C1675" s="16"/>
      <c r="D1675" s="147"/>
      <c r="E1675" s="164"/>
      <c r="F1675" s="167"/>
    </row>
    <row r="1676" spans="1:6">
      <c r="A1676" s="184"/>
      <c r="B1676" s="31" t="s">
        <v>1594</v>
      </c>
      <c r="C1676" s="16"/>
      <c r="D1676" s="147"/>
      <c r="E1676" s="164"/>
      <c r="F1676" s="167"/>
    </row>
    <row r="1677" spans="1:6">
      <c r="A1677" s="184"/>
      <c r="B1677" s="15" t="s">
        <v>734</v>
      </c>
      <c r="C1677" s="16"/>
      <c r="D1677" s="147">
        <v>400</v>
      </c>
      <c r="E1677" s="144">
        <v>7.4560000000000004</v>
      </c>
      <c r="F1677" s="170">
        <f>ROUND((100-E1677)/100*D1677,1)</f>
        <v>370.2</v>
      </c>
    </row>
    <row r="1678" spans="1:6">
      <c r="A1678" s="184"/>
      <c r="B1678" s="31" t="s">
        <v>1595</v>
      </c>
      <c r="C1678" s="16"/>
      <c r="D1678" s="147"/>
      <c r="E1678" s="164"/>
      <c r="F1678" s="167"/>
    </row>
    <row r="1679" spans="1:6">
      <c r="A1679" s="184"/>
      <c r="B1679" s="26" t="s">
        <v>1596</v>
      </c>
      <c r="C1679" s="16"/>
      <c r="D1679" s="147"/>
      <c r="E1679" s="164"/>
      <c r="F1679" s="167"/>
    </row>
    <row r="1680" spans="1:6">
      <c r="A1680" s="184"/>
      <c r="B1680" s="31" t="s">
        <v>1597</v>
      </c>
      <c r="C1680" s="16"/>
      <c r="D1680" s="147"/>
      <c r="E1680" s="164"/>
      <c r="F1680" s="167"/>
    </row>
    <row r="1681" spans="1:6">
      <c r="A1681" s="184"/>
      <c r="B1681" s="31" t="s">
        <v>1598</v>
      </c>
      <c r="C1681" s="16"/>
      <c r="D1681" s="147"/>
      <c r="E1681" s="164"/>
      <c r="F1681" s="167"/>
    </row>
    <row r="1682" spans="1:6">
      <c r="A1682" s="184"/>
      <c r="B1682" s="31" t="s">
        <v>1599</v>
      </c>
      <c r="C1682" s="16"/>
      <c r="D1682" s="147"/>
      <c r="E1682" s="164"/>
      <c r="F1682" s="167"/>
    </row>
    <row r="1683" spans="1:6">
      <c r="A1683" s="184"/>
      <c r="B1683" s="31" t="s">
        <v>1600</v>
      </c>
      <c r="C1683" s="16"/>
      <c r="D1683" s="147"/>
      <c r="E1683" s="164"/>
      <c r="F1683" s="167"/>
    </row>
    <row r="1684" spans="1:6">
      <c r="A1684"/>
      <c r="B1684" s="15" t="s">
        <v>1601</v>
      </c>
      <c r="C1684" s="16"/>
      <c r="D1684" s="147">
        <v>400</v>
      </c>
      <c r="E1684" s="144">
        <v>2.31</v>
      </c>
      <c r="F1684" s="170">
        <f>ROUND((100-E1684)/100*D1684,1)</f>
        <v>390.8</v>
      </c>
    </row>
    <row r="1685" spans="1:6">
      <c r="A1685" s="184" t="s">
        <v>978</v>
      </c>
      <c r="B1685" s="19" t="s">
        <v>1602</v>
      </c>
      <c r="C1685" s="185" t="s">
        <v>1603</v>
      </c>
      <c r="D1685" s="147"/>
      <c r="E1685" s="164"/>
      <c r="F1685" s="167"/>
    </row>
    <row r="1686" spans="1:6">
      <c r="A1686" s="184"/>
      <c r="B1686" s="19" t="s">
        <v>1604</v>
      </c>
      <c r="C1686" s="185"/>
      <c r="D1686" s="147"/>
      <c r="E1686" s="164"/>
      <c r="F1686" s="167"/>
    </row>
    <row r="1687" spans="1:6">
      <c r="A1687" s="184"/>
      <c r="B1687" s="19" t="s">
        <v>1605</v>
      </c>
      <c r="C1687" s="185"/>
      <c r="D1687" s="147"/>
      <c r="E1687" s="164"/>
      <c r="F1687" s="167"/>
    </row>
    <row r="1688" spans="1:6">
      <c r="A1688" s="184"/>
      <c r="B1688" s="19" t="s">
        <v>1606</v>
      </c>
      <c r="C1688" s="185"/>
      <c r="D1688" s="147"/>
      <c r="E1688" s="164"/>
      <c r="F1688" s="167"/>
    </row>
    <row r="1689" spans="1:6">
      <c r="A1689" s="184"/>
      <c r="B1689" s="19" t="s">
        <v>1606</v>
      </c>
      <c r="C1689" s="185"/>
      <c r="D1689" s="147"/>
      <c r="E1689" s="164"/>
      <c r="F1689" s="167"/>
    </row>
    <row r="1690" spans="1:6">
      <c r="A1690" s="184"/>
      <c r="B1690" s="19" t="s">
        <v>275</v>
      </c>
      <c r="C1690" s="185"/>
      <c r="D1690" s="147"/>
      <c r="E1690" s="164"/>
      <c r="F1690" s="167"/>
    </row>
    <row r="1691" spans="1:6">
      <c r="A1691" s="184"/>
      <c r="B1691" s="15" t="s">
        <v>734</v>
      </c>
      <c r="C1691" s="185"/>
      <c r="D1691" s="147">
        <v>400</v>
      </c>
      <c r="E1691" s="144">
        <v>5.61775</v>
      </c>
      <c r="F1691" s="170">
        <f>ROUND((100-E1691)/100*D1691,1)</f>
        <v>377.5</v>
      </c>
    </row>
    <row r="1692" spans="1:6">
      <c r="A1692" s="184"/>
      <c r="B1692" s="19" t="s">
        <v>1607</v>
      </c>
      <c r="C1692" s="185"/>
      <c r="D1692" s="147"/>
      <c r="E1692" s="164"/>
      <c r="F1692" s="167"/>
    </row>
    <row r="1693" spans="1:6">
      <c r="A1693" s="184"/>
      <c r="B1693" s="19" t="s">
        <v>1606</v>
      </c>
      <c r="C1693" s="16"/>
      <c r="D1693" s="147"/>
      <c r="E1693" s="164"/>
      <c r="F1693" s="167"/>
    </row>
    <row r="1694" spans="1:6">
      <c r="A1694" s="184"/>
      <c r="B1694" s="19" t="s">
        <v>1608</v>
      </c>
      <c r="C1694" s="16"/>
      <c r="D1694" s="147"/>
      <c r="E1694" s="164"/>
      <c r="F1694" s="167"/>
    </row>
    <row r="1695" spans="1:6">
      <c r="A1695" s="184"/>
      <c r="B1695" s="22" t="s">
        <v>1609</v>
      </c>
      <c r="C1695" s="16"/>
      <c r="D1695" s="147"/>
      <c r="E1695" s="164"/>
      <c r="F1695" s="167"/>
    </row>
    <row r="1696" spans="1:6">
      <c r="A1696" s="14"/>
      <c r="B1696" s="15" t="s">
        <v>1610</v>
      </c>
      <c r="C1696" s="185" t="s">
        <v>1611</v>
      </c>
      <c r="D1696" s="147">
        <v>400</v>
      </c>
      <c r="E1696" s="144">
        <v>11.58</v>
      </c>
      <c r="F1696" s="170">
        <f>ROUND((100-E1696)/100*D1696,1)</f>
        <v>353.7</v>
      </c>
    </row>
    <row r="1697" spans="1:6">
      <c r="A1697" s="199" t="s">
        <v>356</v>
      </c>
      <c r="B1697" s="19" t="s">
        <v>300</v>
      </c>
      <c r="C1697" s="185"/>
      <c r="D1697" s="147"/>
      <c r="E1697" s="164"/>
      <c r="F1697" s="167"/>
    </row>
    <row r="1698" spans="1:6">
      <c r="A1698" s="199"/>
      <c r="B1698" s="19" t="s">
        <v>231</v>
      </c>
      <c r="C1698" s="185"/>
      <c r="D1698" s="147"/>
      <c r="E1698" s="164"/>
      <c r="F1698" s="167"/>
    </row>
    <row r="1699" spans="1:6">
      <c r="A1699" s="199"/>
      <c r="B1699" s="15" t="s">
        <v>379</v>
      </c>
      <c r="C1699" s="185"/>
      <c r="D1699" s="147"/>
      <c r="E1699" s="164"/>
      <c r="F1699" s="167"/>
    </row>
    <row r="1700" spans="1:6">
      <c r="A1700" s="199"/>
      <c r="B1700" s="22" t="s">
        <v>1612</v>
      </c>
      <c r="C1700" s="185"/>
      <c r="D1700" s="147"/>
      <c r="E1700" s="164"/>
      <c r="F1700" s="167"/>
    </row>
    <row r="1701" spans="1:6">
      <c r="A1701" s="199"/>
      <c r="B1701" s="19" t="s">
        <v>236</v>
      </c>
      <c r="C1701" s="16"/>
      <c r="D1701" s="147"/>
      <c r="E1701" s="164"/>
      <c r="F1701" s="167"/>
    </row>
    <row r="1702" spans="1:6">
      <c r="A1702"/>
      <c r="B1702" s="15" t="s">
        <v>1613</v>
      </c>
      <c r="C1702" s="16"/>
      <c r="D1702" s="147">
        <v>630</v>
      </c>
      <c r="E1702" s="144">
        <v>15.296825396825398</v>
      </c>
      <c r="F1702" s="170">
        <f>ROUND((100-E1702)/100*D1702,1)</f>
        <v>533.6</v>
      </c>
    </row>
    <row r="1703" spans="1:6">
      <c r="A1703" s="215" t="s">
        <v>479</v>
      </c>
      <c r="B1703" s="42" t="s">
        <v>1614</v>
      </c>
      <c r="C1703" s="185" t="s">
        <v>1615</v>
      </c>
      <c r="D1703" s="148"/>
      <c r="E1703" s="164"/>
      <c r="F1703" s="167"/>
    </row>
    <row r="1704" spans="1:6">
      <c r="A1704" s="215"/>
      <c r="B1704" s="48" t="s">
        <v>1616</v>
      </c>
      <c r="C1704" s="185"/>
      <c r="D1704" s="147"/>
      <c r="E1704" s="164"/>
      <c r="F1704" s="167"/>
    </row>
    <row r="1705" spans="1:6">
      <c r="A1705" s="215"/>
      <c r="B1705" s="48" t="s">
        <v>1617</v>
      </c>
      <c r="C1705" s="185"/>
      <c r="D1705" s="147"/>
      <c r="E1705" s="164"/>
      <c r="F1705" s="167"/>
    </row>
    <row r="1706" spans="1:6">
      <c r="A1706" s="215"/>
      <c r="B1706" s="48" t="s">
        <v>1618</v>
      </c>
      <c r="C1706" s="185"/>
      <c r="D1706" s="147"/>
      <c r="E1706" s="164"/>
      <c r="F1706" s="167"/>
    </row>
    <row r="1707" spans="1:6">
      <c r="A1707" s="215"/>
      <c r="B1707" s="15" t="s">
        <v>734</v>
      </c>
      <c r="C1707" s="185"/>
      <c r="D1707" s="147">
        <v>630</v>
      </c>
      <c r="E1707" s="144">
        <v>5.8190476190476188</v>
      </c>
      <c r="F1707" s="170">
        <f>ROUND((100-E1707)/100*D1707,1)</f>
        <v>593.29999999999995</v>
      </c>
    </row>
    <row r="1708" spans="1:6">
      <c r="A1708" s="215"/>
      <c r="B1708" s="48" t="s">
        <v>1619</v>
      </c>
      <c r="C1708" s="185"/>
      <c r="D1708" s="147"/>
      <c r="E1708" s="164"/>
      <c r="F1708" s="167"/>
    </row>
    <row r="1709" spans="1:6">
      <c r="A1709" s="215"/>
      <c r="B1709" s="48" t="s">
        <v>1620</v>
      </c>
      <c r="C1709" s="185"/>
      <c r="D1709" s="147"/>
      <c r="E1709" s="164"/>
      <c r="F1709" s="167"/>
    </row>
    <row r="1710" spans="1:6">
      <c r="A1710" s="215"/>
      <c r="B1710" s="48" t="s">
        <v>1621</v>
      </c>
      <c r="C1710" s="185"/>
      <c r="D1710" s="147"/>
      <c r="E1710" s="164"/>
      <c r="F1710" s="167"/>
    </row>
    <row r="1711" spans="1:6">
      <c r="A1711" s="215"/>
      <c r="B1711" s="48" t="s">
        <v>1622</v>
      </c>
      <c r="C1711" s="185"/>
      <c r="D1711" s="147"/>
      <c r="E1711" s="164"/>
      <c r="F1711" s="167"/>
    </row>
    <row r="1712" spans="1:6">
      <c r="A1712" s="215"/>
      <c r="B1712" s="48" t="s">
        <v>1623</v>
      </c>
      <c r="C1712" s="49"/>
      <c r="D1712" s="147"/>
      <c r="E1712" s="164"/>
      <c r="F1712" s="167"/>
    </row>
    <row r="1713" spans="1:6">
      <c r="A1713" s="14"/>
      <c r="B1713" s="15" t="s">
        <v>1624</v>
      </c>
      <c r="C1713" s="16"/>
      <c r="D1713" s="147">
        <v>400</v>
      </c>
      <c r="E1713" s="144">
        <v>27.066749999999999</v>
      </c>
      <c r="F1713" s="170">
        <f>ROUND((100-E1713)/100*D1713,1)</f>
        <v>291.7</v>
      </c>
    </row>
    <row r="1714" spans="1:6">
      <c r="A1714" s="191" t="s">
        <v>29</v>
      </c>
      <c r="B1714" s="19" t="s">
        <v>1625</v>
      </c>
      <c r="C1714" s="16" t="s">
        <v>1626</v>
      </c>
      <c r="D1714" s="147"/>
      <c r="E1714" s="164"/>
      <c r="F1714" s="167"/>
    </row>
    <row r="1715" spans="1:6">
      <c r="A1715" s="191"/>
      <c r="B1715" s="19" t="s">
        <v>1627</v>
      </c>
      <c r="C1715" s="16"/>
      <c r="D1715" s="147"/>
      <c r="E1715" s="164"/>
      <c r="F1715" s="167"/>
    </row>
    <row r="1716" spans="1:6">
      <c r="A1716" s="191"/>
      <c r="B1716" s="19" t="s">
        <v>1628</v>
      </c>
      <c r="C1716" s="16"/>
      <c r="D1716" s="147"/>
      <c r="E1716" s="164"/>
      <c r="F1716" s="167"/>
    </row>
    <row r="1717" spans="1:6">
      <c r="A1717" s="191"/>
      <c r="B1717" s="19" t="s">
        <v>1629</v>
      </c>
      <c r="C1717" s="16"/>
      <c r="D1717" s="147"/>
      <c r="E1717" s="164"/>
      <c r="F1717" s="167"/>
    </row>
    <row r="1718" spans="1:6">
      <c r="A1718" s="191"/>
      <c r="B1718" s="19" t="s">
        <v>1630</v>
      </c>
      <c r="C1718" s="16"/>
      <c r="D1718" s="147"/>
      <c r="E1718" s="164"/>
      <c r="F1718" s="167"/>
    </row>
    <row r="1719" spans="1:6">
      <c r="A1719" s="191"/>
      <c r="B1719" s="19" t="s">
        <v>1631</v>
      </c>
      <c r="C1719" s="16"/>
      <c r="D1719" s="147"/>
      <c r="E1719" s="164"/>
      <c r="F1719" s="167"/>
    </row>
    <row r="1720" spans="1:6">
      <c r="A1720" s="191"/>
      <c r="B1720" s="19" t="s">
        <v>1632</v>
      </c>
      <c r="C1720" s="16"/>
      <c r="D1720" s="147"/>
      <c r="E1720" s="164"/>
      <c r="F1720" s="167"/>
    </row>
    <row r="1721" spans="1:6">
      <c r="A1721" s="191"/>
      <c r="B1721" s="22" t="s">
        <v>1633</v>
      </c>
      <c r="C1721" s="16"/>
      <c r="D1721" s="147"/>
      <c r="E1721" s="164"/>
      <c r="F1721" s="167"/>
    </row>
    <row r="1722" spans="1:6">
      <c r="A1722" s="191"/>
      <c r="B1722" s="15" t="s">
        <v>734</v>
      </c>
      <c r="C1722" s="16"/>
      <c r="D1722" s="147">
        <v>630</v>
      </c>
      <c r="E1722" s="144">
        <v>4.2990476190476192</v>
      </c>
      <c r="F1722" s="170">
        <f>ROUND((100-E1722)/100*D1722,1)</f>
        <v>602.9</v>
      </c>
    </row>
    <row r="1723" spans="1:6">
      <c r="A1723" s="191"/>
      <c r="B1723" s="19" t="s">
        <v>1625</v>
      </c>
      <c r="C1723" s="16"/>
      <c r="D1723" s="147"/>
      <c r="E1723" s="164"/>
      <c r="F1723" s="167"/>
    </row>
    <row r="1724" spans="1:6">
      <c r="A1724" s="191"/>
      <c r="B1724" s="26" t="s">
        <v>1634</v>
      </c>
      <c r="C1724" s="16"/>
      <c r="D1724" s="147"/>
      <c r="E1724" s="164"/>
      <c r="F1724" s="167"/>
    </row>
    <row r="1725" spans="1:6">
      <c r="A1725" s="191"/>
      <c r="B1725" s="26" t="s">
        <v>275</v>
      </c>
      <c r="C1725" s="16"/>
      <c r="D1725" s="147"/>
      <c r="E1725" s="164"/>
      <c r="F1725" s="167"/>
    </row>
    <row r="1726" spans="1:6">
      <c r="A1726" s="191"/>
      <c r="B1726" s="19" t="s">
        <v>1635</v>
      </c>
      <c r="C1726" s="16"/>
      <c r="D1726" s="147"/>
      <c r="E1726" s="164"/>
      <c r="F1726" s="167"/>
    </row>
    <row r="1727" spans="1:6">
      <c r="A1727" s="191"/>
      <c r="B1727" s="19" t="s">
        <v>1636</v>
      </c>
      <c r="C1727" s="16"/>
      <c r="D1727" s="147"/>
      <c r="E1727" s="164"/>
      <c r="F1727" s="167"/>
    </row>
    <row r="1728" spans="1:6">
      <c r="A1728" s="191"/>
      <c r="B1728" s="31" t="s">
        <v>1637</v>
      </c>
      <c r="C1728" s="16"/>
      <c r="D1728" s="147"/>
      <c r="E1728" s="164"/>
      <c r="F1728" s="167"/>
    </row>
    <row r="1729" spans="1:6">
      <c r="A1729" s="14"/>
      <c r="B1729" s="15" t="s">
        <v>1638</v>
      </c>
      <c r="C1729" s="16"/>
      <c r="D1729" s="147">
        <v>400</v>
      </c>
      <c r="E1729" s="144">
        <v>12.1325</v>
      </c>
      <c r="F1729" s="170">
        <f>ROUND((100-E1729)/100*D1729,1)</f>
        <v>351.5</v>
      </c>
    </row>
    <row r="1730" spans="1:6">
      <c r="A1730" s="191" t="s">
        <v>29</v>
      </c>
      <c r="B1730" s="58" t="s">
        <v>1639</v>
      </c>
      <c r="C1730" s="187" t="s">
        <v>1640</v>
      </c>
      <c r="D1730" s="147"/>
      <c r="E1730" s="164"/>
      <c r="F1730" s="167"/>
    </row>
    <row r="1731" spans="1:6">
      <c r="A1731" s="191"/>
      <c r="B1731" s="26" t="s">
        <v>1641</v>
      </c>
      <c r="C1731" s="187"/>
      <c r="D1731" s="147"/>
      <c r="E1731" s="164"/>
      <c r="F1731" s="167"/>
    </row>
    <row r="1732" spans="1:6">
      <c r="A1732" s="191"/>
      <c r="B1732" s="26" t="s">
        <v>1642</v>
      </c>
      <c r="C1732" s="187"/>
      <c r="D1732" s="147"/>
      <c r="E1732" s="164"/>
      <c r="F1732" s="167"/>
    </row>
    <row r="1733" spans="1:6">
      <c r="A1733" s="191"/>
      <c r="B1733" s="26" t="s">
        <v>1643</v>
      </c>
      <c r="C1733" s="187"/>
      <c r="D1733" s="147"/>
      <c r="E1733" s="164"/>
      <c r="F1733" s="167"/>
    </row>
    <row r="1734" spans="1:6">
      <c r="A1734" s="191"/>
      <c r="B1734" s="58" t="s">
        <v>1644</v>
      </c>
      <c r="C1734" s="187"/>
      <c r="D1734" s="147"/>
      <c r="E1734" s="164"/>
      <c r="F1734" s="167"/>
    </row>
    <row r="1735" spans="1:6">
      <c r="A1735" s="191"/>
      <c r="B1735" s="15" t="s">
        <v>379</v>
      </c>
      <c r="C1735" s="187"/>
      <c r="D1735" s="147"/>
      <c r="E1735" s="164"/>
      <c r="F1735" s="167"/>
    </row>
    <row r="1736" spans="1:6">
      <c r="A1736" s="191"/>
      <c r="B1736" s="58" t="s">
        <v>1645</v>
      </c>
      <c r="C1736" s="16"/>
      <c r="D1736" s="147"/>
      <c r="E1736" s="164"/>
      <c r="F1736" s="167"/>
    </row>
    <row r="1737" spans="1:6">
      <c r="A1737" s="191"/>
      <c r="B1737" s="58" t="s">
        <v>1646</v>
      </c>
      <c r="C1737" s="16"/>
      <c r="D1737" s="147"/>
      <c r="E1737" s="164"/>
      <c r="F1737" s="167"/>
    </row>
    <row r="1738" spans="1:6">
      <c r="A1738" s="191"/>
      <c r="B1738" s="58" t="s">
        <v>1647</v>
      </c>
      <c r="C1738" s="16"/>
      <c r="D1738" s="147"/>
      <c r="E1738" s="164"/>
      <c r="F1738" s="167"/>
    </row>
    <row r="1739" spans="1:6">
      <c r="A1739" s="191"/>
      <c r="B1739" s="58" t="s">
        <v>1648</v>
      </c>
      <c r="C1739" s="16"/>
      <c r="D1739" s="147"/>
      <c r="E1739" s="164"/>
      <c r="F1739" s="167"/>
    </row>
    <row r="1740" spans="1:6">
      <c r="A1740" s="191"/>
      <c r="B1740" s="58" t="s">
        <v>1649</v>
      </c>
      <c r="C1740" s="16"/>
      <c r="D1740" s="147"/>
      <c r="E1740" s="164"/>
      <c r="F1740" s="167"/>
    </row>
    <row r="1741" spans="1:6">
      <c r="A1741" s="191"/>
      <c r="B1741" s="58" t="s">
        <v>36</v>
      </c>
      <c r="C1741" s="16"/>
      <c r="D1741" s="147"/>
      <c r="E1741" s="164"/>
      <c r="F1741" s="167"/>
    </row>
    <row r="1742" spans="1:6">
      <c r="A1742" s="191"/>
      <c r="B1742" s="58" t="s">
        <v>1650</v>
      </c>
      <c r="C1742" s="16"/>
      <c r="D1742" s="147"/>
      <c r="E1742" s="164"/>
      <c r="F1742" s="167"/>
    </row>
    <row r="1743" spans="1:6">
      <c r="A1743" s="191"/>
      <c r="B1743" s="58" t="s">
        <v>1651</v>
      </c>
      <c r="C1743" s="16"/>
      <c r="D1743" s="147"/>
      <c r="E1743" s="164"/>
      <c r="F1743" s="167"/>
    </row>
    <row r="1744" spans="1:6">
      <c r="A1744" s="191"/>
      <c r="B1744" s="60" t="s">
        <v>1652</v>
      </c>
      <c r="C1744" s="16"/>
      <c r="D1744" s="147"/>
      <c r="E1744" s="164"/>
      <c r="F1744" s="167"/>
    </row>
    <row r="1745" spans="1:6">
      <c r="A1745" s="191"/>
      <c r="B1745" s="58" t="s">
        <v>1653</v>
      </c>
      <c r="C1745" s="16"/>
      <c r="D1745" s="147"/>
      <c r="E1745" s="164"/>
      <c r="F1745" s="167"/>
    </row>
    <row r="1746" spans="1:6">
      <c r="A1746" s="191"/>
      <c r="B1746" s="58" t="s">
        <v>1654</v>
      </c>
      <c r="C1746" s="16"/>
      <c r="D1746" s="147"/>
      <c r="E1746" s="164"/>
      <c r="F1746" s="167"/>
    </row>
    <row r="1747" spans="1:6">
      <c r="A1747"/>
      <c r="B1747" s="15" t="s">
        <v>1655</v>
      </c>
      <c r="C1747" s="16"/>
      <c r="D1747" s="147">
        <v>320</v>
      </c>
      <c r="E1747" s="144">
        <v>13.40625</v>
      </c>
      <c r="F1747" s="170">
        <f>ROUND((100-E1747)/100*D1747,1)</f>
        <v>277.10000000000002</v>
      </c>
    </row>
    <row r="1748" spans="1:6">
      <c r="A1748" s="203" t="s">
        <v>429</v>
      </c>
      <c r="B1748" s="26" t="s">
        <v>1656</v>
      </c>
      <c r="C1748" s="185" t="s">
        <v>1657</v>
      </c>
      <c r="D1748" s="147"/>
      <c r="E1748" s="164"/>
      <c r="F1748" s="167"/>
    </row>
    <row r="1749" spans="1:6">
      <c r="A1749" s="203"/>
      <c r="B1749" s="26" t="s">
        <v>1658</v>
      </c>
      <c r="C1749" s="185"/>
      <c r="D1749" s="147"/>
      <c r="E1749" s="164"/>
      <c r="F1749" s="167"/>
    </row>
    <row r="1750" spans="1:6">
      <c r="A1750" s="203"/>
      <c r="B1750" s="26" t="s">
        <v>1659</v>
      </c>
      <c r="C1750" s="185"/>
      <c r="D1750" s="147"/>
      <c r="E1750" s="164"/>
      <c r="F1750" s="167"/>
    </row>
    <row r="1751" spans="1:6">
      <c r="A1751" s="203"/>
      <c r="B1751" s="31" t="s">
        <v>1660</v>
      </c>
      <c r="C1751" s="185"/>
      <c r="D1751" s="147"/>
      <c r="E1751" s="164"/>
      <c r="F1751" s="167"/>
    </row>
    <row r="1752" spans="1:6">
      <c r="A1752" s="203"/>
      <c r="B1752" s="26" t="s">
        <v>1661</v>
      </c>
      <c r="C1752" s="16"/>
      <c r="D1752" s="147"/>
      <c r="E1752" s="164"/>
      <c r="F1752" s="167"/>
    </row>
    <row r="1753" spans="1:6">
      <c r="A1753" s="203"/>
      <c r="B1753" s="26" t="s">
        <v>275</v>
      </c>
      <c r="C1753" s="16"/>
      <c r="D1753" s="147"/>
      <c r="E1753" s="164"/>
      <c r="F1753" s="167"/>
    </row>
    <row r="1754" spans="1:6">
      <c r="A1754" s="203"/>
      <c r="B1754" s="15" t="s">
        <v>734</v>
      </c>
      <c r="C1754" s="16"/>
      <c r="D1754" s="147">
        <v>630</v>
      </c>
      <c r="E1754" s="144">
        <v>27.866666666666667</v>
      </c>
      <c r="F1754" s="170">
        <f>ROUND((100-E1754)/100*D1754,1)</f>
        <v>454.4</v>
      </c>
    </row>
    <row r="1755" spans="1:6">
      <c r="A1755" s="203"/>
      <c r="B1755" s="31" t="s">
        <v>1662</v>
      </c>
      <c r="C1755" s="16"/>
      <c r="D1755" s="147"/>
      <c r="E1755" s="164"/>
      <c r="F1755" s="167"/>
    </row>
    <row r="1756" spans="1:6">
      <c r="A1756" s="203"/>
      <c r="B1756" s="26" t="s">
        <v>1663</v>
      </c>
      <c r="C1756" s="16"/>
      <c r="D1756" s="147"/>
      <c r="E1756" s="164"/>
      <c r="F1756" s="167"/>
    </row>
    <row r="1757" spans="1:6">
      <c r="A1757" s="203"/>
      <c r="B1757" s="31" t="s">
        <v>1664</v>
      </c>
      <c r="C1757" s="16"/>
      <c r="D1757" s="147"/>
      <c r="E1757" s="164"/>
      <c r="F1757" s="167"/>
    </row>
    <row r="1758" spans="1:6">
      <c r="A1758" s="203"/>
      <c r="B1758" s="34" t="s">
        <v>1665</v>
      </c>
      <c r="C1758" s="16"/>
      <c r="D1758" s="150"/>
      <c r="E1758" s="164"/>
      <c r="F1758" s="167"/>
    </row>
    <row r="1759" spans="1:6">
      <c r="A1759" s="203"/>
      <c r="B1759" s="31" t="s">
        <v>1666</v>
      </c>
      <c r="C1759" s="16"/>
      <c r="D1759" s="147"/>
      <c r="E1759" s="164"/>
      <c r="F1759" s="167"/>
    </row>
    <row r="1760" spans="1:6">
      <c r="A1760" s="203"/>
      <c r="B1760" s="31" t="s">
        <v>1667</v>
      </c>
      <c r="C1760" s="16"/>
      <c r="D1760" s="147"/>
      <c r="E1760" s="164"/>
      <c r="F1760" s="167"/>
    </row>
    <row r="1761" spans="1:6">
      <c r="A1761" s="203"/>
      <c r="B1761" s="31" t="s">
        <v>1668</v>
      </c>
      <c r="C1761" s="16"/>
      <c r="D1761" s="147"/>
      <c r="E1761" s="164"/>
      <c r="F1761" s="167"/>
    </row>
    <row r="1762" spans="1:6">
      <c r="A1762" s="203"/>
      <c r="B1762" s="31" t="s">
        <v>1669</v>
      </c>
      <c r="C1762" s="16"/>
      <c r="D1762" s="147"/>
      <c r="E1762" s="164"/>
      <c r="F1762" s="167"/>
    </row>
    <row r="1763" spans="1:6">
      <c r="A1763" s="203"/>
      <c r="B1763" s="31" t="s">
        <v>1670</v>
      </c>
      <c r="C1763" s="16"/>
      <c r="D1763" s="147"/>
      <c r="E1763" s="164"/>
      <c r="F1763" s="167"/>
    </row>
    <row r="1764" spans="1:6">
      <c r="A1764" s="203"/>
      <c r="B1764" s="31" t="s">
        <v>1671</v>
      </c>
      <c r="C1764" s="16"/>
      <c r="D1764" s="147"/>
      <c r="E1764" s="164"/>
      <c r="F1764" s="167"/>
    </row>
    <row r="1765" spans="1:6">
      <c r="A1765"/>
      <c r="B1765" s="15" t="s">
        <v>1672</v>
      </c>
      <c r="C1765" s="16"/>
      <c r="D1765" s="147">
        <v>630</v>
      </c>
      <c r="E1765" s="144">
        <v>7.1533333333333333</v>
      </c>
      <c r="F1765" s="170">
        <f>ROUND((100-E1765)/100*D1765,1)</f>
        <v>584.9</v>
      </c>
    </row>
    <row r="1766" spans="1:6">
      <c r="A1766" s="184" t="s">
        <v>302</v>
      </c>
      <c r="B1766" s="26" t="s">
        <v>1673</v>
      </c>
      <c r="C1766" s="185" t="s">
        <v>1674</v>
      </c>
      <c r="D1766" s="147"/>
      <c r="E1766" s="164"/>
      <c r="F1766" s="167"/>
    </row>
    <row r="1767" spans="1:6">
      <c r="A1767" s="184"/>
      <c r="B1767" s="15" t="s">
        <v>379</v>
      </c>
      <c r="C1767" s="185"/>
      <c r="D1767" s="147"/>
      <c r="E1767" s="164"/>
      <c r="F1767" s="167"/>
    </row>
    <row r="1768" spans="1:6">
      <c r="A1768" s="184"/>
      <c r="B1768" s="26" t="s">
        <v>1675</v>
      </c>
      <c r="C1768" s="185"/>
      <c r="D1768" s="147"/>
      <c r="E1768" s="164"/>
      <c r="F1768" s="167"/>
    </row>
    <row r="1769" spans="1:6">
      <c r="A1769" s="184"/>
      <c r="B1769" s="19" t="s">
        <v>1676</v>
      </c>
      <c r="C1769" s="185"/>
      <c r="D1769" s="147"/>
      <c r="E1769" s="164"/>
      <c r="F1769" s="167"/>
    </row>
    <row r="1770" spans="1:6">
      <c r="A1770" s="184"/>
      <c r="B1770" s="19" t="s">
        <v>1677</v>
      </c>
      <c r="C1770" s="185"/>
      <c r="D1770" s="147"/>
      <c r="E1770" s="164"/>
      <c r="F1770" s="167"/>
    </row>
    <row r="1771" spans="1:6">
      <c r="A1771" s="184"/>
      <c r="B1771" s="19" t="s">
        <v>335</v>
      </c>
      <c r="C1771" s="185"/>
      <c r="D1771" s="147"/>
      <c r="E1771" s="164"/>
      <c r="F1771" s="167"/>
    </row>
    <row r="1772" spans="1:6">
      <c r="A1772" s="184"/>
      <c r="B1772" s="64" t="s">
        <v>181</v>
      </c>
      <c r="C1772" s="16"/>
      <c r="D1772" s="147"/>
      <c r="E1772" s="164"/>
      <c r="F1772" s="167"/>
    </row>
    <row r="1773" spans="1:6">
      <c r="A1773" s="184"/>
      <c r="B1773" s="64" t="s">
        <v>1678</v>
      </c>
      <c r="C1773" s="16"/>
      <c r="D1773" s="147"/>
      <c r="E1773" s="164"/>
      <c r="F1773" s="167"/>
    </row>
    <row r="1774" spans="1:6">
      <c r="A1774" s="184"/>
      <c r="B1774" s="64" t="s">
        <v>1679</v>
      </c>
      <c r="C1774" s="16"/>
      <c r="D1774" s="147"/>
      <c r="E1774" s="164"/>
      <c r="F1774" s="167"/>
    </row>
    <row r="1775" spans="1:6">
      <c r="A1775" s="184"/>
      <c r="B1775" s="31" t="s">
        <v>236</v>
      </c>
      <c r="C1775" s="16"/>
      <c r="D1775" s="147"/>
      <c r="E1775" s="164"/>
      <c r="F1775" s="167"/>
    </row>
    <row r="1776" spans="1:6">
      <c r="A1776" s="184"/>
      <c r="B1776" s="31" t="s">
        <v>259</v>
      </c>
      <c r="C1776" s="16"/>
      <c r="D1776" s="147"/>
      <c r="E1776" s="164"/>
      <c r="F1776" s="167"/>
    </row>
    <row r="1777" spans="1:6">
      <c r="A1777" s="184"/>
      <c r="B1777" s="31" t="s">
        <v>1680</v>
      </c>
      <c r="C1777" s="16"/>
      <c r="D1777" s="147"/>
      <c r="E1777" s="164"/>
      <c r="F1777" s="167"/>
    </row>
    <row r="1778" spans="1:6">
      <c r="A1778" s="184"/>
      <c r="B1778" s="31" t="s">
        <v>231</v>
      </c>
      <c r="C1778" s="16"/>
      <c r="D1778" s="147"/>
      <c r="E1778" s="164"/>
      <c r="F1778" s="167"/>
    </row>
    <row r="1779" spans="1:6">
      <c r="A1779"/>
      <c r="B1779" s="15" t="s">
        <v>1681</v>
      </c>
      <c r="C1779" s="16"/>
      <c r="D1779" s="147">
        <v>400</v>
      </c>
      <c r="E1779" s="144">
        <v>50.85</v>
      </c>
      <c r="F1779" s="170">
        <f>ROUND((100-E1779)/100*D1779,1)</f>
        <v>196.6</v>
      </c>
    </row>
    <row r="1780" spans="1:6">
      <c r="A1780" s="184" t="s">
        <v>978</v>
      </c>
      <c r="B1780" s="22" t="s">
        <v>1682</v>
      </c>
      <c r="C1780" s="185" t="s">
        <v>1683</v>
      </c>
      <c r="D1780" s="147"/>
      <c r="E1780" s="164"/>
      <c r="F1780" s="167"/>
    </row>
    <row r="1781" spans="1:6">
      <c r="A1781" s="184"/>
      <c r="B1781" s="19" t="s">
        <v>1684</v>
      </c>
      <c r="C1781" s="185"/>
      <c r="D1781" s="147"/>
      <c r="E1781" s="164"/>
      <c r="F1781" s="167"/>
    </row>
    <row r="1782" spans="1:6">
      <c r="A1782" s="184"/>
      <c r="B1782" s="26" t="s">
        <v>1685</v>
      </c>
      <c r="C1782" s="185"/>
      <c r="D1782" s="147"/>
      <c r="E1782" s="164"/>
      <c r="F1782" s="167"/>
    </row>
    <row r="1783" spans="1:6">
      <c r="A1783" s="184"/>
      <c r="B1783" s="26" t="s">
        <v>1686</v>
      </c>
      <c r="C1783" s="185"/>
      <c r="D1783" s="147"/>
      <c r="E1783" s="164"/>
      <c r="F1783" s="167"/>
    </row>
    <row r="1784" spans="1:6">
      <c r="A1784" s="184"/>
      <c r="B1784" s="15" t="s">
        <v>451</v>
      </c>
      <c r="C1784" s="185"/>
      <c r="D1784" s="147"/>
      <c r="E1784" s="164"/>
      <c r="F1784" s="167"/>
    </row>
    <row r="1785" spans="1:6">
      <c r="A1785" s="184"/>
      <c r="B1785" s="26" t="s">
        <v>1687</v>
      </c>
      <c r="C1785" s="185"/>
      <c r="D1785" s="147"/>
      <c r="E1785" s="164"/>
      <c r="F1785" s="167"/>
    </row>
    <row r="1786" spans="1:6">
      <c r="A1786" s="184"/>
      <c r="B1786" s="26" t="s">
        <v>1688</v>
      </c>
      <c r="C1786" s="185"/>
      <c r="D1786" s="147"/>
      <c r="E1786" s="164"/>
      <c r="F1786" s="167"/>
    </row>
    <row r="1787" spans="1:6">
      <c r="A1787" s="184"/>
      <c r="B1787" s="26" t="s">
        <v>1689</v>
      </c>
      <c r="C1787" s="16"/>
      <c r="D1787" s="147"/>
      <c r="E1787" s="164"/>
      <c r="F1787" s="167"/>
    </row>
    <row r="1788" spans="1:6">
      <c r="A1788" s="184"/>
      <c r="B1788" s="26" t="s">
        <v>1690</v>
      </c>
      <c r="C1788" s="16"/>
      <c r="D1788" s="147"/>
      <c r="E1788" s="164"/>
      <c r="F1788" s="167"/>
    </row>
    <row r="1789" spans="1:6">
      <c r="A1789" s="184"/>
      <c r="B1789" s="26" t="s">
        <v>275</v>
      </c>
      <c r="C1789" s="16"/>
      <c r="D1789" s="147"/>
      <c r="E1789" s="164"/>
      <c r="F1789" s="167"/>
    </row>
    <row r="1790" spans="1:6">
      <c r="A1790" s="184"/>
      <c r="B1790" s="26" t="s">
        <v>1691</v>
      </c>
      <c r="C1790" s="16"/>
      <c r="D1790" s="147"/>
      <c r="E1790" s="164"/>
      <c r="F1790" s="167"/>
    </row>
    <row r="1791" spans="1:6">
      <c r="A1791"/>
      <c r="B1791" s="15" t="s">
        <v>1692</v>
      </c>
      <c r="C1791" s="16"/>
      <c r="D1791" s="148">
        <v>400</v>
      </c>
      <c r="E1791" s="144">
        <v>19.924499999999998</v>
      </c>
      <c r="F1791" s="170">
        <f>ROUND((100-E1791)/100*D1791,1)</f>
        <v>320.3</v>
      </c>
    </row>
    <row r="1792" spans="1:6">
      <c r="A1792" s="184" t="s">
        <v>978</v>
      </c>
      <c r="B1792" s="34" t="s">
        <v>1693</v>
      </c>
      <c r="C1792" s="185" t="s">
        <v>1694</v>
      </c>
      <c r="D1792" s="150"/>
      <c r="E1792" s="164"/>
      <c r="F1792" s="167"/>
    </row>
    <row r="1793" spans="1:6">
      <c r="A1793" s="184"/>
      <c r="B1793" s="34" t="s">
        <v>1695</v>
      </c>
      <c r="C1793" s="185"/>
      <c r="D1793" s="150"/>
      <c r="E1793" s="164"/>
      <c r="F1793" s="167"/>
    </row>
    <row r="1794" spans="1:6">
      <c r="A1794" s="184"/>
      <c r="B1794" s="34" t="s">
        <v>1696</v>
      </c>
      <c r="C1794" s="185"/>
      <c r="D1794" s="150"/>
      <c r="E1794" s="164"/>
      <c r="F1794" s="167"/>
    </row>
    <row r="1795" spans="1:6">
      <c r="A1795" s="184"/>
      <c r="B1795" s="34" t="s">
        <v>1697</v>
      </c>
      <c r="C1795" s="185"/>
      <c r="D1795" s="150"/>
      <c r="E1795" s="164"/>
      <c r="F1795" s="167"/>
    </row>
    <row r="1796" spans="1:6">
      <c r="A1796" s="184"/>
      <c r="B1796" s="34" t="s">
        <v>231</v>
      </c>
      <c r="C1796" s="185"/>
      <c r="D1796" s="150"/>
      <c r="E1796" s="164"/>
      <c r="F1796" s="167"/>
    </row>
    <row r="1797" spans="1:6">
      <c r="A1797" s="184"/>
      <c r="B1797" s="15" t="s">
        <v>92</v>
      </c>
      <c r="C1797" s="185"/>
      <c r="D1797" s="150">
        <v>400</v>
      </c>
      <c r="E1797" s="144">
        <v>21.078499999999998</v>
      </c>
      <c r="F1797" s="170">
        <f>ROUND((100-E1797)/100*D1797,1)</f>
        <v>315.7</v>
      </c>
    </row>
    <row r="1798" spans="1:6">
      <c r="A1798" s="184"/>
      <c r="B1798" s="34" t="s">
        <v>1698</v>
      </c>
      <c r="C1798" s="185"/>
      <c r="D1798" s="150"/>
      <c r="E1798" s="164"/>
      <c r="F1798" s="167"/>
    </row>
    <row r="1799" spans="1:6">
      <c r="A1799" s="184"/>
      <c r="B1799" s="34" t="s">
        <v>1699</v>
      </c>
      <c r="C1799" s="16"/>
      <c r="D1799" s="150"/>
      <c r="E1799" s="164"/>
      <c r="F1799" s="167"/>
    </row>
    <row r="1800" spans="1:6">
      <c r="A1800" s="184"/>
      <c r="B1800" s="34" t="s">
        <v>1612</v>
      </c>
      <c r="C1800" s="16"/>
      <c r="D1800" s="150"/>
      <c r="E1800" s="164"/>
      <c r="F1800" s="167"/>
    </row>
    <row r="1801" spans="1:6">
      <c r="A1801" s="184"/>
      <c r="B1801" s="34" t="s">
        <v>1700</v>
      </c>
      <c r="C1801" s="16"/>
      <c r="D1801" s="150"/>
      <c r="E1801" s="164"/>
      <c r="F1801" s="167"/>
    </row>
    <row r="1802" spans="1:6">
      <c r="A1802" s="184"/>
      <c r="B1802" s="34" t="s">
        <v>1701</v>
      </c>
      <c r="C1802" s="16"/>
      <c r="D1802" s="150"/>
      <c r="E1802" s="164"/>
      <c r="F1802" s="167"/>
    </row>
    <row r="1803" spans="1:6">
      <c r="A1803" s="184"/>
      <c r="B1803" s="34" t="s">
        <v>1702</v>
      </c>
      <c r="C1803" s="16"/>
      <c r="D1803" s="150"/>
      <c r="E1803" s="164"/>
      <c r="F1803" s="167"/>
    </row>
    <row r="1804" spans="1:6">
      <c r="A1804" s="184"/>
      <c r="B1804" s="31" t="s">
        <v>236</v>
      </c>
      <c r="C1804" s="16"/>
      <c r="D1804" s="147"/>
      <c r="E1804" s="164"/>
      <c r="F1804" s="167"/>
    </row>
    <row r="1805" spans="1:6">
      <c r="A1805" s="184"/>
      <c r="B1805" s="78" t="s">
        <v>1703</v>
      </c>
      <c r="C1805" s="16"/>
      <c r="D1805" s="148">
        <v>400</v>
      </c>
      <c r="E1805" s="144">
        <v>12.161250000000001</v>
      </c>
      <c r="F1805" s="170">
        <f>ROUND((100-E1805)/100*D1805,1)</f>
        <v>351.4</v>
      </c>
    </row>
    <row r="1806" spans="1:6">
      <c r="A1806" s="184"/>
      <c r="B1806" s="31" t="s">
        <v>1704</v>
      </c>
      <c r="C1806" s="185" t="s">
        <v>1705</v>
      </c>
      <c r="D1806" s="147"/>
      <c r="E1806" s="164"/>
      <c r="F1806" s="167"/>
    </row>
    <row r="1807" spans="1:6">
      <c r="A1807" s="184"/>
      <c r="B1807" s="31" t="s">
        <v>1706</v>
      </c>
      <c r="C1807" s="185"/>
      <c r="D1807" s="147"/>
      <c r="E1807" s="164"/>
      <c r="F1807" s="167"/>
    </row>
    <row r="1808" spans="1:6">
      <c r="A1808" s="184"/>
      <c r="B1808" s="31" t="s">
        <v>1707</v>
      </c>
      <c r="C1808" s="185"/>
      <c r="D1808" s="147"/>
      <c r="E1808" s="164"/>
      <c r="F1808" s="167"/>
    </row>
    <row r="1809" spans="1:6">
      <c r="A1809" s="184"/>
      <c r="B1809" s="31" t="s">
        <v>1708</v>
      </c>
      <c r="C1809" s="16"/>
      <c r="D1809" s="147"/>
      <c r="E1809" s="164"/>
      <c r="F1809" s="167"/>
    </row>
    <row r="1810" spans="1:6">
      <c r="A1810" s="184"/>
      <c r="B1810" s="78" t="s">
        <v>92</v>
      </c>
      <c r="C1810" s="16"/>
      <c r="D1810" s="147">
        <v>400</v>
      </c>
      <c r="E1810" s="144">
        <v>17.727</v>
      </c>
      <c r="F1810" s="170">
        <f>ROUND((100-E1810)/100*D1810,1)</f>
        <v>329.1</v>
      </c>
    </row>
    <row r="1811" spans="1:6">
      <c r="A1811" s="184"/>
      <c r="B1811" s="31" t="s">
        <v>1709</v>
      </c>
      <c r="C1811" s="16"/>
      <c r="D1811" s="147"/>
      <c r="E1811" s="164"/>
      <c r="F1811" s="167"/>
    </row>
    <row r="1812" spans="1:6">
      <c r="A1812" s="184"/>
      <c r="B1812" s="31" t="s">
        <v>1710</v>
      </c>
      <c r="C1812" s="16"/>
      <c r="D1812" s="147"/>
      <c r="E1812" s="164"/>
      <c r="F1812" s="167"/>
    </row>
    <row r="1813" spans="1:6">
      <c r="A1813" s="184"/>
      <c r="B1813" s="26" t="s">
        <v>1711</v>
      </c>
      <c r="C1813" s="16"/>
      <c r="D1813" s="147"/>
      <c r="E1813" s="164"/>
      <c r="F1813" s="167"/>
    </row>
    <row r="1814" spans="1:6">
      <c r="A1814" s="184"/>
      <c r="B1814" s="31" t="s">
        <v>1712</v>
      </c>
      <c r="C1814" s="16"/>
      <c r="D1814" s="147"/>
      <c r="E1814" s="164"/>
      <c r="F1814" s="167"/>
    </row>
    <row r="1815" spans="1:6">
      <c r="A1815" s="184"/>
      <c r="B1815" s="31" t="s">
        <v>1713</v>
      </c>
      <c r="C1815" s="16"/>
      <c r="D1815" s="147"/>
      <c r="E1815" s="164"/>
      <c r="F1815" s="167"/>
    </row>
    <row r="1816" spans="1:6">
      <c r="A1816" s="184"/>
      <c r="B1816" s="31" t="s">
        <v>1714</v>
      </c>
      <c r="C1816" s="16"/>
      <c r="D1816" s="147"/>
      <c r="E1816" s="164"/>
      <c r="F1816" s="167"/>
    </row>
    <row r="1817" spans="1:6">
      <c r="A1817" s="184"/>
      <c r="B1817" s="31" t="s">
        <v>1715</v>
      </c>
      <c r="C1817" s="16"/>
      <c r="D1817" s="147"/>
      <c r="E1817" s="164"/>
      <c r="F1817" s="167"/>
    </row>
    <row r="1818" spans="1:6">
      <c r="A1818" s="184"/>
      <c r="B1818" s="31" t="s">
        <v>236</v>
      </c>
      <c r="C1818" s="16"/>
      <c r="D1818" s="147"/>
      <c r="E1818" s="164"/>
      <c r="F1818" s="167"/>
    </row>
    <row r="1819" spans="1:6">
      <c r="A1819" s="184"/>
      <c r="B1819" s="15" t="s">
        <v>1716</v>
      </c>
      <c r="C1819" s="16"/>
      <c r="D1819" s="147">
        <v>400</v>
      </c>
      <c r="E1819" s="144">
        <v>6.6852499999999999</v>
      </c>
      <c r="F1819" s="170">
        <f>ROUND((100-E1819)/100*D1819,1)</f>
        <v>373.3</v>
      </c>
    </row>
    <row r="1820" spans="1:6">
      <c r="A1820" s="184"/>
      <c r="B1820" s="34" t="s">
        <v>1717</v>
      </c>
      <c r="C1820" s="185" t="s">
        <v>1718</v>
      </c>
      <c r="D1820" s="150"/>
      <c r="E1820" s="164"/>
      <c r="F1820" s="167"/>
    </row>
    <row r="1821" spans="1:6">
      <c r="A1821" s="184"/>
      <c r="B1821" s="34" t="s">
        <v>1719</v>
      </c>
      <c r="C1821" s="185"/>
      <c r="D1821" s="150"/>
      <c r="E1821" s="164"/>
      <c r="F1821" s="167"/>
    </row>
    <row r="1822" spans="1:6">
      <c r="A1822" s="184"/>
      <c r="B1822" s="26" t="s">
        <v>1720</v>
      </c>
      <c r="C1822" s="185"/>
      <c r="D1822" s="148"/>
      <c r="E1822" s="164"/>
      <c r="F1822" s="167"/>
    </row>
    <row r="1823" spans="1:6">
      <c r="A1823" s="184"/>
      <c r="B1823" s="26" t="s">
        <v>1721</v>
      </c>
      <c r="C1823" s="185"/>
      <c r="D1823" s="148"/>
      <c r="E1823" s="164"/>
      <c r="F1823" s="167"/>
    </row>
    <row r="1824" spans="1:6">
      <c r="A1824" s="184"/>
      <c r="B1824" s="34" t="s">
        <v>1722</v>
      </c>
      <c r="C1824" s="16"/>
      <c r="D1824" s="150"/>
      <c r="E1824" s="164"/>
      <c r="F1824" s="167"/>
    </row>
    <row r="1825" spans="1:6">
      <c r="A1825" s="184"/>
      <c r="B1825" s="15" t="s">
        <v>92</v>
      </c>
      <c r="C1825" s="16"/>
      <c r="D1825" s="147">
        <v>250</v>
      </c>
      <c r="E1825" s="144">
        <v>32.379600000000003</v>
      </c>
      <c r="F1825" s="170">
        <f>ROUND((100-E1825)/100*D1825,1)</f>
        <v>169.1</v>
      </c>
    </row>
    <row r="1826" spans="1:6">
      <c r="A1826" s="184"/>
      <c r="B1826" s="34" t="s">
        <v>1723</v>
      </c>
      <c r="C1826" s="16"/>
      <c r="D1826" s="150"/>
      <c r="E1826" s="164"/>
      <c r="F1826" s="167"/>
    </row>
    <row r="1827" spans="1:6">
      <c r="A1827" s="184"/>
      <c r="B1827" s="34" t="s">
        <v>1724</v>
      </c>
      <c r="C1827" s="16"/>
      <c r="D1827" s="150"/>
      <c r="E1827" s="164"/>
      <c r="F1827" s="167"/>
    </row>
    <row r="1828" spans="1:6">
      <c r="A1828" s="184"/>
      <c r="B1828" s="34" t="s">
        <v>1725</v>
      </c>
      <c r="C1828" s="16"/>
      <c r="D1828" s="150"/>
      <c r="E1828" s="164"/>
      <c r="F1828" s="167"/>
    </row>
    <row r="1829" spans="1:6">
      <c r="A1829" s="184"/>
      <c r="B1829" s="34" t="s">
        <v>1726</v>
      </c>
      <c r="C1829" s="16"/>
      <c r="D1829" s="150"/>
      <c r="E1829" s="164"/>
      <c r="F1829" s="167"/>
    </row>
    <row r="1830" spans="1:6">
      <c r="A1830" s="184"/>
      <c r="B1830" s="34" t="s">
        <v>1727</v>
      </c>
      <c r="C1830" s="16"/>
      <c r="D1830" s="150"/>
      <c r="E1830" s="164"/>
      <c r="F1830" s="167"/>
    </row>
    <row r="1831" spans="1:6">
      <c r="A1831" s="184"/>
      <c r="B1831" s="34" t="s">
        <v>1728</v>
      </c>
      <c r="C1831" s="16"/>
      <c r="D1831" s="150"/>
      <c r="E1831" s="164"/>
      <c r="F1831" s="167"/>
    </row>
    <row r="1832" spans="1:6">
      <c r="A1832"/>
      <c r="B1832" s="15" t="s">
        <v>1729</v>
      </c>
      <c r="C1832" s="16"/>
      <c r="D1832" s="147">
        <v>400</v>
      </c>
      <c r="E1832" s="144">
        <v>8.5875000000000004</v>
      </c>
      <c r="F1832" s="170">
        <f>ROUND((100-E1832)/100*D1832,1)</f>
        <v>365.7</v>
      </c>
    </row>
    <row r="1833" spans="1:6">
      <c r="A1833" s="184" t="s">
        <v>302</v>
      </c>
      <c r="B1833" s="19" t="s">
        <v>1730</v>
      </c>
      <c r="C1833" s="185" t="s">
        <v>1731</v>
      </c>
      <c r="D1833" s="147"/>
      <c r="E1833" s="164"/>
      <c r="F1833" s="167"/>
    </row>
    <row r="1834" spans="1:6">
      <c r="A1834" s="184"/>
      <c r="B1834" s="19" t="s">
        <v>1732</v>
      </c>
      <c r="C1834" s="185"/>
      <c r="D1834" s="147"/>
      <c r="E1834" s="164"/>
      <c r="F1834" s="167"/>
    </row>
    <row r="1835" spans="1:6">
      <c r="A1835" s="184"/>
      <c r="B1835" s="19" t="s">
        <v>1733</v>
      </c>
      <c r="C1835" s="185"/>
      <c r="D1835" s="147"/>
      <c r="E1835" s="164"/>
      <c r="F1835" s="167"/>
    </row>
    <row r="1836" spans="1:6">
      <c r="A1836" s="184"/>
      <c r="B1836" s="19" t="s">
        <v>1734</v>
      </c>
      <c r="C1836" s="185"/>
      <c r="D1836" s="147"/>
      <c r="E1836" s="164"/>
      <c r="F1836" s="167"/>
    </row>
    <row r="1837" spans="1:6">
      <c r="A1837" s="184"/>
      <c r="B1837" s="19" t="s">
        <v>1735</v>
      </c>
      <c r="C1837" s="185"/>
      <c r="D1837" s="147"/>
      <c r="E1837" s="164"/>
      <c r="F1837" s="167"/>
    </row>
    <row r="1838" spans="1:6">
      <c r="A1838"/>
      <c r="B1838" s="15" t="s">
        <v>1736</v>
      </c>
      <c r="C1838" s="16"/>
      <c r="D1838" s="147">
        <v>630</v>
      </c>
      <c r="E1838" s="144">
        <v>18.085238095238097</v>
      </c>
      <c r="F1838" s="170">
        <f>ROUND((100-E1838)/100*D1838,1)</f>
        <v>516.1</v>
      </c>
    </row>
    <row r="1839" spans="1:6">
      <c r="A1839" s="184" t="s">
        <v>302</v>
      </c>
      <c r="B1839" s="19" t="s">
        <v>1737</v>
      </c>
      <c r="C1839" s="185" t="s">
        <v>1738</v>
      </c>
      <c r="D1839" s="147"/>
      <c r="E1839" s="164"/>
      <c r="F1839" s="167"/>
    </row>
    <row r="1840" spans="1:6">
      <c r="A1840" s="184"/>
      <c r="B1840" s="19" t="s">
        <v>1739</v>
      </c>
      <c r="C1840" s="185"/>
      <c r="D1840" s="147"/>
      <c r="E1840" s="164"/>
      <c r="F1840" s="167"/>
    </row>
    <row r="1841" spans="1:6">
      <c r="A1841" s="184"/>
      <c r="B1841" s="19" t="s">
        <v>44</v>
      </c>
      <c r="C1841" s="185"/>
      <c r="D1841" s="147"/>
      <c r="E1841" s="164"/>
      <c r="F1841" s="167"/>
    </row>
    <row r="1842" spans="1:6">
      <c r="A1842" s="184"/>
      <c r="B1842" s="97" t="s">
        <v>1740</v>
      </c>
      <c r="C1842" s="185"/>
      <c r="D1842" s="147"/>
      <c r="E1842" s="164"/>
      <c r="F1842" s="167"/>
    </row>
    <row r="1843" spans="1:6">
      <c r="A1843" s="184"/>
      <c r="B1843" s="19" t="s">
        <v>1741</v>
      </c>
      <c r="C1843" s="185"/>
      <c r="D1843" s="147"/>
      <c r="E1843" s="164"/>
      <c r="F1843" s="167"/>
    </row>
    <row r="1844" spans="1:6">
      <c r="A1844" s="184"/>
      <c r="B1844" s="19" t="s">
        <v>253</v>
      </c>
      <c r="C1844" s="185"/>
      <c r="D1844" s="147"/>
      <c r="E1844" s="164"/>
      <c r="F1844" s="167"/>
    </row>
    <row r="1845" spans="1:6">
      <c r="A1845" s="184"/>
      <c r="B1845" s="19" t="s">
        <v>1742</v>
      </c>
      <c r="C1845" s="16"/>
      <c r="D1845" s="147"/>
      <c r="E1845" s="164"/>
      <c r="F1845" s="167"/>
    </row>
    <row r="1846" spans="1:6">
      <c r="A1846" s="184"/>
      <c r="B1846" s="19" t="s">
        <v>1743</v>
      </c>
      <c r="C1846" s="16"/>
      <c r="D1846" s="147"/>
      <c r="E1846" s="164"/>
      <c r="F1846" s="167"/>
    </row>
    <row r="1847" spans="1:6">
      <c r="A1847" s="184"/>
      <c r="B1847" s="19" t="s">
        <v>1744</v>
      </c>
      <c r="C1847" s="16"/>
      <c r="D1847" s="147"/>
      <c r="E1847" s="164"/>
      <c r="F1847" s="167"/>
    </row>
    <row r="1848" spans="1:6">
      <c r="A1848" s="184"/>
      <c r="B1848" s="15" t="s">
        <v>451</v>
      </c>
      <c r="C1848" s="16"/>
      <c r="D1848" s="147"/>
      <c r="E1848" s="164"/>
      <c r="F1848" s="167"/>
    </row>
    <row r="1849" spans="1:6">
      <c r="A1849" s="184"/>
      <c r="B1849" s="97" t="s">
        <v>1745</v>
      </c>
      <c r="C1849" s="16"/>
      <c r="D1849" s="147"/>
      <c r="E1849" s="164"/>
      <c r="F1849" s="167"/>
    </row>
    <row r="1850" spans="1:6">
      <c r="A1850" s="184"/>
      <c r="B1850" s="19" t="s">
        <v>1746</v>
      </c>
      <c r="C1850" s="16"/>
      <c r="D1850" s="147"/>
      <c r="E1850" s="164"/>
      <c r="F1850" s="167"/>
    </row>
    <row r="1851" spans="1:6">
      <c r="A1851" s="184"/>
      <c r="B1851" s="19" t="s">
        <v>1747</v>
      </c>
      <c r="C1851" s="16"/>
      <c r="D1851" s="147"/>
      <c r="E1851" s="164"/>
      <c r="F1851" s="167"/>
    </row>
    <row r="1852" spans="1:6">
      <c r="A1852" s="184"/>
      <c r="B1852" s="19" t="s">
        <v>1748</v>
      </c>
      <c r="C1852" s="16"/>
      <c r="D1852" s="147"/>
      <c r="E1852" s="164"/>
      <c r="F1852" s="167"/>
    </row>
    <row r="1853" spans="1:6">
      <c r="A1853" s="184"/>
      <c r="B1853" s="19" t="s">
        <v>1749</v>
      </c>
      <c r="C1853" s="16"/>
      <c r="D1853" s="147"/>
      <c r="E1853" s="164"/>
      <c r="F1853" s="167"/>
    </row>
    <row r="1854" spans="1:6">
      <c r="A1854" s="184"/>
      <c r="B1854" s="19" t="s">
        <v>1750</v>
      </c>
      <c r="C1854" s="16"/>
      <c r="D1854" s="147"/>
      <c r="E1854" s="164"/>
      <c r="F1854" s="167"/>
    </row>
    <row r="1855" spans="1:6">
      <c r="A1855" s="184"/>
      <c r="B1855" s="19" t="s">
        <v>1751</v>
      </c>
      <c r="C1855" s="16"/>
      <c r="D1855" s="147"/>
      <c r="E1855" s="164"/>
      <c r="F1855" s="167"/>
    </row>
    <row r="1856" spans="1:6">
      <c r="A1856" s="184"/>
      <c r="B1856" s="19" t="s">
        <v>1752</v>
      </c>
      <c r="C1856" s="16"/>
      <c r="D1856" s="147"/>
      <c r="E1856" s="164"/>
      <c r="F1856" s="167"/>
    </row>
    <row r="1857" spans="1:6">
      <c r="A1857"/>
      <c r="B1857" s="15" t="s">
        <v>1753</v>
      </c>
      <c r="C1857" s="16" t="s">
        <v>1754</v>
      </c>
      <c r="D1857" s="147">
        <v>400</v>
      </c>
      <c r="E1857" s="144">
        <v>29.9405</v>
      </c>
      <c r="F1857" s="170">
        <f>ROUND((100-E1857)/100*D1857,1)</f>
        <v>280.2</v>
      </c>
    </row>
    <row r="1858" spans="1:6">
      <c r="A1858" s="207" t="s">
        <v>302</v>
      </c>
      <c r="B1858" s="26" t="s">
        <v>1755</v>
      </c>
      <c r="C1858" s="16"/>
      <c r="D1858" s="147"/>
      <c r="E1858" s="164"/>
      <c r="F1858" s="167"/>
    </row>
    <row r="1859" spans="1:6">
      <c r="A1859" s="207"/>
      <c r="B1859" s="22" t="s">
        <v>231</v>
      </c>
      <c r="C1859" s="16"/>
      <c r="D1859" s="147"/>
      <c r="E1859" s="164"/>
      <c r="F1859" s="167"/>
    </row>
    <row r="1860" spans="1:6">
      <c r="A1860" s="207"/>
      <c r="B1860" s="19" t="s">
        <v>1756</v>
      </c>
      <c r="C1860" s="16"/>
      <c r="D1860" s="147"/>
      <c r="E1860" s="164"/>
      <c r="F1860" s="167"/>
    </row>
    <row r="1861" spans="1:6">
      <c r="A1861" s="207"/>
      <c r="B1861" s="26" t="s">
        <v>1757</v>
      </c>
      <c r="C1861" s="16"/>
      <c r="D1861" s="147"/>
      <c r="E1861" s="164"/>
      <c r="F1861" s="167"/>
    </row>
    <row r="1862" spans="1:6">
      <c r="A1862" s="207"/>
      <c r="B1862" s="19" t="s">
        <v>1758</v>
      </c>
      <c r="C1862" s="16"/>
      <c r="D1862" s="147"/>
      <c r="E1862" s="164"/>
      <c r="F1862" s="167"/>
    </row>
    <row r="1863" spans="1:6">
      <c r="A1863" s="207"/>
      <c r="B1863" s="30" t="s">
        <v>92</v>
      </c>
      <c r="C1863" s="16"/>
      <c r="D1863" s="147">
        <v>400</v>
      </c>
      <c r="E1863" s="144">
        <v>14.513500000000001</v>
      </c>
      <c r="F1863" s="170">
        <f>ROUND((100-E1863)/100*D1863,1)</f>
        <v>341.9</v>
      </c>
    </row>
    <row r="1864" spans="1:6">
      <c r="A1864" s="207"/>
      <c r="B1864" s="19" t="s">
        <v>1759</v>
      </c>
      <c r="C1864" s="16"/>
      <c r="D1864" s="147"/>
      <c r="E1864" s="164"/>
      <c r="F1864" s="167"/>
    </row>
    <row r="1865" spans="1:6">
      <c r="A1865" s="207"/>
      <c r="B1865" s="19" t="s">
        <v>1760</v>
      </c>
      <c r="C1865" s="16"/>
      <c r="D1865" s="147"/>
      <c r="E1865" s="164"/>
      <c r="F1865" s="167"/>
    </row>
    <row r="1866" spans="1:6">
      <c r="A1866" s="207"/>
      <c r="B1866" s="19" t="s">
        <v>1761</v>
      </c>
      <c r="C1866" s="16"/>
      <c r="D1866" s="147"/>
      <c r="E1866" s="164"/>
      <c r="F1866" s="167"/>
    </row>
    <row r="1867" spans="1:6">
      <c r="A1867" s="207"/>
      <c r="B1867" s="19" t="s">
        <v>1762</v>
      </c>
      <c r="C1867" s="16"/>
      <c r="D1867" s="147"/>
      <c r="E1867" s="164"/>
      <c r="F1867" s="167"/>
    </row>
    <row r="1868" spans="1:6">
      <c r="A1868" s="207"/>
      <c r="B1868" s="15" t="s">
        <v>1763</v>
      </c>
      <c r="C1868" s="185" t="s">
        <v>1764</v>
      </c>
      <c r="D1868" s="147">
        <v>250</v>
      </c>
      <c r="E1868" s="144">
        <v>1.6559999999999999</v>
      </c>
      <c r="F1868" s="170">
        <f>ROUND((100-E1868)/100*D1868,1)</f>
        <v>245.9</v>
      </c>
    </row>
    <row r="1869" spans="1:6">
      <c r="A1869" s="207"/>
      <c r="B1869" s="26" t="s">
        <v>1765</v>
      </c>
      <c r="C1869" s="185"/>
      <c r="D1869" s="147"/>
      <c r="E1869" s="164"/>
      <c r="F1869" s="167"/>
    </row>
    <row r="1870" spans="1:6">
      <c r="A1870" s="207"/>
      <c r="B1870" s="22" t="s">
        <v>1766</v>
      </c>
      <c r="C1870" s="185"/>
      <c r="D1870" s="147"/>
      <c r="E1870" s="164"/>
      <c r="F1870" s="167"/>
    </row>
    <row r="1871" spans="1:6">
      <c r="A1871" s="207"/>
      <c r="B1871" s="19" t="s">
        <v>1767</v>
      </c>
      <c r="C1871" s="185"/>
      <c r="D1871" s="147"/>
      <c r="E1871" s="164"/>
      <c r="F1871" s="167"/>
    </row>
    <row r="1872" spans="1:6">
      <c r="A1872" s="207"/>
      <c r="B1872" s="26" t="s">
        <v>63</v>
      </c>
      <c r="C1872" s="16"/>
      <c r="D1872" s="147"/>
      <c r="E1872" s="164"/>
      <c r="F1872" s="167"/>
    </row>
    <row r="1873" spans="1:6">
      <c r="A1873" s="207"/>
      <c r="B1873" s="30" t="s">
        <v>92</v>
      </c>
      <c r="C1873" s="16"/>
      <c r="D1873" s="147">
        <v>250</v>
      </c>
      <c r="E1873" s="144">
        <v>14.3812</v>
      </c>
      <c r="F1873" s="170">
        <f>ROUND((100-E1873)/100*D1873,1)</f>
        <v>214</v>
      </c>
    </row>
    <row r="1874" spans="1:6">
      <c r="A1874" s="207"/>
      <c r="B1874" s="19" t="s">
        <v>703</v>
      </c>
      <c r="C1874" s="16"/>
      <c r="D1874" s="147"/>
      <c r="E1874" s="164"/>
      <c r="F1874" s="167"/>
    </row>
    <row r="1875" spans="1:6">
      <c r="A1875" s="207"/>
      <c r="B1875" s="19" t="s">
        <v>1768</v>
      </c>
      <c r="C1875" s="16"/>
      <c r="D1875" s="147"/>
      <c r="E1875" s="164"/>
      <c r="F1875" s="167"/>
    </row>
    <row r="1876" spans="1:6">
      <c r="A1876" s="207"/>
      <c r="B1876" s="19" t="s">
        <v>1769</v>
      </c>
      <c r="C1876" s="16"/>
      <c r="D1876" s="147"/>
      <c r="E1876" s="164"/>
      <c r="F1876" s="167"/>
    </row>
    <row r="1877" spans="1:6">
      <c r="A1877" s="207"/>
      <c r="B1877" s="19" t="s">
        <v>275</v>
      </c>
      <c r="C1877" s="16"/>
      <c r="D1877" s="147"/>
      <c r="E1877" s="164"/>
      <c r="F1877" s="167"/>
    </row>
    <row r="1878" spans="1:6">
      <c r="A1878" s="207"/>
      <c r="B1878" s="15" t="s">
        <v>1770</v>
      </c>
      <c r="C1878" s="185" t="s">
        <v>1764</v>
      </c>
      <c r="D1878" s="147">
        <v>250</v>
      </c>
      <c r="E1878" s="144">
        <v>10.805199999999999</v>
      </c>
      <c r="F1878" s="170">
        <f>ROUND((100-E1878)/100*D1878,1)</f>
        <v>223</v>
      </c>
    </row>
    <row r="1879" spans="1:6">
      <c r="A1879" s="207"/>
      <c r="B1879" s="26" t="s">
        <v>1166</v>
      </c>
      <c r="C1879" s="185"/>
      <c r="D1879" s="147"/>
      <c r="E1879" s="164"/>
      <c r="F1879" s="167"/>
    </row>
    <row r="1880" spans="1:6">
      <c r="A1880" s="207"/>
      <c r="B1880" s="22" t="s">
        <v>1771</v>
      </c>
      <c r="C1880" s="185"/>
      <c r="D1880" s="147"/>
      <c r="E1880" s="164"/>
      <c r="F1880" s="167"/>
    </row>
    <row r="1881" spans="1:6">
      <c r="A1881" s="207"/>
      <c r="B1881" s="19" t="s">
        <v>1772</v>
      </c>
      <c r="C1881" s="185"/>
      <c r="D1881" s="147"/>
      <c r="E1881" s="164"/>
      <c r="F1881" s="167"/>
    </row>
    <row r="1882" spans="1:6">
      <c r="A1882" s="207"/>
      <c r="B1882" s="26" t="s">
        <v>1773</v>
      </c>
      <c r="C1882" s="185"/>
      <c r="D1882" s="147"/>
      <c r="E1882" s="164"/>
      <c r="F1882" s="167"/>
    </row>
    <row r="1883" spans="1:6">
      <c r="A1883" s="207"/>
      <c r="B1883" s="30" t="s">
        <v>92</v>
      </c>
      <c r="C1883" s="16"/>
      <c r="D1883" s="147">
        <v>250</v>
      </c>
      <c r="E1883" s="144">
        <v>0</v>
      </c>
      <c r="F1883" s="170">
        <f>ROUND((100-E1883)/100*D1883,1)</f>
        <v>250</v>
      </c>
    </row>
    <row r="1884" spans="1:6">
      <c r="A1884" s="207"/>
      <c r="B1884" s="19" t="s">
        <v>1774</v>
      </c>
      <c r="C1884" s="16"/>
      <c r="D1884" s="147"/>
      <c r="E1884" s="164"/>
      <c r="F1884" s="167"/>
    </row>
    <row r="1885" spans="1:6">
      <c r="A1885"/>
      <c r="B1885" s="15" t="s">
        <v>1775</v>
      </c>
      <c r="C1885" s="16"/>
      <c r="D1885" s="147">
        <v>315</v>
      </c>
      <c r="E1885" s="144">
        <v>8.3133333333333326</v>
      </c>
      <c r="F1885" s="170">
        <f>ROUND((100-E1885)/100*D1885,1)</f>
        <v>288.8</v>
      </c>
    </row>
    <row r="1886" spans="1:6">
      <c r="A1886" s="184" t="s">
        <v>302</v>
      </c>
      <c r="B1886" s="64" t="s">
        <v>1776</v>
      </c>
      <c r="C1886" s="185" t="s">
        <v>1777</v>
      </c>
      <c r="D1886" s="147"/>
      <c r="E1886" s="164"/>
      <c r="F1886" s="167"/>
    </row>
    <row r="1887" spans="1:6">
      <c r="A1887" s="184"/>
      <c r="B1887" s="64" t="s">
        <v>1778</v>
      </c>
      <c r="C1887" s="185"/>
      <c r="D1887" s="147"/>
      <c r="E1887" s="164"/>
      <c r="F1887" s="167"/>
    </row>
    <row r="1888" spans="1:6">
      <c r="A1888" s="184"/>
      <c r="B1888" s="64" t="s">
        <v>1779</v>
      </c>
      <c r="C1888" s="185"/>
      <c r="D1888" s="147"/>
      <c r="E1888" s="164"/>
      <c r="F1888" s="167"/>
    </row>
    <row r="1889" spans="1:6">
      <c r="A1889" s="184"/>
      <c r="B1889" s="31" t="s">
        <v>1780</v>
      </c>
      <c r="C1889" s="185"/>
      <c r="D1889" s="147"/>
      <c r="E1889" s="164"/>
      <c r="F1889" s="167"/>
    </row>
    <row r="1890" spans="1:6">
      <c r="A1890" s="184"/>
      <c r="B1890" s="31" t="s">
        <v>1781</v>
      </c>
      <c r="C1890" s="185"/>
      <c r="D1890" s="147"/>
      <c r="E1890" s="164"/>
      <c r="F1890" s="167"/>
    </row>
    <row r="1891" spans="1:6">
      <c r="A1891" s="184"/>
      <c r="B1891" s="30" t="s">
        <v>92</v>
      </c>
      <c r="C1891" s="185"/>
      <c r="D1891" s="147">
        <v>320</v>
      </c>
      <c r="E1891" s="144">
        <v>2.4390624999999999</v>
      </c>
      <c r="F1891" s="170">
        <f>ROUND((100-E1891)/100*D1891,1)</f>
        <v>312.2</v>
      </c>
    </row>
    <row r="1892" spans="1:6">
      <c r="A1892" s="184"/>
      <c r="B1892" s="31" t="s">
        <v>1782</v>
      </c>
      <c r="C1892" s="185"/>
      <c r="D1892" s="147"/>
      <c r="E1892" s="164"/>
      <c r="F1892" s="167"/>
    </row>
    <row r="1893" spans="1:6">
      <c r="A1893" s="184"/>
      <c r="B1893" s="31" t="s">
        <v>1783</v>
      </c>
      <c r="C1893" s="16"/>
      <c r="D1893" s="147"/>
      <c r="E1893" s="164"/>
      <c r="F1893" s="167"/>
    </row>
    <row r="1894" spans="1:6">
      <c r="A1894" s="184"/>
      <c r="B1894" s="31" t="s">
        <v>1406</v>
      </c>
      <c r="C1894" s="16"/>
      <c r="D1894" s="147"/>
      <c r="E1894" s="164"/>
      <c r="F1894" s="167"/>
    </row>
    <row r="1895" spans="1:6">
      <c r="A1895"/>
      <c r="B1895" s="15" t="s">
        <v>1784</v>
      </c>
      <c r="C1895" s="16"/>
      <c r="D1895" s="147">
        <v>400</v>
      </c>
      <c r="E1895" s="144">
        <v>12.3</v>
      </c>
      <c r="F1895" s="170">
        <f>ROUND((100-E1895)/100*D1895,1)</f>
        <v>350.8</v>
      </c>
    </row>
    <row r="1896" spans="1:6">
      <c r="A1896" s="184" t="s">
        <v>14</v>
      </c>
      <c r="B1896" s="31" t="s">
        <v>1785</v>
      </c>
      <c r="C1896" s="16" t="s">
        <v>1786</v>
      </c>
      <c r="D1896" s="147"/>
      <c r="E1896" s="164"/>
      <c r="F1896" s="167"/>
    </row>
    <row r="1897" spans="1:6">
      <c r="A1897" s="184"/>
      <c r="B1897" s="31" t="s">
        <v>1787</v>
      </c>
      <c r="C1897" s="16"/>
      <c r="D1897" s="147"/>
      <c r="E1897" s="164"/>
      <c r="F1897" s="167"/>
    </row>
    <row r="1898" spans="1:6">
      <c r="A1898" s="184"/>
      <c r="B1898" s="31" t="s">
        <v>1788</v>
      </c>
      <c r="C1898" s="16"/>
      <c r="D1898" s="147"/>
      <c r="E1898" s="164"/>
      <c r="F1898" s="167"/>
    </row>
    <row r="1899" spans="1:6">
      <c r="A1899" s="184"/>
      <c r="B1899" s="31" t="s">
        <v>267</v>
      </c>
      <c r="C1899" s="16"/>
      <c r="D1899" s="147"/>
      <c r="E1899" s="164"/>
      <c r="F1899" s="167"/>
    </row>
    <row r="1900" spans="1:6">
      <c r="A1900" s="14"/>
      <c r="B1900" s="30" t="s">
        <v>1789</v>
      </c>
      <c r="C1900" s="16"/>
      <c r="D1900" s="147">
        <v>400</v>
      </c>
      <c r="E1900" s="144">
        <v>31.105499999999999</v>
      </c>
      <c r="F1900" s="170">
        <f>ROUND((100-E1900)/100*D1900,1)</f>
        <v>275.60000000000002</v>
      </c>
    </row>
    <row r="1901" spans="1:6" ht="26.25">
      <c r="A1901" s="184" t="s">
        <v>29</v>
      </c>
      <c r="B1901" s="31" t="s">
        <v>63</v>
      </c>
      <c r="C1901" s="16" t="s">
        <v>1790</v>
      </c>
      <c r="D1901" s="147"/>
      <c r="E1901" s="164"/>
      <c r="F1901" s="167"/>
    </row>
    <row r="1902" spans="1:6">
      <c r="A1902" s="184"/>
      <c r="B1902" s="31" t="s">
        <v>231</v>
      </c>
      <c r="C1902" s="16"/>
      <c r="D1902" s="147"/>
      <c r="E1902" s="164"/>
      <c r="F1902" s="167"/>
    </row>
    <row r="1903" spans="1:6">
      <c r="A1903" s="184"/>
      <c r="B1903" s="98" t="s">
        <v>451</v>
      </c>
      <c r="C1903" s="16"/>
      <c r="D1903" s="147"/>
      <c r="E1903" s="164"/>
      <c r="F1903" s="167"/>
    </row>
    <row r="1904" spans="1:6">
      <c r="A1904" s="184"/>
      <c r="B1904" s="31" t="s">
        <v>1680</v>
      </c>
      <c r="C1904" s="16"/>
      <c r="D1904" s="147"/>
      <c r="E1904" s="164"/>
      <c r="F1904" s="167"/>
    </row>
    <row r="1905" spans="1:6">
      <c r="A1905" s="184"/>
      <c r="B1905" s="31" t="s">
        <v>259</v>
      </c>
      <c r="C1905" s="16"/>
      <c r="D1905" s="147"/>
      <c r="E1905" s="164"/>
      <c r="F1905" s="167"/>
    </row>
    <row r="1906" spans="1:6">
      <c r="A1906"/>
      <c r="B1906" s="99" t="s">
        <v>1791</v>
      </c>
      <c r="C1906" s="16"/>
      <c r="D1906" s="147">
        <v>630</v>
      </c>
      <c r="E1906" s="144">
        <v>11.573015873015873</v>
      </c>
      <c r="F1906" s="170">
        <f>ROUND((100-E1906)/100*D1906,1)</f>
        <v>557.1</v>
      </c>
    </row>
    <row r="1907" spans="1:6">
      <c r="A1907" s="184" t="s">
        <v>14</v>
      </c>
      <c r="B1907" s="31" t="s">
        <v>1792</v>
      </c>
      <c r="C1907" s="16" t="s">
        <v>1793</v>
      </c>
      <c r="D1907" s="147"/>
      <c r="E1907" s="164"/>
      <c r="F1907" s="167"/>
    </row>
    <row r="1908" spans="1:6">
      <c r="A1908" s="184"/>
      <c r="B1908" s="31" t="s">
        <v>1794</v>
      </c>
      <c r="C1908" s="16"/>
      <c r="D1908" s="147"/>
      <c r="E1908" s="164"/>
      <c r="F1908" s="167"/>
    </row>
    <row r="1909" spans="1:6">
      <c r="A1909" s="184"/>
      <c r="B1909" s="31" t="s">
        <v>1795</v>
      </c>
      <c r="C1909" s="16"/>
      <c r="D1909" s="147"/>
      <c r="E1909" s="164"/>
      <c r="F1909" s="167"/>
    </row>
    <row r="1910" spans="1:6">
      <c r="A1910" s="184"/>
      <c r="B1910" s="31" t="s">
        <v>1796</v>
      </c>
      <c r="C1910" s="16"/>
      <c r="D1910" s="147"/>
      <c r="E1910" s="164"/>
      <c r="F1910" s="167"/>
    </row>
    <row r="1911" spans="1:6">
      <c r="A1911"/>
      <c r="B1911" s="98" t="s">
        <v>1797</v>
      </c>
      <c r="C1911" s="16"/>
      <c r="D1911" s="147">
        <v>630</v>
      </c>
      <c r="E1911" s="144">
        <v>6.9423809523809528</v>
      </c>
      <c r="F1911" s="170">
        <f>ROUND((100-E1911)/100*D1911,1)</f>
        <v>586.29999999999995</v>
      </c>
    </row>
    <row r="1912" spans="1:6">
      <c r="A1912" s="184" t="s">
        <v>340</v>
      </c>
      <c r="B1912" s="31" t="s">
        <v>1781</v>
      </c>
      <c r="C1912" s="185" t="s">
        <v>1798</v>
      </c>
      <c r="D1912" s="147"/>
      <c r="E1912" s="164"/>
      <c r="F1912" s="167"/>
    </row>
    <row r="1913" spans="1:6">
      <c r="A1913" s="184"/>
      <c r="B1913" s="31" t="s">
        <v>335</v>
      </c>
      <c r="C1913" s="185"/>
      <c r="D1913" s="147"/>
      <c r="E1913" s="164"/>
      <c r="F1913" s="167"/>
    </row>
    <row r="1914" spans="1:6">
      <c r="A1914" s="184"/>
      <c r="B1914" s="31" t="s">
        <v>1799</v>
      </c>
      <c r="C1914" s="185"/>
      <c r="D1914" s="147"/>
      <c r="E1914" s="164"/>
      <c r="F1914" s="167"/>
    </row>
    <row r="1915" spans="1:6">
      <c r="A1915" s="184"/>
      <c r="B1915" s="31" t="s">
        <v>1800</v>
      </c>
      <c r="C1915" s="185"/>
      <c r="D1915" s="147"/>
      <c r="E1915" s="164"/>
      <c r="F1915" s="167"/>
    </row>
    <row r="1916" spans="1:6">
      <c r="A1916"/>
      <c r="B1916" s="98" t="s">
        <v>1801</v>
      </c>
      <c r="C1916" s="16"/>
      <c r="D1916" s="147">
        <v>100</v>
      </c>
      <c r="E1916" s="144">
        <v>7.8540000000000001</v>
      </c>
      <c r="F1916" s="170">
        <f>ROUND((100-E1916)/100*D1916,1)</f>
        <v>92.1</v>
      </c>
    </row>
    <row r="1917" spans="1:6">
      <c r="A1917" s="184" t="s">
        <v>14</v>
      </c>
      <c r="B1917" s="31" t="s">
        <v>1802</v>
      </c>
      <c r="C1917" s="185" t="s">
        <v>1803</v>
      </c>
      <c r="D1917" s="147"/>
      <c r="E1917" s="164"/>
      <c r="F1917" s="167"/>
    </row>
    <row r="1918" spans="1:6">
      <c r="A1918" s="184"/>
      <c r="B1918" s="31" t="s">
        <v>1804</v>
      </c>
      <c r="C1918" s="185"/>
      <c r="D1918" s="147"/>
      <c r="E1918" s="164"/>
      <c r="F1918" s="167"/>
    </row>
    <row r="1919" spans="1:6">
      <c r="A1919" s="184"/>
      <c r="B1919" s="31" t="s">
        <v>1805</v>
      </c>
      <c r="C1919" s="185"/>
      <c r="D1919" s="147"/>
      <c r="E1919" s="164"/>
      <c r="F1919" s="167"/>
    </row>
    <row r="1920" spans="1:6">
      <c r="A1920" s="184"/>
      <c r="B1920" s="31" t="s">
        <v>1806</v>
      </c>
      <c r="C1920" s="185"/>
      <c r="D1920" s="147"/>
      <c r="E1920" s="164"/>
      <c r="F1920" s="167"/>
    </row>
    <row r="1921" spans="1:6">
      <c r="A1921" s="184"/>
      <c r="B1921" s="31" t="s">
        <v>1807</v>
      </c>
      <c r="C1921" s="185"/>
      <c r="D1921" s="147"/>
      <c r="E1921" s="164"/>
      <c r="F1921" s="167"/>
    </row>
    <row r="1922" spans="1:6">
      <c r="A1922" s="184"/>
      <c r="B1922" s="31" t="s">
        <v>1808</v>
      </c>
      <c r="C1922" s="16"/>
      <c r="D1922" s="147"/>
      <c r="E1922" s="164"/>
      <c r="F1922" s="167"/>
    </row>
    <row r="1923" spans="1:6">
      <c r="A1923" s="184"/>
      <c r="B1923" s="98" t="s">
        <v>1809</v>
      </c>
      <c r="C1923" s="16"/>
      <c r="D1923" s="147">
        <v>400</v>
      </c>
      <c r="E1923" s="144">
        <v>31.520499999999998</v>
      </c>
      <c r="F1923" s="170">
        <f>ROUND((100-E1923)/100*D1923,1)</f>
        <v>273.89999999999998</v>
      </c>
    </row>
    <row r="1924" spans="1:6">
      <c r="A1924" s="184"/>
      <c r="B1924" s="31" t="s">
        <v>275</v>
      </c>
      <c r="C1924" s="16" t="s">
        <v>1793</v>
      </c>
      <c r="D1924" s="147"/>
      <c r="E1924" s="164"/>
      <c r="F1924" s="167"/>
    </row>
    <row r="1925" spans="1:6">
      <c r="A1925" s="184"/>
      <c r="B1925" s="31" t="s">
        <v>1810</v>
      </c>
      <c r="C1925" s="16"/>
      <c r="D1925" s="147"/>
      <c r="E1925" s="164"/>
      <c r="F1925" s="167"/>
    </row>
    <row r="1926" spans="1:6">
      <c r="A1926" s="184"/>
      <c r="B1926" s="31" t="s">
        <v>1811</v>
      </c>
      <c r="C1926" s="16"/>
      <c r="D1926" s="147"/>
      <c r="E1926" s="164"/>
      <c r="F1926" s="167"/>
    </row>
    <row r="1927" spans="1:6">
      <c r="A1927" s="184"/>
      <c r="B1927" s="31" t="s">
        <v>1531</v>
      </c>
      <c r="C1927" s="16"/>
      <c r="D1927" s="147"/>
      <c r="E1927" s="164"/>
      <c r="F1927" s="167"/>
    </row>
    <row r="1928" spans="1:6">
      <c r="A1928" s="184"/>
      <c r="B1928" s="31" t="s">
        <v>1812</v>
      </c>
      <c r="C1928" s="16"/>
      <c r="D1928" s="147"/>
      <c r="E1928" s="164"/>
      <c r="F1928" s="167"/>
    </row>
    <row r="1929" spans="1:6">
      <c r="A1929" s="14"/>
      <c r="B1929" s="15" t="s">
        <v>1813</v>
      </c>
      <c r="C1929" s="16"/>
      <c r="D1929" s="147">
        <v>400</v>
      </c>
      <c r="E1929" s="144">
        <v>22.213000000000001</v>
      </c>
      <c r="F1929" s="170">
        <f>ROUND((100-E1929)/100*D1929,1)</f>
        <v>311.10000000000002</v>
      </c>
    </row>
    <row r="1930" spans="1:6">
      <c r="A1930" s="199" t="s">
        <v>356</v>
      </c>
      <c r="B1930" s="64" t="s">
        <v>1814</v>
      </c>
      <c r="C1930" s="185" t="s">
        <v>1815</v>
      </c>
      <c r="D1930" s="147"/>
      <c r="E1930" s="164"/>
      <c r="F1930" s="167"/>
    </row>
    <row r="1931" spans="1:6">
      <c r="A1931" s="199"/>
      <c r="B1931" s="64" t="s">
        <v>1816</v>
      </c>
      <c r="C1931" s="185"/>
      <c r="D1931" s="147"/>
      <c r="E1931" s="164"/>
      <c r="F1931" s="167"/>
    </row>
    <row r="1932" spans="1:6">
      <c r="A1932" s="199"/>
      <c r="B1932" s="64" t="s">
        <v>1817</v>
      </c>
      <c r="C1932" s="185"/>
      <c r="D1932" s="147"/>
      <c r="E1932" s="164"/>
      <c r="F1932" s="167"/>
    </row>
    <row r="1933" spans="1:6">
      <c r="A1933" s="199"/>
      <c r="B1933" s="31" t="s">
        <v>437</v>
      </c>
      <c r="C1933" s="16"/>
      <c r="D1933" s="147"/>
      <c r="E1933" s="164"/>
      <c r="F1933" s="167"/>
    </row>
    <row r="1934" spans="1:6">
      <c r="A1934" s="199"/>
      <c r="B1934" s="31" t="s">
        <v>1818</v>
      </c>
      <c r="C1934" s="16"/>
      <c r="D1934" s="147"/>
      <c r="E1934" s="164"/>
      <c r="F1934" s="167"/>
    </row>
    <row r="1935" spans="1:6">
      <c r="A1935" s="199"/>
      <c r="B1935" s="31" t="s">
        <v>354</v>
      </c>
      <c r="C1935" s="16"/>
      <c r="D1935" s="147"/>
      <c r="E1935" s="164"/>
      <c r="F1935" s="167"/>
    </row>
    <row r="1936" spans="1:6">
      <c r="A1936" s="199"/>
      <c r="B1936" s="19" t="s">
        <v>231</v>
      </c>
      <c r="C1936" s="16"/>
      <c r="D1936" s="147"/>
      <c r="E1936" s="164"/>
      <c r="F1936" s="167"/>
    </row>
    <row r="1937" spans="1:6">
      <c r="A1937" s="199"/>
      <c r="B1937" s="30" t="s">
        <v>92</v>
      </c>
      <c r="C1937" s="16"/>
      <c r="D1937" s="147">
        <v>400</v>
      </c>
      <c r="E1937" s="144">
        <v>18.068999999999999</v>
      </c>
      <c r="F1937" s="170">
        <f>ROUND((100-E1937)/100*D1937,1)</f>
        <v>327.7</v>
      </c>
    </row>
    <row r="1938" spans="1:6">
      <c r="A1938" s="199"/>
      <c r="B1938" s="31" t="s">
        <v>385</v>
      </c>
      <c r="C1938" s="16"/>
      <c r="D1938" s="147"/>
      <c r="E1938" s="164"/>
      <c r="F1938" s="167"/>
    </row>
    <row r="1939" spans="1:6">
      <c r="A1939" s="199"/>
      <c r="B1939" s="31" t="s">
        <v>1819</v>
      </c>
      <c r="C1939" s="16"/>
      <c r="D1939" s="147"/>
      <c r="E1939" s="164"/>
      <c r="F1939" s="167"/>
    </row>
    <row r="1940" spans="1:6">
      <c r="A1940" s="199"/>
      <c r="B1940" s="31" t="s">
        <v>236</v>
      </c>
      <c r="C1940" s="16"/>
      <c r="D1940" s="147"/>
      <c r="E1940" s="164"/>
      <c r="F1940" s="167"/>
    </row>
    <row r="1941" spans="1:6">
      <c r="A1941" s="199"/>
      <c r="B1941" s="31" t="s">
        <v>1820</v>
      </c>
      <c r="C1941" s="16"/>
      <c r="D1941" s="147"/>
      <c r="E1941" s="164"/>
      <c r="F1941" s="167"/>
    </row>
    <row r="1942" spans="1:6">
      <c r="A1942" s="199"/>
      <c r="B1942" s="31" t="s">
        <v>1821</v>
      </c>
      <c r="C1942" s="16"/>
      <c r="D1942" s="147"/>
      <c r="E1942" s="164"/>
      <c r="F1942" s="167"/>
    </row>
    <row r="1943" spans="1:6">
      <c r="A1943"/>
      <c r="B1943" s="15" t="s">
        <v>1822</v>
      </c>
      <c r="C1943" s="16"/>
      <c r="D1943" s="147">
        <v>400</v>
      </c>
      <c r="E1943" s="144">
        <v>13.224</v>
      </c>
      <c r="F1943" s="170">
        <f>ROUND((100-E1943)/100*D1943,1)</f>
        <v>347.1</v>
      </c>
    </row>
    <row r="1944" spans="1:6">
      <c r="A1944" s="203" t="s">
        <v>429</v>
      </c>
      <c r="B1944" s="64" t="s">
        <v>1823</v>
      </c>
      <c r="C1944" s="185" t="s">
        <v>1824</v>
      </c>
      <c r="D1944" s="147"/>
      <c r="E1944" s="164"/>
      <c r="F1944" s="167"/>
    </row>
    <row r="1945" spans="1:6">
      <c r="A1945" s="203"/>
      <c r="B1945" s="64" t="s">
        <v>1825</v>
      </c>
      <c r="C1945" s="185"/>
      <c r="D1945" s="147"/>
      <c r="E1945" s="164"/>
      <c r="F1945" s="167"/>
    </row>
    <row r="1946" spans="1:6">
      <c r="A1946" s="203"/>
      <c r="B1946" s="64" t="s">
        <v>1826</v>
      </c>
      <c r="C1946" s="185"/>
      <c r="D1946" s="147"/>
      <c r="E1946" s="164"/>
      <c r="F1946" s="167"/>
    </row>
    <row r="1947" spans="1:6">
      <c r="A1947" s="203"/>
      <c r="B1947" s="31" t="s">
        <v>1612</v>
      </c>
      <c r="C1947" s="185"/>
      <c r="D1947" s="147"/>
      <c r="E1947" s="164"/>
      <c r="F1947" s="167"/>
    </row>
    <row r="1948" spans="1:6">
      <c r="A1948" s="203"/>
      <c r="B1948" s="31" t="s">
        <v>1827</v>
      </c>
      <c r="C1948" s="185"/>
      <c r="D1948" s="147"/>
      <c r="E1948" s="164"/>
      <c r="F1948" s="167"/>
    </row>
    <row r="1949" spans="1:6">
      <c r="A1949" s="203"/>
      <c r="B1949" s="31" t="s">
        <v>1828</v>
      </c>
      <c r="C1949" s="16"/>
      <c r="D1949" s="147"/>
      <c r="E1949" s="164"/>
      <c r="F1949" s="167"/>
    </row>
    <row r="1950" spans="1:6">
      <c r="A1950" s="203"/>
      <c r="B1950" s="19" t="s">
        <v>1829</v>
      </c>
      <c r="C1950" s="16"/>
      <c r="D1950" s="147"/>
      <c r="E1950" s="164"/>
      <c r="F1950" s="167"/>
    </row>
    <row r="1951" spans="1:6">
      <c r="A1951" s="203"/>
      <c r="B1951" s="30" t="s">
        <v>92</v>
      </c>
      <c r="C1951" s="16"/>
      <c r="D1951" s="147">
        <v>400</v>
      </c>
      <c r="E1951" s="144">
        <v>14.074</v>
      </c>
      <c r="F1951" s="170">
        <f>ROUND((100-E1951)/100*D1951,1)</f>
        <v>343.7</v>
      </c>
    </row>
    <row r="1952" spans="1:6">
      <c r="A1952" s="203"/>
      <c r="B1952" s="31" t="s">
        <v>1830</v>
      </c>
      <c r="C1952" s="16"/>
      <c r="D1952" s="147"/>
      <c r="E1952" s="164"/>
      <c r="F1952" s="167"/>
    </row>
    <row r="1953" spans="1:6">
      <c r="A1953" s="203"/>
      <c r="B1953" s="31" t="s">
        <v>607</v>
      </c>
      <c r="C1953" s="16"/>
      <c r="D1953" s="147"/>
      <c r="E1953" s="164"/>
      <c r="F1953" s="167"/>
    </row>
    <row r="1954" spans="1:6">
      <c r="A1954" s="203"/>
      <c r="B1954" s="31" t="s">
        <v>1831</v>
      </c>
      <c r="C1954" s="16"/>
      <c r="D1954" s="147"/>
      <c r="E1954" s="164"/>
      <c r="F1954" s="167"/>
    </row>
    <row r="1955" spans="1:6">
      <c r="A1955" s="203"/>
      <c r="B1955" s="31" t="s">
        <v>1832</v>
      </c>
      <c r="C1955" s="16"/>
      <c r="D1955" s="147"/>
      <c r="E1955" s="164"/>
      <c r="F1955" s="167"/>
    </row>
    <row r="1956" spans="1:6">
      <c r="A1956" s="203"/>
      <c r="B1956" s="31" t="s">
        <v>1833</v>
      </c>
      <c r="C1956" s="16"/>
      <c r="D1956" s="147"/>
      <c r="E1956" s="164"/>
      <c r="F1956" s="167"/>
    </row>
    <row r="1957" spans="1:6">
      <c r="A1957" s="203"/>
      <c r="B1957" s="31" t="s">
        <v>1834</v>
      </c>
      <c r="C1957" s="16"/>
      <c r="D1957" s="147"/>
      <c r="E1957" s="164"/>
      <c r="F1957" s="167"/>
    </row>
    <row r="1958" spans="1:6">
      <c r="A1958" s="203"/>
      <c r="B1958" s="31" t="s">
        <v>1835</v>
      </c>
      <c r="C1958" s="16"/>
      <c r="D1958" s="147"/>
      <c r="E1958" s="164"/>
      <c r="F1958" s="167"/>
    </row>
    <row r="1959" spans="1:6">
      <c r="A1959" s="203"/>
      <c r="B1959" s="31" t="s">
        <v>1836</v>
      </c>
      <c r="C1959" s="16"/>
      <c r="D1959" s="147"/>
      <c r="E1959" s="164"/>
      <c r="F1959" s="167"/>
    </row>
    <row r="1960" spans="1:6">
      <c r="A1960" s="203"/>
      <c r="B1960" s="15" t="s">
        <v>1837</v>
      </c>
      <c r="C1960" s="16"/>
      <c r="D1960" s="147">
        <v>400</v>
      </c>
      <c r="E1960" s="144">
        <v>22.785499999999999</v>
      </c>
      <c r="F1960" s="170">
        <f>ROUND((100-E1960)/100*D1960,1)</f>
        <v>308.89999999999998</v>
      </c>
    </row>
    <row r="1961" spans="1:6">
      <c r="A1961" s="203"/>
      <c r="B1961" s="26" t="s">
        <v>1838</v>
      </c>
      <c r="C1961" s="185" t="s">
        <v>1839</v>
      </c>
      <c r="D1961" s="147"/>
      <c r="E1961" s="164"/>
      <c r="F1961" s="167"/>
    </row>
    <row r="1962" spans="1:6">
      <c r="A1962" s="203"/>
      <c r="B1962" s="31" t="s">
        <v>1840</v>
      </c>
      <c r="C1962" s="185"/>
      <c r="D1962" s="147"/>
      <c r="E1962" s="164"/>
      <c r="F1962" s="167"/>
    </row>
    <row r="1963" spans="1:6">
      <c r="A1963" s="203"/>
      <c r="B1963" s="31" t="s">
        <v>1841</v>
      </c>
      <c r="C1963" s="185"/>
      <c r="D1963" s="147"/>
      <c r="E1963" s="164"/>
      <c r="F1963" s="167"/>
    </row>
    <row r="1964" spans="1:6">
      <c r="A1964" s="203"/>
      <c r="B1964" s="26" t="s">
        <v>1842</v>
      </c>
      <c r="C1964" s="185"/>
      <c r="D1964" s="148"/>
      <c r="E1964" s="164"/>
      <c r="F1964" s="167"/>
    </row>
    <row r="1965" spans="1:6">
      <c r="A1965" s="203"/>
      <c r="B1965" s="31" t="s">
        <v>1843</v>
      </c>
      <c r="C1965" s="185"/>
      <c r="D1965" s="147"/>
      <c r="E1965" s="164"/>
      <c r="F1965" s="167"/>
    </row>
    <row r="1966" spans="1:6">
      <c r="A1966" s="203"/>
      <c r="B1966" s="30" t="s">
        <v>92</v>
      </c>
      <c r="C1966" s="185"/>
      <c r="D1966" s="147">
        <v>400</v>
      </c>
      <c r="E1966" s="144">
        <v>17.15625</v>
      </c>
      <c r="F1966" s="170">
        <f>ROUND((100-E1966)/100*D1966,1)</f>
        <v>331.4</v>
      </c>
    </row>
    <row r="1967" spans="1:6">
      <c r="A1967" s="203"/>
      <c r="B1967" s="31" t="s">
        <v>1844</v>
      </c>
      <c r="C1967" s="185"/>
      <c r="D1967" s="147"/>
      <c r="E1967" s="164"/>
      <c r="F1967" s="167"/>
    </row>
    <row r="1968" spans="1:6">
      <c r="A1968" s="203"/>
      <c r="B1968" s="26" t="s">
        <v>1845</v>
      </c>
      <c r="C1968" s="16"/>
      <c r="D1968" s="147"/>
      <c r="E1968" s="164"/>
      <c r="F1968" s="167"/>
    </row>
    <row r="1969" spans="1:6">
      <c r="A1969" s="203"/>
      <c r="B1969" s="31" t="s">
        <v>1846</v>
      </c>
      <c r="C1969" s="16"/>
      <c r="D1969" s="147"/>
      <c r="E1969" s="164"/>
      <c r="F1969" s="167"/>
    </row>
    <row r="1970" spans="1:6">
      <c r="A1970" s="203"/>
      <c r="B1970" s="31" t="s">
        <v>1847</v>
      </c>
      <c r="C1970" s="16"/>
      <c r="D1970" s="147"/>
      <c r="E1970" s="164"/>
      <c r="F1970" s="167"/>
    </row>
    <row r="1971" spans="1:6">
      <c r="A1971" s="14"/>
      <c r="B1971" s="15" t="s">
        <v>1848</v>
      </c>
      <c r="C1971" s="16"/>
      <c r="D1971" s="147">
        <v>400</v>
      </c>
      <c r="E1971" s="144">
        <v>5.742</v>
      </c>
      <c r="F1971" s="170">
        <f>ROUND((100-E1971)/100*D1971,1)</f>
        <v>377</v>
      </c>
    </row>
    <row r="1972" spans="1:6">
      <c r="A1972" s="199" t="s">
        <v>356</v>
      </c>
      <c r="B1972" s="22" t="s">
        <v>1849</v>
      </c>
      <c r="C1972" s="185" t="s">
        <v>1850</v>
      </c>
      <c r="D1972" s="147"/>
      <c r="E1972" s="164"/>
      <c r="F1972" s="167"/>
    </row>
    <row r="1973" spans="1:6">
      <c r="A1973" s="199"/>
      <c r="B1973" s="22" t="s">
        <v>1851</v>
      </c>
      <c r="C1973" s="185"/>
      <c r="D1973" s="147"/>
      <c r="E1973" s="164"/>
      <c r="F1973" s="167"/>
    </row>
    <row r="1974" spans="1:6">
      <c r="A1974" s="199"/>
      <c r="B1974" s="19" t="s">
        <v>181</v>
      </c>
      <c r="C1974" s="185"/>
      <c r="D1974" s="147"/>
      <c r="E1974" s="164"/>
      <c r="F1974" s="167"/>
    </row>
    <row r="1975" spans="1:6">
      <c r="A1975" s="199"/>
      <c r="B1975" s="64" t="s">
        <v>1852</v>
      </c>
      <c r="C1975" s="185"/>
      <c r="D1975" s="147"/>
      <c r="E1975" s="164"/>
      <c r="F1975" s="167"/>
    </row>
    <row r="1976" spans="1:6">
      <c r="A1976" s="199"/>
      <c r="B1976" s="30" t="s">
        <v>92</v>
      </c>
      <c r="C1976" s="16"/>
      <c r="D1976" s="147">
        <v>400</v>
      </c>
      <c r="E1976" s="144">
        <v>68.498999999999995</v>
      </c>
      <c r="F1976" s="170">
        <f>ROUND((100-E1976)/100*D1976,1)</f>
        <v>126</v>
      </c>
    </row>
    <row r="1977" spans="1:6">
      <c r="A1977" s="199"/>
      <c r="B1977" s="19" t="s">
        <v>1853</v>
      </c>
      <c r="C1977" s="16"/>
      <c r="D1977" s="147"/>
      <c r="E1977" s="164"/>
      <c r="F1977" s="167"/>
    </row>
    <row r="1978" spans="1:6">
      <c r="A1978" s="199"/>
      <c r="B1978" s="19" t="s">
        <v>1854</v>
      </c>
      <c r="C1978" s="16"/>
      <c r="D1978" s="147"/>
      <c r="E1978" s="164"/>
      <c r="F1978" s="167"/>
    </row>
    <row r="1979" spans="1:6">
      <c r="A1979" s="199"/>
      <c r="B1979" s="64" t="s">
        <v>1855</v>
      </c>
      <c r="C1979" s="16"/>
      <c r="D1979" s="147"/>
      <c r="E1979" s="164"/>
      <c r="F1979" s="167"/>
    </row>
    <row r="1980" spans="1:6">
      <c r="A1980" s="199"/>
      <c r="B1980" s="19" t="s">
        <v>1856</v>
      </c>
      <c r="C1980" s="16"/>
      <c r="D1980" s="147"/>
      <c r="E1980" s="164"/>
      <c r="F1980" s="167"/>
    </row>
    <row r="1981" spans="1:6">
      <c r="A1981" s="199"/>
      <c r="B1981" s="31" t="s">
        <v>1857</v>
      </c>
      <c r="C1981" s="16"/>
      <c r="D1981" s="147"/>
      <c r="E1981" s="164"/>
      <c r="F1981" s="167"/>
    </row>
    <row r="1982" spans="1:6">
      <c r="A1982" s="199"/>
      <c r="B1982" s="31" t="s">
        <v>1858</v>
      </c>
      <c r="C1982" s="16"/>
      <c r="D1982" s="147"/>
      <c r="E1982" s="164"/>
      <c r="F1982" s="167"/>
    </row>
    <row r="1983" spans="1:6">
      <c r="A1983" s="199"/>
      <c r="B1983" s="31" t="s">
        <v>1859</v>
      </c>
      <c r="C1983" s="16"/>
      <c r="D1983" s="147"/>
      <c r="E1983" s="164"/>
      <c r="F1983" s="167"/>
    </row>
    <row r="1984" spans="1:6">
      <c r="A1984" s="199"/>
      <c r="B1984" s="31" t="s">
        <v>1860</v>
      </c>
      <c r="C1984" s="16"/>
      <c r="D1984" s="147"/>
      <c r="E1984" s="164"/>
      <c r="F1984" s="167"/>
    </row>
    <row r="1985" spans="1:6">
      <c r="A1985" s="199"/>
      <c r="B1985" s="31" t="s">
        <v>1861</v>
      </c>
      <c r="C1985" s="16"/>
      <c r="D1985" s="147"/>
      <c r="E1985" s="164"/>
      <c r="F1985" s="167"/>
    </row>
    <row r="1986" spans="1:6">
      <c r="A1986" s="199"/>
      <c r="B1986" s="31" t="s">
        <v>1862</v>
      </c>
      <c r="C1986" s="16"/>
      <c r="D1986" s="147"/>
      <c r="E1986" s="164"/>
      <c r="F1986" s="167"/>
    </row>
    <row r="1987" spans="1:6">
      <c r="A1987" s="199"/>
      <c r="B1987" s="30" t="s">
        <v>1863</v>
      </c>
      <c r="C1987" s="16"/>
      <c r="D1987" s="147">
        <v>400</v>
      </c>
      <c r="E1987" s="144">
        <v>15.618</v>
      </c>
      <c r="F1987" s="170">
        <f>ROUND((100-E1987)/100*D1987,1)</f>
        <v>337.5</v>
      </c>
    </row>
    <row r="1988" spans="1:6">
      <c r="A1988" s="199"/>
      <c r="B1988" s="22" t="s">
        <v>1864</v>
      </c>
      <c r="C1988" s="185" t="s">
        <v>1865</v>
      </c>
      <c r="D1988" s="147"/>
      <c r="E1988" s="164"/>
      <c r="F1988" s="167"/>
    </row>
    <row r="1989" spans="1:6">
      <c r="A1989" s="199"/>
      <c r="B1989" s="22" t="s">
        <v>63</v>
      </c>
      <c r="C1989" s="185"/>
      <c r="D1989" s="147"/>
      <c r="E1989" s="164"/>
      <c r="F1989" s="167"/>
    </row>
    <row r="1990" spans="1:6">
      <c r="A1990" s="199"/>
      <c r="B1990" s="42" t="s">
        <v>1866</v>
      </c>
      <c r="C1990" s="185"/>
      <c r="D1990" s="148"/>
      <c r="E1990" s="164"/>
      <c r="F1990" s="167"/>
    </row>
    <row r="1991" spans="1:6">
      <c r="A1991" s="199"/>
      <c r="B1991" s="48" t="s">
        <v>751</v>
      </c>
      <c r="C1991" s="185"/>
      <c r="D1991" s="147"/>
      <c r="E1991" s="164"/>
      <c r="F1991" s="167"/>
    </row>
    <row r="1992" spans="1:6">
      <c r="A1992" s="199"/>
      <c r="B1992" s="48" t="s">
        <v>695</v>
      </c>
      <c r="C1992" s="185"/>
      <c r="D1992" s="147"/>
      <c r="E1992" s="164"/>
      <c r="F1992" s="167"/>
    </row>
    <row r="1993" spans="1:6">
      <c r="A1993" s="199"/>
      <c r="B1993" s="48" t="s">
        <v>1867</v>
      </c>
      <c r="C1993" s="49"/>
      <c r="D1993" s="147"/>
      <c r="E1993" s="164"/>
      <c r="F1993" s="167"/>
    </row>
    <row r="1994" spans="1:6">
      <c r="A1994" s="199"/>
      <c r="B1994" s="48" t="s">
        <v>1868</v>
      </c>
      <c r="C1994" s="49"/>
      <c r="D1994" s="147"/>
      <c r="E1994" s="164"/>
      <c r="F1994" s="167"/>
    </row>
    <row r="1995" spans="1:6">
      <c r="A1995" s="199"/>
      <c r="B1995" s="15" t="s">
        <v>1869</v>
      </c>
      <c r="C1995" s="16"/>
      <c r="D1995" s="147">
        <v>250</v>
      </c>
      <c r="E1995" s="144">
        <v>34.497999999999998</v>
      </c>
      <c r="F1995" s="170">
        <f>ROUND((100-E1995)/100*D1995,1)</f>
        <v>163.80000000000001</v>
      </c>
    </row>
    <row r="1996" spans="1:6">
      <c r="A1996" s="199"/>
      <c r="B1996" s="42" t="s">
        <v>275</v>
      </c>
      <c r="C1996" s="185" t="s">
        <v>1870</v>
      </c>
      <c r="D1996" s="148"/>
      <c r="E1996" s="164"/>
      <c r="F1996" s="167"/>
    </row>
    <row r="1997" spans="1:6">
      <c r="A1997" s="199"/>
      <c r="B1997" s="48" t="s">
        <v>1838</v>
      </c>
      <c r="C1997" s="185"/>
      <c r="D1997" s="147"/>
      <c r="E1997" s="164"/>
      <c r="F1997" s="167"/>
    </row>
    <row r="1998" spans="1:6">
      <c r="A1998" s="199"/>
      <c r="B1998" s="48" t="s">
        <v>1871</v>
      </c>
      <c r="C1998" s="185"/>
      <c r="D1998" s="147"/>
      <c r="E1998" s="164"/>
      <c r="F1998" s="167"/>
    </row>
    <row r="1999" spans="1:6">
      <c r="A1999" s="199"/>
      <c r="B1999" s="48" t="s">
        <v>325</v>
      </c>
      <c r="C1999" s="49"/>
      <c r="D1999" s="147"/>
      <c r="E1999" s="164"/>
      <c r="F1999" s="167"/>
    </row>
    <row r="2000" spans="1:6">
      <c r="A2000" s="199"/>
      <c r="B2000" s="48" t="s">
        <v>1872</v>
      </c>
      <c r="C2000" s="49"/>
      <c r="D2000" s="147"/>
      <c r="E2000" s="164"/>
      <c r="F2000" s="167"/>
    </row>
    <row r="2001" spans="1:6">
      <c r="A2001" s="199"/>
      <c r="B2001" s="31" t="s">
        <v>1873</v>
      </c>
      <c r="C2001" s="16"/>
      <c r="D2001" s="147"/>
      <c r="E2001" s="164"/>
      <c r="F2001" s="167"/>
    </row>
    <row r="2002" spans="1:6">
      <c r="A2002" s="199"/>
      <c r="B2002" s="15" t="s">
        <v>1874</v>
      </c>
      <c r="C2002" s="16"/>
      <c r="D2002" s="148">
        <v>630</v>
      </c>
      <c r="E2002" s="144">
        <v>30.046031746031748</v>
      </c>
      <c r="F2002" s="170">
        <f>ROUND((100-E2002)/100*D2002,1)</f>
        <v>440.7</v>
      </c>
    </row>
    <row r="2003" spans="1:6">
      <c r="A2003" s="199"/>
      <c r="B2003" s="26" t="s">
        <v>1875</v>
      </c>
      <c r="C2003" s="185" t="s">
        <v>1876</v>
      </c>
      <c r="D2003" s="148"/>
      <c r="E2003" s="164"/>
      <c r="F2003" s="167"/>
    </row>
    <row r="2004" spans="1:6">
      <c r="A2004" s="199"/>
      <c r="B2004" s="31" t="s">
        <v>1877</v>
      </c>
      <c r="C2004" s="185"/>
      <c r="D2004" s="147"/>
      <c r="E2004" s="164"/>
      <c r="F2004" s="167"/>
    </row>
    <row r="2005" spans="1:6">
      <c r="A2005" s="199"/>
      <c r="B2005" s="26" t="s">
        <v>1878</v>
      </c>
      <c r="C2005" s="185"/>
      <c r="D2005" s="148"/>
      <c r="E2005" s="164"/>
      <c r="F2005" s="167"/>
    </row>
    <row r="2006" spans="1:6">
      <c r="A2006" s="199"/>
      <c r="B2006" s="26" t="s">
        <v>1879</v>
      </c>
      <c r="C2006" s="185"/>
      <c r="D2006" s="148"/>
      <c r="E2006" s="164"/>
      <c r="F2006" s="167"/>
    </row>
    <row r="2007" spans="1:6">
      <c r="A2007" s="199"/>
      <c r="B2007" s="26" t="s">
        <v>1880</v>
      </c>
      <c r="C2007" s="185"/>
      <c r="D2007" s="148"/>
      <c r="E2007" s="164"/>
      <c r="F2007" s="167"/>
    </row>
    <row r="2008" spans="1:6">
      <c r="A2008" s="199"/>
      <c r="B2008" s="31" t="s">
        <v>231</v>
      </c>
      <c r="C2008" s="16"/>
      <c r="D2008" s="147"/>
      <c r="E2008" s="164"/>
      <c r="F2008" s="167"/>
    </row>
    <row r="2009" spans="1:6">
      <c r="A2009" s="199"/>
      <c r="B2009" s="31" t="s">
        <v>1881</v>
      </c>
      <c r="C2009" s="16"/>
      <c r="D2009" s="147"/>
      <c r="E2009" s="164"/>
      <c r="F2009" s="167"/>
    </row>
    <row r="2010" spans="1:6">
      <c r="A2010" s="199"/>
      <c r="B2010" s="31" t="s">
        <v>1882</v>
      </c>
      <c r="C2010" s="16"/>
      <c r="D2010" s="147"/>
      <c r="E2010" s="164"/>
      <c r="F2010" s="167"/>
    </row>
    <row r="2011" spans="1:6">
      <c r="A2011" s="199"/>
      <c r="B2011" s="31" t="s">
        <v>1883</v>
      </c>
      <c r="C2011" s="16"/>
      <c r="D2011" s="147"/>
      <c r="E2011" s="164"/>
      <c r="F2011" s="167"/>
    </row>
    <row r="2012" spans="1:6">
      <c r="A2012" s="199"/>
      <c r="B2012" s="31" t="s">
        <v>937</v>
      </c>
      <c r="C2012" s="16"/>
      <c r="D2012" s="147"/>
      <c r="E2012" s="164"/>
      <c r="F2012" s="167"/>
    </row>
    <row r="2013" spans="1:6">
      <c r="A2013" s="199"/>
      <c r="B2013" s="31" t="s">
        <v>1884</v>
      </c>
      <c r="C2013" s="16"/>
      <c r="D2013" s="147"/>
      <c r="E2013" s="164"/>
      <c r="F2013" s="167"/>
    </row>
    <row r="2014" spans="1:6">
      <c r="A2014" s="199"/>
      <c r="B2014" s="30" t="s">
        <v>92</v>
      </c>
      <c r="C2014" s="16"/>
      <c r="D2014" s="147">
        <v>630</v>
      </c>
      <c r="E2014" s="144">
        <v>6.6733333333333329</v>
      </c>
      <c r="F2014" s="170">
        <f>ROUND((100-E2014)/100*D2014,1)</f>
        <v>588</v>
      </c>
    </row>
    <row r="2015" spans="1:6">
      <c r="A2015" s="199"/>
      <c r="B2015" s="31" t="s">
        <v>1885</v>
      </c>
      <c r="C2015" s="16"/>
      <c r="D2015" s="147"/>
      <c r="E2015" s="164"/>
      <c r="F2015" s="167"/>
    </row>
    <row r="2016" spans="1:6">
      <c r="A2016" s="199"/>
      <c r="B2016" s="31" t="s">
        <v>1886</v>
      </c>
      <c r="C2016" s="16"/>
      <c r="D2016" s="147"/>
      <c r="E2016" s="164"/>
      <c r="F2016" s="167"/>
    </row>
    <row r="2017" spans="1:6">
      <c r="A2017" s="199"/>
      <c r="B2017" s="31" t="s">
        <v>1887</v>
      </c>
      <c r="C2017" s="16"/>
      <c r="D2017" s="147"/>
      <c r="E2017" s="164"/>
      <c r="F2017" s="167"/>
    </row>
    <row r="2018" spans="1:6">
      <c r="A2018" s="199"/>
      <c r="B2018" s="31" t="s">
        <v>1888</v>
      </c>
      <c r="C2018" s="16"/>
      <c r="D2018" s="147"/>
      <c r="E2018" s="164"/>
      <c r="F2018" s="167"/>
    </row>
    <row r="2019" spans="1:6">
      <c r="A2019" s="199"/>
      <c r="B2019" s="31" t="s">
        <v>1889</v>
      </c>
      <c r="C2019" s="16"/>
      <c r="D2019" s="147"/>
      <c r="E2019" s="164"/>
      <c r="F2019" s="167"/>
    </row>
    <row r="2020" spans="1:6">
      <c r="A2020" s="199"/>
      <c r="B2020" s="26" t="s">
        <v>1890</v>
      </c>
      <c r="C2020" s="16"/>
      <c r="D2020" s="148"/>
      <c r="E2020" s="164"/>
      <c r="F2020" s="167"/>
    </row>
    <row r="2021" spans="1:6">
      <c r="A2021"/>
      <c r="B2021" s="15" t="s">
        <v>1891</v>
      </c>
      <c r="C2021" s="16"/>
      <c r="D2021" s="147">
        <v>400</v>
      </c>
      <c r="E2021" s="144">
        <v>7.15625</v>
      </c>
      <c r="F2021" s="170">
        <f>ROUND((100-E2021)/100*D2021,1)</f>
        <v>371.4</v>
      </c>
    </row>
    <row r="2022" spans="1:6">
      <c r="A2022" s="184" t="s">
        <v>302</v>
      </c>
      <c r="B2022" s="19" t="s">
        <v>1892</v>
      </c>
      <c r="C2022" s="185" t="s">
        <v>1893</v>
      </c>
      <c r="D2022" s="147"/>
      <c r="E2022" s="164"/>
      <c r="F2022" s="167"/>
    </row>
    <row r="2023" spans="1:6">
      <c r="A2023" s="184"/>
      <c r="B2023" s="22" t="s">
        <v>1894</v>
      </c>
      <c r="C2023" s="185"/>
      <c r="D2023" s="147"/>
      <c r="E2023" s="164"/>
      <c r="F2023" s="167"/>
    </row>
    <row r="2024" spans="1:6">
      <c r="A2024" s="184"/>
      <c r="B2024" s="19" t="s">
        <v>1895</v>
      </c>
      <c r="C2024" s="185"/>
      <c r="D2024" s="147"/>
      <c r="E2024" s="164"/>
      <c r="F2024" s="167"/>
    </row>
    <row r="2025" spans="1:6">
      <c r="A2025" s="184"/>
      <c r="B2025" s="19" t="s">
        <v>63</v>
      </c>
      <c r="C2025" s="16"/>
      <c r="D2025" s="147"/>
      <c r="E2025" s="164"/>
      <c r="F2025" s="167"/>
    </row>
    <row r="2026" spans="1:6">
      <c r="A2026" s="184"/>
      <c r="B2026" s="19" t="s">
        <v>1896</v>
      </c>
      <c r="C2026" s="16"/>
      <c r="D2026" s="147"/>
      <c r="E2026" s="164"/>
      <c r="F2026" s="167"/>
    </row>
    <row r="2027" spans="1:6">
      <c r="A2027" s="184"/>
      <c r="B2027" s="22" t="s">
        <v>1897</v>
      </c>
      <c r="C2027" s="16"/>
      <c r="D2027" s="147"/>
      <c r="E2027" s="164"/>
      <c r="F2027" s="167"/>
    </row>
    <row r="2028" spans="1:6">
      <c r="A2028" s="184"/>
      <c r="B2028" s="22" t="s">
        <v>275</v>
      </c>
      <c r="C2028" s="16"/>
      <c r="D2028" s="147"/>
      <c r="E2028" s="164"/>
      <c r="F2028" s="167"/>
    </row>
    <row r="2029" spans="1:6">
      <c r="A2029" s="184"/>
      <c r="B2029" s="15" t="s">
        <v>92</v>
      </c>
      <c r="C2029" s="16"/>
      <c r="D2029" s="147">
        <v>250</v>
      </c>
      <c r="E2029" s="144">
        <v>13.44</v>
      </c>
      <c r="F2029" s="170">
        <f>ROUND((100-E2029)/100*D2029,1)</f>
        <v>216.4</v>
      </c>
    </row>
    <row r="2030" spans="1:6">
      <c r="A2030" s="184"/>
      <c r="B2030" s="19" t="s">
        <v>1898</v>
      </c>
      <c r="C2030" s="16"/>
      <c r="D2030" s="147"/>
      <c r="E2030" s="164"/>
      <c r="F2030" s="167"/>
    </row>
    <row r="2031" spans="1:6">
      <c r="A2031" s="184"/>
      <c r="B2031" s="19" t="s">
        <v>1899</v>
      </c>
      <c r="C2031" s="16"/>
      <c r="D2031" s="147"/>
      <c r="E2031" s="164"/>
      <c r="F2031" s="167"/>
    </row>
    <row r="2032" spans="1:6">
      <c r="A2032" s="184"/>
      <c r="B2032" s="19" t="s">
        <v>1900</v>
      </c>
      <c r="C2032" s="16"/>
      <c r="D2032" s="147"/>
      <c r="E2032" s="164"/>
      <c r="F2032" s="167"/>
    </row>
    <row r="2033" spans="1:6">
      <c r="A2033" s="184"/>
      <c r="B2033" s="19" t="s">
        <v>1901</v>
      </c>
      <c r="C2033" s="16"/>
      <c r="D2033" s="147"/>
      <c r="E2033" s="164"/>
      <c r="F2033" s="167"/>
    </row>
    <row r="2034" spans="1:6">
      <c r="A2034"/>
      <c r="B2034" s="15" t="s">
        <v>1902</v>
      </c>
      <c r="C2034" s="16"/>
      <c r="D2034" s="147">
        <v>250</v>
      </c>
      <c r="E2034" s="144">
        <v>28.044799999999999</v>
      </c>
      <c r="F2034" s="170">
        <f>ROUND((100-E2034)/100*D2034,1)</f>
        <v>179.9</v>
      </c>
    </row>
    <row r="2035" spans="1:6">
      <c r="A2035" s="191" t="s">
        <v>479</v>
      </c>
      <c r="B2035" s="31" t="s">
        <v>1903</v>
      </c>
      <c r="C2035" s="16" t="s">
        <v>1904</v>
      </c>
      <c r="D2035" s="147"/>
      <c r="E2035" s="164"/>
      <c r="F2035" s="167"/>
    </row>
    <row r="2036" spans="1:6">
      <c r="A2036" s="191"/>
      <c r="B2036" s="31" t="s">
        <v>1905</v>
      </c>
      <c r="C2036" s="16"/>
      <c r="D2036" s="147"/>
      <c r="E2036" s="164"/>
      <c r="F2036" s="167"/>
    </row>
    <row r="2037" spans="1:6">
      <c r="A2037" s="191"/>
      <c r="B2037" s="31" t="s">
        <v>1906</v>
      </c>
      <c r="C2037" s="16"/>
      <c r="D2037" s="147"/>
      <c r="E2037" s="164"/>
      <c r="F2037" s="167"/>
    </row>
    <row r="2038" spans="1:6">
      <c r="A2038" s="191"/>
      <c r="B2038" s="26" t="s">
        <v>1907</v>
      </c>
      <c r="C2038" s="16"/>
      <c r="D2038" s="147"/>
      <c r="E2038" s="164"/>
      <c r="F2038" s="167"/>
    </row>
    <row r="2039" spans="1:6">
      <c r="A2039" s="191"/>
      <c r="B2039" s="26" t="s">
        <v>1908</v>
      </c>
      <c r="C2039" s="16"/>
      <c r="D2039" s="147"/>
      <c r="E2039" s="164"/>
      <c r="F2039" s="167"/>
    </row>
    <row r="2040" spans="1:6">
      <c r="A2040" s="191"/>
      <c r="B2040" s="31" t="s">
        <v>1909</v>
      </c>
      <c r="C2040" s="16"/>
      <c r="D2040" s="147"/>
      <c r="E2040" s="164"/>
      <c r="F2040" s="167"/>
    </row>
    <row r="2041" spans="1:6">
      <c r="A2041" s="191"/>
      <c r="B2041" s="15" t="s">
        <v>92</v>
      </c>
      <c r="C2041" s="16"/>
      <c r="D2041" s="147">
        <v>250</v>
      </c>
      <c r="E2041" s="144">
        <v>12.0764</v>
      </c>
      <c r="F2041" s="170">
        <f>ROUND((100-E2041)/100*D2041,1)</f>
        <v>219.8</v>
      </c>
    </row>
    <row r="2042" spans="1:6">
      <c r="A2042" s="191"/>
      <c r="B2042" s="26" t="s">
        <v>1910</v>
      </c>
      <c r="C2042" s="16"/>
      <c r="D2042" s="147"/>
      <c r="E2042" s="164"/>
      <c r="F2042" s="167"/>
    </row>
    <row r="2043" spans="1:6">
      <c r="A2043" s="191"/>
      <c r="B2043" s="31" t="s">
        <v>1911</v>
      </c>
      <c r="C2043" s="16"/>
      <c r="D2043" s="147"/>
      <c r="E2043" s="164"/>
      <c r="F2043" s="167"/>
    </row>
    <row r="2044" spans="1:6">
      <c r="A2044" s="191"/>
      <c r="B2044" s="31" t="s">
        <v>335</v>
      </c>
      <c r="C2044" s="16"/>
      <c r="D2044" s="147"/>
      <c r="E2044" s="164"/>
      <c r="F2044" s="167"/>
    </row>
    <row r="2045" spans="1:6">
      <c r="A2045" s="191"/>
      <c r="B2045" s="31" t="s">
        <v>1912</v>
      </c>
      <c r="C2045" s="16"/>
      <c r="D2045" s="147"/>
      <c r="E2045" s="164"/>
      <c r="F2045" s="167"/>
    </row>
    <row r="2046" spans="1:6">
      <c r="A2046" s="191"/>
      <c r="B2046" s="31" t="s">
        <v>1913</v>
      </c>
      <c r="C2046" s="16"/>
      <c r="D2046" s="147"/>
      <c r="E2046" s="164"/>
      <c r="F2046" s="167"/>
    </row>
    <row r="2047" spans="1:6">
      <c r="A2047" s="191"/>
      <c r="B2047" s="31" t="s">
        <v>720</v>
      </c>
      <c r="C2047" s="16"/>
      <c r="D2047" s="147"/>
      <c r="E2047" s="164"/>
      <c r="F2047" s="167"/>
    </row>
    <row r="2048" spans="1:6">
      <c r="A2048" s="191"/>
      <c r="B2048" s="31" t="s">
        <v>1914</v>
      </c>
      <c r="C2048" s="16"/>
      <c r="D2048" s="147"/>
      <c r="E2048" s="164"/>
      <c r="F2048" s="167"/>
    </row>
    <row r="2049" spans="1:6">
      <c r="A2049" s="191"/>
      <c r="B2049" s="31" t="s">
        <v>1897</v>
      </c>
      <c r="C2049" s="16"/>
      <c r="D2049" s="147"/>
      <c r="E2049" s="164"/>
      <c r="F2049" s="167"/>
    </row>
    <row r="2050" spans="1:6">
      <c r="A2050" s="14"/>
      <c r="B2050" s="15" t="s">
        <v>1915</v>
      </c>
      <c r="C2050" s="16"/>
      <c r="D2050" s="147">
        <v>630</v>
      </c>
      <c r="E2050" s="144">
        <v>8.95015873015873</v>
      </c>
      <c r="F2050" s="170">
        <f>ROUND((100-E2050)/100*D2050,1)</f>
        <v>573.6</v>
      </c>
    </row>
    <row r="2051" spans="1:6">
      <c r="A2051" s="191" t="s">
        <v>356</v>
      </c>
      <c r="B2051" s="26" t="s">
        <v>1916</v>
      </c>
      <c r="C2051" s="185" t="s">
        <v>1917</v>
      </c>
      <c r="D2051" s="147"/>
      <c r="E2051" s="164"/>
      <c r="F2051" s="167"/>
    </row>
    <row r="2052" spans="1:6">
      <c r="A2052" s="191"/>
      <c r="B2052" s="26" t="s">
        <v>1918</v>
      </c>
      <c r="C2052" s="185"/>
      <c r="D2052" s="147"/>
      <c r="E2052" s="164"/>
      <c r="F2052" s="167"/>
    </row>
    <row r="2053" spans="1:6">
      <c r="A2053" s="191"/>
      <c r="B2053" s="26" t="s">
        <v>1916</v>
      </c>
      <c r="C2053" s="185"/>
      <c r="D2053" s="147"/>
      <c r="E2053" s="164"/>
      <c r="F2053" s="167"/>
    </row>
    <row r="2054" spans="1:6">
      <c r="A2054" s="191"/>
      <c r="B2054" s="26" t="s">
        <v>1919</v>
      </c>
      <c r="C2054" s="185"/>
      <c r="D2054" s="147"/>
      <c r="E2054" s="164"/>
      <c r="F2054" s="167"/>
    </row>
    <row r="2055" spans="1:6">
      <c r="A2055" s="191"/>
      <c r="B2055" s="31" t="s">
        <v>1920</v>
      </c>
      <c r="C2055" s="185"/>
      <c r="D2055" s="147"/>
      <c r="E2055" s="164"/>
      <c r="F2055" s="167"/>
    </row>
    <row r="2056" spans="1:6">
      <c r="A2056" s="191"/>
      <c r="B2056" s="31" t="s">
        <v>1921</v>
      </c>
      <c r="C2056" s="185"/>
      <c r="D2056" s="147"/>
      <c r="E2056" s="164"/>
      <c r="F2056" s="167"/>
    </row>
    <row r="2057" spans="1:6">
      <c r="A2057" s="191"/>
      <c r="B2057" s="31" t="s">
        <v>1922</v>
      </c>
      <c r="C2057" s="185"/>
      <c r="D2057" s="147"/>
      <c r="E2057" s="164"/>
      <c r="F2057" s="167"/>
    </row>
    <row r="2058" spans="1:6">
      <c r="A2058" s="191"/>
      <c r="B2058" s="31" t="s">
        <v>1923</v>
      </c>
      <c r="C2058" s="16"/>
      <c r="D2058" s="147"/>
      <c r="E2058" s="164"/>
      <c r="F2058" s="167"/>
    </row>
    <row r="2059" spans="1:6">
      <c r="A2059" s="191"/>
      <c r="B2059" s="31" t="s">
        <v>1924</v>
      </c>
      <c r="C2059" s="16"/>
      <c r="D2059" s="147"/>
      <c r="E2059" s="164"/>
      <c r="F2059" s="167"/>
    </row>
    <row r="2060" spans="1:6">
      <c r="A2060" s="191"/>
      <c r="B2060" s="15" t="s">
        <v>92</v>
      </c>
      <c r="C2060" s="16"/>
      <c r="D2060" s="147">
        <v>630</v>
      </c>
      <c r="E2060" s="144">
        <v>24.537619047619046</v>
      </c>
      <c r="F2060" s="170">
        <f>ROUND((100-E2060)/100*D2060,1)</f>
        <v>475.4</v>
      </c>
    </row>
    <row r="2061" spans="1:6">
      <c r="A2061" s="191"/>
      <c r="B2061" s="31" t="s">
        <v>1925</v>
      </c>
      <c r="C2061" s="16"/>
      <c r="D2061" s="147"/>
      <c r="E2061" s="164"/>
      <c r="F2061" s="167"/>
    </row>
    <row r="2062" spans="1:6">
      <c r="A2062" s="191"/>
      <c r="B2062" s="31" t="s">
        <v>1926</v>
      </c>
      <c r="C2062" s="16"/>
      <c r="D2062" s="147"/>
      <c r="E2062" s="164"/>
      <c r="F2062" s="167"/>
    </row>
    <row r="2063" spans="1:6">
      <c r="A2063" s="191"/>
      <c r="B2063" s="31" t="s">
        <v>1927</v>
      </c>
      <c r="C2063" s="16"/>
      <c r="D2063" s="147"/>
      <c r="E2063" s="164"/>
      <c r="F2063" s="167"/>
    </row>
    <row r="2064" spans="1:6">
      <c r="A2064" s="191"/>
      <c r="B2064" s="31" t="s">
        <v>1928</v>
      </c>
      <c r="C2064" s="16"/>
      <c r="D2064" s="147"/>
      <c r="E2064" s="164"/>
      <c r="F2064" s="167"/>
    </row>
    <row r="2065" spans="1:6">
      <c r="A2065" s="191"/>
      <c r="B2065" s="31" t="s">
        <v>1929</v>
      </c>
      <c r="C2065" s="16"/>
      <c r="D2065" s="147"/>
      <c r="E2065" s="164"/>
      <c r="F2065" s="167"/>
    </row>
    <row r="2066" spans="1:6">
      <c r="A2066" s="191"/>
      <c r="B2066" s="31" t="s">
        <v>1930</v>
      </c>
      <c r="C2066" s="16"/>
      <c r="D2066" s="147"/>
      <c r="E2066" s="164"/>
      <c r="F2066" s="167"/>
    </row>
    <row r="2067" spans="1:6">
      <c r="A2067" s="191"/>
      <c r="B2067" s="31" t="s">
        <v>1931</v>
      </c>
      <c r="C2067" s="16"/>
      <c r="D2067" s="147"/>
      <c r="E2067" s="164"/>
      <c r="F2067" s="167"/>
    </row>
    <row r="2068" spans="1:6">
      <c r="A2068" s="191"/>
      <c r="B2068" s="31" t="s">
        <v>1932</v>
      </c>
      <c r="C2068" s="16"/>
      <c r="D2068" s="147"/>
      <c r="E2068" s="164"/>
      <c r="F2068" s="167"/>
    </row>
    <row r="2069" spans="1:6">
      <c r="A2069"/>
      <c r="B2069" s="99" t="s">
        <v>1933</v>
      </c>
      <c r="C2069" s="185" t="s">
        <v>1934</v>
      </c>
      <c r="D2069" s="147">
        <v>250</v>
      </c>
      <c r="E2069" s="144">
        <v>1.1596</v>
      </c>
      <c r="F2069" s="170">
        <f>ROUND((100-E2069)/100*D2069,1)</f>
        <v>247.1</v>
      </c>
    </row>
    <row r="2070" spans="1:6">
      <c r="A2070" s="191" t="s">
        <v>334</v>
      </c>
      <c r="B2070" s="31" t="s">
        <v>275</v>
      </c>
      <c r="C2070" s="185"/>
      <c r="D2070" s="147"/>
      <c r="E2070" s="164"/>
      <c r="F2070" s="167"/>
    </row>
    <row r="2071" spans="1:6">
      <c r="A2071" s="191"/>
      <c r="B2071" s="30" t="s">
        <v>1935</v>
      </c>
      <c r="C2071" s="16"/>
      <c r="D2071" s="147">
        <v>400</v>
      </c>
      <c r="E2071" s="144">
        <v>78.063999999999993</v>
      </c>
      <c r="F2071" s="170">
        <f>ROUND((100-E2071)/100*D2071,1)</f>
        <v>87.7</v>
      </c>
    </row>
    <row r="2072" spans="1:6">
      <c r="A2072" s="191"/>
      <c r="B2072" s="22" t="s">
        <v>335</v>
      </c>
      <c r="C2072" s="185" t="s">
        <v>1936</v>
      </c>
      <c r="D2072" s="147"/>
      <c r="E2072" s="164"/>
      <c r="F2072" s="167"/>
    </row>
    <row r="2073" spans="1:6">
      <c r="A2073" s="191"/>
      <c r="B2073" s="19" t="s">
        <v>236</v>
      </c>
      <c r="C2073" s="185"/>
      <c r="D2073" s="147"/>
      <c r="E2073" s="164"/>
      <c r="F2073" s="167"/>
    </row>
    <row r="2074" spans="1:6">
      <c r="A2074" s="191"/>
      <c r="B2074" s="19" t="s">
        <v>231</v>
      </c>
      <c r="C2074" s="185"/>
      <c r="D2074" s="147"/>
      <c r="E2074" s="164"/>
      <c r="F2074" s="167"/>
    </row>
    <row r="2075" spans="1:6">
      <c r="A2075" s="191"/>
      <c r="B2075" s="19" t="s">
        <v>259</v>
      </c>
      <c r="C2075" s="185"/>
      <c r="D2075" s="147"/>
      <c r="E2075" s="164"/>
      <c r="F2075" s="167"/>
    </row>
    <row r="2076" spans="1:6">
      <c r="A2076" s="191"/>
      <c r="B2076" s="19" t="s">
        <v>1680</v>
      </c>
      <c r="C2076" s="185"/>
      <c r="D2076" s="147"/>
      <c r="E2076" s="164"/>
      <c r="F2076" s="167"/>
    </row>
    <row r="2077" spans="1:6">
      <c r="A2077" s="191"/>
      <c r="B2077" s="31" t="s">
        <v>63</v>
      </c>
      <c r="C2077" s="16"/>
      <c r="D2077" s="147"/>
      <c r="E2077" s="164"/>
      <c r="F2077" s="167"/>
    </row>
    <row r="2078" spans="1:6">
      <c r="A2078" s="14"/>
      <c r="B2078" s="15" t="s">
        <v>1937</v>
      </c>
      <c r="C2078" s="16"/>
      <c r="D2078" s="147"/>
      <c r="E2078" s="164"/>
      <c r="F2078" s="167"/>
    </row>
    <row r="2079" spans="1:6">
      <c r="A2079" s="191" t="s">
        <v>356</v>
      </c>
      <c r="B2079" s="31" t="s">
        <v>231</v>
      </c>
      <c r="C2079" s="185" t="s">
        <v>1938</v>
      </c>
      <c r="D2079" s="147"/>
      <c r="E2079" s="164"/>
      <c r="F2079" s="167"/>
    </row>
    <row r="2080" spans="1:6">
      <c r="A2080" s="191"/>
      <c r="B2080" s="31" t="s">
        <v>259</v>
      </c>
      <c r="C2080" s="185"/>
      <c r="D2080" s="147"/>
      <c r="E2080" s="164"/>
      <c r="F2080" s="167"/>
    </row>
    <row r="2081" spans="1:6">
      <c r="A2081" s="191"/>
      <c r="B2081" s="15" t="s">
        <v>92</v>
      </c>
      <c r="C2081" s="16"/>
      <c r="D2081" s="147"/>
      <c r="E2081" s="164"/>
      <c r="F2081" s="167"/>
    </row>
    <row r="2082" spans="1:6">
      <c r="A2082" s="191"/>
      <c r="B2082" s="31" t="s">
        <v>335</v>
      </c>
      <c r="C2082" s="16"/>
      <c r="D2082" s="147"/>
      <c r="E2082" s="164"/>
      <c r="F2082" s="167"/>
    </row>
    <row r="2083" spans="1:6">
      <c r="A2083" s="191"/>
      <c r="B2083" s="31" t="s">
        <v>236</v>
      </c>
      <c r="C2083" s="16"/>
      <c r="D2083" s="147"/>
      <c r="E2083" s="164"/>
      <c r="F2083" s="167"/>
    </row>
    <row r="2084" spans="1:6">
      <c r="A2084" s="191"/>
      <c r="B2084" s="15" t="s">
        <v>1939</v>
      </c>
      <c r="C2084" s="16"/>
      <c r="D2084" s="147">
        <v>400</v>
      </c>
      <c r="E2084" s="144">
        <v>16.610250000000001</v>
      </c>
      <c r="F2084" s="170">
        <f>ROUND((100-E2084)/100*D2084,1)</f>
        <v>333.6</v>
      </c>
    </row>
    <row r="2085" spans="1:6">
      <c r="A2085" s="191"/>
      <c r="B2085" s="31" t="s">
        <v>705</v>
      </c>
      <c r="C2085" s="185" t="s">
        <v>1940</v>
      </c>
      <c r="D2085" s="147"/>
      <c r="E2085" s="164"/>
      <c r="F2085" s="167"/>
    </row>
    <row r="2086" spans="1:6">
      <c r="A2086" s="191"/>
      <c r="B2086" s="31" t="s">
        <v>335</v>
      </c>
      <c r="C2086" s="185"/>
      <c r="D2086" s="147"/>
      <c r="E2086" s="164"/>
      <c r="F2086" s="167"/>
    </row>
    <row r="2087" spans="1:6">
      <c r="A2087" s="191"/>
      <c r="B2087" s="31" t="s">
        <v>275</v>
      </c>
      <c r="C2087" s="185"/>
      <c r="D2087" s="147"/>
      <c r="E2087" s="164"/>
      <c r="F2087" s="167"/>
    </row>
    <row r="2088" spans="1:6">
      <c r="A2088" s="191"/>
      <c r="B2088" s="31" t="s">
        <v>1941</v>
      </c>
      <c r="C2088" s="16"/>
      <c r="D2088" s="147"/>
      <c r="E2088" s="164"/>
      <c r="F2088" s="167"/>
    </row>
    <row r="2089" spans="1:6">
      <c r="A2089" s="191"/>
      <c r="B2089" s="15" t="s">
        <v>92</v>
      </c>
      <c r="C2089" s="16"/>
      <c r="D2089" s="147">
        <v>400</v>
      </c>
      <c r="E2089" s="144">
        <v>0.67200000000000004</v>
      </c>
      <c r="F2089" s="170">
        <f>ROUND((100-E2089)/100*D2089,1)</f>
        <v>397.3</v>
      </c>
    </row>
    <row r="2090" spans="1:6">
      <c r="A2090" s="191"/>
      <c r="B2090" s="31" t="s">
        <v>1942</v>
      </c>
      <c r="C2090" s="16"/>
      <c r="D2090" s="147"/>
      <c r="E2090" s="164"/>
      <c r="F2090" s="167"/>
    </row>
    <row r="2091" spans="1:6">
      <c r="A2091" s="191"/>
      <c r="B2091" s="31" t="s">
        <v>1943</v>
      </c>
      <c r="C2091" s="16"/>
      <c r="D2091" s="147"/>
      <c r="E2091" s="164"/>
      <c r="F2091" s="167"/>
    </row>
    <row r="2092" spans="1:6">
      <c r="A2092" s="14"/>
      <c r="B2092" s="15" t="s">
        <v>1944</v>
      </c>
      <c r="C2092" s="16"/>
      <c r="D2092" s="147">
        <v>400</v>
      </c>
      <c r="E2092" s="144">
        <v>9.24</v>
      </c>
      <c r="F2092" s="170">
        <f>ROUND((100-E2092)/100*D2092,1)</f>
        <v>363</v>
      </c>
    </row>
    <row r="2093" spans="1:6">
      <c r="A2093" s="204" t="s">
        <v>429</v>
      </c>
      <c r="B2093" s="31" t="s">
        <v>1945</v>
      </c>
      <c r="C2093" s="197" t="s">
        <v>1946</v>
      </c>
      <c r="D2093" s="147"/>
      <c r="E2093" s="164"/>
      <c r="F2093" s="167"/>
    </row>
    <row r="2094" spans="1:6">
      <c r="A2094" s="204"/>
      <c r="B2094" s="31" t="s">
        <v>275</v>
      </c>
      <c r="C2094" s="197"/>
      <c r="D2094" s="147"/>
      <c r="E2094" s="164"/>
      <c r="F2094" s="167"/>
    </row>
    <row r="2095" spans="1:6">
      <c r="A2095" s="204"/>
      <c r="B2095" s="15" t="s">
        <v>451</v>
      </c>
      <c r="C2095" s="197"/>
      <c r="D2095" s="147"/>
      <c r="E2095" s="164"/>
      <c r="F2095" s="167"/>
    </row>
    <row r="2096" spans="1:6">
      <c r="A2096" s="204"/>
      <c r="B2096" s="31" t="s">
        <v>1947</v>
      </c>
      <c r="C2096" s="197"/>
      <c r="D2096" s="147"/>
      <c r="E2096" s="164"/>
      <c r="F2096" s="167"/>
    </row>
    <row r="2097" spans="1:6">
      <c r="A2097" s="204"/>
      <c r="B2097" s="31" t="s">
        <v>1948</v>
      </c>
      <c r="C2097" s="197"/>
      <c r="D2097" s="147"/>
      <c r="E2097" s="164"/>
      <c r="F2097" s="167"/>
    </row>
    <row r="2098" spans="1:6">
      <c r="A2098" s="204"/>
      <c r="B2098" s="31" t="s">
        <v>1945</v>
      </c>
      <c r="C2098" s="16"/>
      <c r="D2098" s="147"/>
      <c r="E2098" s="164"/>
      <c r="F2098" s="167"/>
    </row>
    <row r="2099" spans="1:6">
      <c r="A2099" s="204"/>
      <c r="B2099" s="31" t="s">
        <v>1949</v>
      </c>
      <c r="C2099" s="16"/>
      <c r="D2099" s="147"/>
      <c r="E2099" s="164"/>
      <c r="F2099" s="167"/>
    </row>
    <row r="2100" spans="1:6">
      <c r="A2100" s="204"/>
      <c r="B2100" s="31" t="s">
        <v>335</v>
      </c>
      <c r="C2100" s="16"/>
      <c r="D2100" s="147"/>
      <c r="E2100" s="164"/>
      <c r="F2100" s="167"/>
    </row>
    <row r="2101" spans="1:6">
      <c r="A2101" s="204"/>
      <c r="B2101" s="15" t="s">
        <v>1950</v>
      </c>
      <c r="C2101" s="16"/>
      <c r="D2101" s="147">
        <v>630</v>
      </c>
      <c r="E2101" s="144">
        <v>7.2914285714285718</v>
      </c>
      <c r="F2101" s="170">
        <f>ROUND((100-E2101)/100*D2101,1)</f>
        <v>584.1</v>
      </c>
    </row>
    <row r="2102" spans="1:6">
      <c r="A2102" s="204"/>
      <c r="B2102" s="33" t="s">
        <v>1951</v>
      </c>
      <c r="C2102" s="33"/>
      <c r="D2102" s="147"/>
      <c r="E2102" s="164"/>
      <c r="F2102" s="167"/>
    </row>
    <row r="2103" spans="1:6">
      <c r="A2103" s="204"/>
      <c r="B2103" s="33" t="s">
        <v>1781</v>
      </c>
      <c r="C2103" s="33"/>
      <c r="D2103" s="147"/>
      <c r="E2103" s="164"/>
      <c r="F2103" s="167"/>
    </row>
    <row r="2104" spans="1:6">
      <c r="A2104" s="204"/>
      <c r="B2104" s="17" t="s">
        <v>1952</v>
      </c>
      <c r="C2104" s="33"/>
      <c r="D2104" s="147"/>
      <c r="E2104" s="164"/>
      <c r="F2104" s="167"/>
    </row>
    <row r="2105" spans="1:6">
      <c r="A2105" s="204"/>
      <c r="B2105" s="17" t="s">
        <v>1953</v>
      </c>
      <c r="C2105" s="187" t="s">
        <v>1954</v>
      </c>
      <c r="D2105" s="147"/>
      <c r="E2105" s="164"/>
      <c r="F2105" s="167"/>
    </row>
    <row r="2106" spans="1:6">
      <c r="A2106" s="204"/>
      <c r="B2106" s="17" t="s">
        <v>1955</v>
      </c>
      <c r="C2106" s="187"/>
      <c r="D2106" s="147"/>
      <c r="E2106" s="164"/>
      <c r="F2106" s="167"/>
    </row>
    <row r="2107" spans="1:6">
      <c r="A2107" s="204"/>
      <c r="B2107" s="17" t="s">
        <v>1956</v>
      </c>
      <c r="C2107" s="187"/>
      <c r="D2107" s="147"/>
      <c r="E2107" s="164"/>
      <c r="F2107" s="167"/>
    </row>
    <row r="2108" spans="1:6">
      <c r="A2108" s="204"/>
      <c r="B2108" s="15" t="s">
        <v>92</v>
      </c>
      <c r="C2108" s="187"/>
      <c r="D2108" s="147">
        <v>400</v>
      </c>
      <c r="E2108" s="144">
        <v>20.59</v>
      </c>
      <c r="F2108" s="170">
        <f>ROUND((100-E2108)/100*D2108,1)</f>
        <v>317.60000000000002</v>
      </c>
    </row>
    <row r="2109" spans="1:6">
      <c r="A2109" s="204"/>
      <c r="B2109" s="17" t="s">
        <v>1957</v>
      </c>
      <c r="C2109" s="187"/>
      <c r="D2109" s="147"/>
      <c r="E2109" s="164"/>
      <c r="F2109" s="167"/>
    </row>
    <row r="2110" spans="1:6">
      <c r="A2110" s="204"/>
      <c r="B2110" s="17" t="s">
        <v>1958</v>
      </c>
      <c r="C2110" s="187"/>
      <c r="D2110" s="147"/>
      <c r="E2110" s="164"/>
      <c r="F2110" s="167"/>
    </row>
    <row r="2111" spans="1:6">
      <c r="A2111" s="204"/>
      <c r="B2111" s="17" t="s">
        <v>1959</v>
      </c>
      <c r="C2111" s="187"/>
      <c r="D2111" s="147"/>
      <c r="E2111" s="164"/>
      <c r="F2111" s="167"/>
    </row>
    <row r="2112" spans="1:6">
      <c r="A2112" s="204"/>
      <c r="B2112" s="17" t="s">
        <v>1960</v>
      </c>
      <c r="C2112" s="33"/>
      <c r="D2112" s="147"/>
      <c r="E2112" s="164"/>
      <c r="F2112" s="167"/>
    </row>
    <row r="2113" spans="1:6">
      <c r="A2113" s="204"/>
      <c r="B2113" s="17" t="s">
        <v>1961</v>
      </c>
      <c r="C2113" s="33"/>
      <c r="D2113" s="147"/>
      <c r="E2113" s="164"/>
      <c r="F2113" s="167"/>
    </row>
    <row r="2114" spans="1:6">
      <c r="A2114" s="204"/>
      <c r="B2114" s="17" t="s">
        <v>1962</v>
      </c>
      <c r="C2114" s="33"/>
      <c r="D2114" s="147"/>
      <c r="E2114" s="164"/>
      <c r="F2114" s="167"/>
    </row>
    <row r="2115" spans="1:6">
      <c r="A2115" s="204"/>
      <c r="B2115" s="17" t="s">
        <v>1960</v>
      </c>
      <c r="C2115" s="33"/>
      <c r="D2115" s="147"/>
      <c r="E2115" s="164"/>
      <c r="F2115" s="167"/>
    </row>
    <row r="2116" spans="1:6">
      <c r="A2116" s="204"/>
      <c r="B2116" s="31" t="s">
        <v>63</v>
      </c>
      <c r="C2116" s="16"/>
      <c r="D2116" s="147"/>
      <c r="E2116" s="164"/>
      <c r="F2116" s="167"/>
    </row>
    <row r="2117" spans="1:6">
      <c r="A2117" s="204"/>
      <c r="B2117" s="31" t="s">
        <v>1963</v>
      </c>
      <c r="C2117" s="16"/>
      <c r="D2117" s="147"/>
      <c r="E2117" s="164"/>
      <c r="F2117" s="167"/>
    </row>
    <row r="2118" spans="1:6">
      <c r="A2118" s="204"/>
      <c r="B2118" s="15" t="s">
        <v>1964</v>
      </c>
      <c r="C2118" s="16"/>
      <c r="D2118" s="147">
        <v>400</v>
      </c>
      <c r="E2118" s="144">
        <v>24.4025</v>
      </c>
      <c r="F2118" s="170">
        <f>ROUND((100-E2118)/100*D2118,1)</f>
        <v>302.39999999999998</v>
      </c>
    </row>
    <row r="2119" spans="1:6">
      <c r="A2119" s="204"/>
      <c r="B2119" s="15" t="s">
        <v>1965</v>
      </c>
      <c r="C2119" s="16"/>
      <c r="D2119" s="147">
        <v>400</v>
      </c>
      <c r="E2119" s="144">
        <v>12.768750000000001</v>
      </c>
      <c r="F2119" s="170">
        <f>ROUND((100-E2119)/100*D2119,1)</f>
        <v>348.9</v>
      </c>
    </row>
    <row r="2120" spans="1:6">
      <c r="A2120" s="204"/>
      <c r="B2120" s="60" t="s">
        <v>1966</v>
      </c>
      <c r="C2120" s="197" t="s">
        <v>1967</v>
      </c>
      <c r="D2120" s="147"/>
      <c r="E2120" s="164"/>
      <c r="F2120" s="167"/>
    </row>
    <row r="2121" spans="1:6">
      <c r="A2121" s="204"/>
      <c r="B2121" s="58" t="s">
        <v>1968</v>
      </c>
      <c r="C2121" s="197"/>
      <c r="D2121" s="147"/>
      <c r="E2121" s="164"/>
      <c r="F2121" s="167"/>
    </row>
    <row r="2122" spans="1:6">
      <c r="A2122" s="204"/>
      <c r="B2122" s="58" t="s">
        <v>1969</v>
      </c>
      <c r="C2122" s="197"/>
      <c r="D2122" s="147"/>
      <c r="E2122" s="164"/>
      <c r="F2122" s="167"/>
    </row>
    <row r="2123" spans="1:6">
      <c r="A2123" s="204"/>
      <c r="B2123" s="58" t="s">
        <v>1970</v>
      </c>
      <c r="C2123" s="16"/>
      <c r="D2123" s="147"/>
      <c r="E2123" s="164"/>
      <c r="F2123" s="167"/>
    </row>
    <row r="2124" spans="1:6">
      <c r="A2124" s="204"/>
      <c r="B2124" s="58" t="s">
        <v>1971</v>
      </c>
      <c r="C2124" s="16"/>
      <c r="D2124" s="147"/>
      <c r="E2124" s="164"/>
      <c r="F2124" s="167"/>
    </row>
    <row r="2125" spans="1:6">
      <c r="A2125" s="204"/>
      <c r="B2125" s="58" t="s">
        <v>1972</v>
      </c>
      <c r="C2125" s="16"/>
      <c r="D2125" s="147"/>
      <c r="E2125" s="164"/>
      <c r="F2125" s="167"/>
    </row>
    <row r="2126" spans="1:6">
      <c r="A2126" s="204"/>
      <c r="B2126" s="58" t="s">
        <v>1973</v>
      </c>
      <c r="C2126" s="16"/>
      <c r="D2126" s="147"/>
      <c r="E2126" s="164"/>
      <c r="F2126" s="167"/>
    </row>
    <row r="2127" spans="1:6">
      <c r="A2127" s="204"/>
      <c r="B2127" s="58" t="s">
        <v>1974</v>
      </c>
      <c r="C2127" s="16"/>
      <c r="D2127" s="147"/>
      <c r="E2127" s="164"/>
      <c r="F2127" s="167"/>
    </row>
    <row r="2128" spans="1:6">
      <c r="A2128" s="204"/>
      <c r="B2128" s="15" t="s">
        <v>92</v>
      </c>
      <c r="C2128" s="16"/>
      <c r="D2128" s="147">
        <v>400</v>
      </c>
      <c r="E2128" s="144">
        <v>26.33475</v>
      </c>
      <c r="F2128" s="170">
        <f>ROUND((100-E2128)/100*D2128,1)</f>
        <v>294.7</v>
      </c>
    </row>
    <row r="2129" spans="1:6">
      <c r="A2129" s="204"/>
      <c r="B2129" s="58" t="s">
        <v>1975</v>
      </c>
      <c r="C2129" s="16"/>
      <c r="D2129" s="147"/>
      <c r="E2129" s="164"/>
      <c r="F2129" s="167"/>
    </row>
    <row r="2130" spans="1:6">
      <c r="A2130" s="204"/>
      <c r="B2130" s="58" t="s">
        <v>1976</v>
      </c>
      <c r="C2130" s="16"/>
      <c r="D2130" s="147"/>
      <c r="E2130" s="164"/>
      <c r="F2130" s="167"/>
    </row>
    <row r="2131" spans="1:6">
      <c r="A2131" s="204"/>
      <c r="B2131" s="58" t="s">
        <v>1977</v>
      </c>
      <c r="C2131" s="16"/>
      <c r="D2131" s="147"/>
      <c r="E2131" s="164"/>
      <c r="F2131" s="167"/>
    </row>
    <row r="2132" spans="1:6">
      <c r="A2132" s="204"/>
      <c r="B2132" s="58" t="s">
        <v>1978</v>
      </c>
      <c r="C2132" s="16"/>
      <c r="D2132" s="147"/>
      <c r="E2132" s="164"/>
      <c r="F2132" s="167"/>
    </row>
    <row r="2133" spans="1:6">
      <c r="A2133" s="204"/>
      <c r="B2133" s="58" t="s">
        <v>335</v>
      </c>
      <c r="C2133" s="16"/>
      <c r="D2133" s="147"/>
      <c r="E2133" s="164"/>
      <c r="F2133" s="167"/>
    </row>
    <row r="2134" spans="1:6">
      <c r="A2134" s="204"/>
      <c r="B2134" s="58" t="s">
        <v>1979</v>
      </c>
      <c r="C2134" s="16"/>
      <c r="D2134" s="147"/>
      <c r="E2134" s="164"/>
      <c r="F2134" s="167"/>
    </row>
    <row r="2135" spans="1:6">
      <c r="A2135" s="204"/>
      <c r="B2135" s="31" t="s">
        <v>1980</v>
      </c>
      <c r="C2135" s="16"/>
      <c r="D2135" s="147"/>
      <c r="E2135" s="164"/>
      <c r="F2135" s="167"/>
    </row>
    <row r="2136" spans="1:6">
      <c r="A2136"/>
      <c r="B2136" s="15" t="s">
        <v>1981</v>
      </c>
      <c r="C2136" s="16"/>
      <c r="D2136" s="147">
        <v>630</v>
      </c>
      <c r="E2136" s="144">
        <v>40.030952380952378</v>
      </c>
      <c r="F2136" s="170">
        <f>ROUND((100-E2136)/100*D2136,1)</f>
        <v>377.8</v>
      </c>
    </row>
    <row r="2137" spans="1:6">
      <c r="A2137" s="191" t="s">
        <v>479</v>
      </c>
      <c r="B2137" s="31" t="s">
        <v>1982</v>
      </c>
      <c r="C2137" s="185" t="s">
        <v>1983</v>
      </c>
      <c r="D2137" s="147"/>
      <c r="E2137" s="164"/>
      <c r="F2137" s="167"/>
    </row>
    <row r="2138" spans="1:6">
      <c r="A2138" s="191"/>
      <c r="B2138" s="31" t="s">
        <v>1984</v>
      </c>
      <c r="C2138" s="185"/>
      <c r="D2138" s="147"/>
      <c r="E2138" s="164"/>
      <c r="F2138" s="167"/>
    </row>
    <row r="2139" spans="1:6">
      <c r="A2139" s="191"/>
      <c r="B2139" s="26" t="s">
        <v>1985</v>
      </c>
      <c r="C2139" s="185"/>
      <c r="D2139" s="147"/>
      <c r="E2139" s="164"/>
      <c r="F2139" s="167"/>
    </row>
    <row r="2140" spans="1:6">
      <c r="A2140" s="191"/>
      <c r="B2140" s="26" t="s">
        <v>1986</v>
      </c>
      <c r="C2140" s="185"/>
      <c r="D2140" s="147"/>
      <c r="E2140" s="164"/>
      <c r="F2140" s="167"/>
    </row>
    <row r="2141" spans="1:6">
      <c r="A2141" s="191"/>
      <c r="B2141" s="31" t="s">
        <v>1987</v>
      </c>
      <c r="C2141" s="16"/>
      <c r="D2141" s="147"/>
      <c r="E2141" s="164"/>
      <c r="F2141" s="167"/>
    </row>
    <row r="2142" spans="1:6">
      <c r="A2142" s="191"/>
      <c r="B2142" s="26" t="s">
        <v>1988</v>
      </c>
      <c r="C2142" s="16"/>
      <c r="D2142" s="147"/>
      <c r="E2142" s="164"/>
      <c r="F2142" s="167"/>
    </row>
    <row r="2143" spans="1:6">
      <c r="A2143" s="191"/>
      <c r="B2143" s="31" t="s">
        <v>1989</v>
      </c>
      <c r="C2143" s="16"/>
      <c r="D2143" s="147"/>
      <c r="E2143" s="164"/>
      <c r="F2143" s="167"/>
    </row>
    <row r="2144" spans="1:6">
      <c r="A2144" s="191"/>
      <c r="B2144" s="31" t="s">
        <v>1990</v>
      </c>
      <c r="C2144" s="16"/>
      <c r="D2144" s="147"/>
      <c r="E2144" s="164"/>
      <c r="F2144" s="167"/>
    </row>
    <row r="2145" spans="1:6">
      <c r="A2145" s="191"/>
      <c r="B2145" s="31" t="s">
        <v>1991</v>
      </c>
      <c r="C2145" s="16"/>
      <c r="D2145" s="147"/>
      <c r="E2145" s="164"/>
      <c r="F2145" s="167"/>
    </row>
    <row r="2146" spans="1:6">
      <c r="A2146" s="191"/>
      <c r="B2146" s="31" t="s">
        <v>1992</v>
      </c>
      <c r="C2146" s="16"/>
      <c r="D2146" s="147"/>
      <c r="E2146" s="164"/>
      <c r="F2146" s="167"/>
    </row>
    <row r="2147" spans="1:6">
      <c r="A2147" s="191"/>
      <c r="B2147" s="15" t="s">
        <v>92</v>
      </c>
      <c r="C2147" s="16"/>
      <c r="D2147" s="147">
        <v>400</v>
      </c>
      <c r="E2147" s="144">
        <v>54.692</v>
      </c>
      <c r="F2147" s="170">
        <f>ROUND((100-E2147)/100*D2147,1)</f>
        <v>181.2</v>
      </c>
    </row>
    <row r="2148" spans="1:6">
      <c r="A2148" s="191"/>
      <c r="B2148" s="31" t="s">
        <v>1993</v>
      </c>
      <c r="C2148" s="16"/>
      <c r="D2148" s="147"/>
      <c r="E2148" s="164"/>
      <c r="F2148" s="167"/>
    </row>
    <row r="2149" spans="1:6">
      <c r="A2149" s="191"/>
      <c r="B2149" s="31" t="s">
        <v>1994</v>
      </c>
      <c r="C2149" s="16"/>
      <c r="D2149" s="147"/>
      <c r="E2149" s="164"/>
      <c r="F2149" s="167"/>
    </row>
    <row r="2150" spans="1:6">
      <c r="A2150" s="191"/>
      <c r="B2150" s="31" t="s">
        <v>1995</v>
      </c>
      <c r="C2150" s="16"/>
      <c r="D2150" s="147"/>
      <c r="E2150" s="164"/>
      <c r="F2150" s="167"/>
    </row>
    <row r="2151" spans="1:6">
      <c r="A2151" s="191"/>
      <c r="B2151" s="31" t="s">
        <v>1996</v>
      </c>
      <c r="C2151" s="16"/>
      <c r="D2151" s="147"/>
      <c r="E2151" s="164"/>
      <c r="F2151" s="167"/>
    </row>
    <row r="2152" spans="1:6">
      <c r="A2152"/>
      <c r="B2152" s="15" t="s">
        <v>1997</v>
      </c>
      <c r="C2152" s="16"/>
      <c r="D2152" s="147">
        <v>400</v>
      </c>
      <c r="E2152" s="144">
        <v>0.45600000000000002</v>
      </c>
      <c r="F2152" s="170">
        <f>ROUND((100-E2152)/100*D2152,1)</f>
        <v>398.2</v>
      </c>
    </row>
    <row r="2153" spans="1:6">
      <c r="A2153" s="203" t="s">
        <v>429</v>
      </c>
      <c r="B2153" s="31" t="s">
        <v>1998</v>
      </c>
      <c r="C2153" s="185" t="s">
        <v>1999</v>
      </c>
      <c r="D2153" s="147"/>
      <c r="E2153" s="164"/>
      <c r="F2153" s="167"/>
    </row>
    <row r="2154" spans="1:6">
      <c r="A2154" s="203"/>
      <c r="B2154" s="31" t="s">
        <v>2000</v>
      </c>
      <c r="C2154" s="185"/>
      <c r="D2154" s="147"/>
      <c r="E2154" s="164"/>
      <c r="F2154" s="167"/>
    </row>
    <row r="2155" spans="1:6">
      <c r="A2155" s="203"/>
      <c r="B2155" s="31" t="s">
        <v>2001</v>
      </c>
      <c r="C2155" s="185"/>
      <c r="D2155" s="147"/>
      <c r="E2155" s="164"/>
      <c r="F2155" s="167"/>
    </row>
    <row r="2156" spans="1:6">
      <c r="A2156" s="203"/>
      <c r="B2156" s="31" t="s">
        <v>2002</v>
      </c>
      <c r="C2156" s="185"/>
      <c r="D2156" s="147"/>
      <c r="E2156" s="164"/>
      <c r="F2156" s="167"/>
    </row>
    <row r="2157" spans="1:6">
      <c r="A2157" s="203"/>
      <c r="B2157" s="31" t="s">
        <v>2003</v>
      </c>
      <c r="C2157" s="185"/>
      <c r="D2157" s="147"/>
      <c r="E2157" s="164"/>
      <c r="F2157" s="167"/>
    </row>
    <row r="2158" spans="1:6">
      <c r="A2158" s="203"/>
      <c r="B2158" s="15" t="s">
        <v>92</v>
      </c>
      <c r="C2158" s="16"/>
      <c r="D2158" s="147">
        <v>630</v>
      </c>
      <c r="E2158" s="144">
        <v>21.80952380952381</v>
      </c>
      <c r="F2158" s="170">
        <f>ROUND((100-E2158)/100*D2158,1)</f>
        <v>492.6</v>
      </c>
    </row>
    <row r="2159" spans="1:6">
      <c r="A2159" s="203"/>
      <c r="B2159" s="31" t="s">
        <v>2004</v>
      </c>
      <c r="C2159" s="16"/>
      <c r="D2159" s="147"/>
      <c r="E2159" s="164"/>
      <c r="F2159" s="167"/>
    </row>
    <row r="2160" spans="1:6">
      <c r="A2160" s="203"/>
      <c r="B2160" s="31" t="s">
        <v>2005</v>
      </c>
      <c r="C2160" s="16"/>
      <c r="D2160" s="147"/>
      <c r="E2160" s="164"/>
      <c r="F2160" s="167"/>
    </row>
    <row r="2161" spans="1:6">
      <c r="A2161" s="203"/>
      <c r="B2161" s="31" t="s">
        <v>2006</v>
      </c>
      <c r="C2161" s="16"/>
      <c r="D2161" s="147"/>
      <c r="E2161" s="164"/>
      <c r="F2161" s="167"/>
    </row>
    <row r="2162" spans="1:6">
      <c r="A2162" s="203"/>
      <c r="B2162" s="31" t="s">
        <v>2007</v>
      </c>
      <c r="C2162" s="16"/>
      <c r="D2162" s="147"/>
      <c r="E2162" s="164"/>
      <c r="F2162" s="167"/>
    </row>
    <row r="2163" spans="1:6">
      <c r="A2163" s="203"/>
      <c r="B2163" s="31" t="s">
        <v>2008</v>
      </c>
      <c r="C2163" s="16"/>
      <c r="D2163" s="147"/>
      <c r="E2163" s="164"/>
      <c r="F2163" s="167"/>
    </row>
    <row r="2164" spans="1:6">
      <c r="A2164" s="203"/>
      <c r="B2164" s="31" t="s">
        <v>63</v>
      </c>
      <c r="C2164" s="16"/>
      <c r="D2164" s="147"/>
      <c r="E2164" s="164"/>
      <c r="F2164" s="167"/>
    </row>
    <row r="2165" spans="1:6">
      <c r="A2165"/>
      <c r="B2165" s="15" t="s">
        <v>2009</v>
      </c>
      <c r="C2165" s="16"/>
      <c r="D2165" s="147">
        <v>400</v>
      </c>
      <c r="E2165" s="144">
        <v>14.08</v>
      </c>
      <c r="F2165" s="170">
        <f>ROUND((100-E2165)/100*D2165,1)</f>
        <v>343.7</v>
      </c>
    </row>
    <row r="2166" spans="1:6">
      <c r="A2166" s="203" t="s">
        <v>429</v>
      </c>
      <c r="B2166" s="31" t="s">
        <v>2010</v>
      </c>
      <c r="C2166" s="16" t="s">
        <v>2011</v>
      </c>
      <c r="D2166" s="147"/>
      <c r="E2166" s="164"/>
      <c r="F2166" s="167"/>
    </row>
    <row r="2167" spans="1:6">
      <c r="A2167" s="203"/>
      <c r="B2167" s="31" t="s">
        <v>2012</v>
      </c>
      <c r="C2167" s="16"/>
      <c r="D2167" s="147"/>
      <c r="E2167" s="164"/>
      <c r="F2167" s="167"/>
    </row>
    <row r="2168" spans="1:6">
      <c r="A2168" s="203"/>
      <c r="B2168" s="31" t="s">
        <v>2013</v>
      </c>
      <c r="C2168" s="16"/>
      <c r="D2168" s="147"/>
      <c r="E2168" s="164"/>
      <c r="F2168" s="167"/>
    </row>
    <row r="2169" spans="1:6">
      <c r="A2169" s="203"/>
      <c r="B2169" s="31" t="s">
        <v>2014</v>
      </c>
      <c r="C2169" s="16"/>
      <c r="D2169" s="147"/>
      <c r="E2169" s="164"/>
      <c r="F2169" s="167"/>
    </row>
    <row r="2170" spans="1:6">
      <c r="A2170" s="203"/>
      <c r="B2170" s="31" t="s">
        <v>2015</v>
      </c>
      <c r="C2170" s="16"/>
      <c r="D2170" s="147"/>
      <c r="E2170" s="164"/>
      <c r="F2170" s="167"/>
    </row>
    <row r="2171" spans="1:6">
      <c r="A2171" s="203"/>
      <c r="B2171" s="31" t="s">
        <v>275</v>
      </c>
      <c r="C2171" s="16"/>
      <c r="D2171" s="147"/>
      <c r="E2171" s="164"/>
      <c r="F2171" s="167"/>
    </row>
    <row r="2172" spans="1:6">
      <c r="A2172" s="203"/>
      <c r="B2172" s="31" t="s">
        <v>2016</v>
      </c>
      <c r="C2172" s="16"/>
      <c r="D2172" s="147"/>
      <c r="E2172" s="164"/>
      <c r="F2172" s="167"/>
    </row>
    <row r="2173" spans="1:6">
      <c r="A2173" s="203"/>
      <c r="B2173" s="15" t="s">
        <v>92</v>
      </c>
      <c r="C2173" s="16"/>
      <c r="D2173" s="147">
        <v>400</v>
      </c>
      <c r="E2173" s="144">
        <v>26.504999999999999</v>
      </c>
      <c r="F2173" s="170">
        <f>ROUND((100-E2173)/100*D2173,1)</f>
        <v>294</v>
      </c>
    </row>
    <row r="2174" spans="1:6">
      <c r="A2174" s="203"/>
      <c r="B2174" s="31" t="s">
        <v>2017</v>
      </c>
      <c r="C2174" s="16"/>
      <c r="D2174" s="147"/>
      <c r="E2174" s="164"/>
      <c r="F2174" s="167"/>
    </row>
    <row r="2175" spans="1:6">
      <c r="A2175" s="203"/>
      <c r="B2175" s="31" t="s">
        <v>2018</v>
      </c>
      <c r="C2175" s="16"/>
      <c r="D2175" s="147"/>
      <c r="E2175" s="164"/>
      <c r="F2175" s="167"/>
    </row>
    <row r="2176" spans="1:6">
      <c r="A2176" s="203"/>
      <c r="B2176" s="31" t="s">
        <v>2012</v>
      </c>
      <c r="C2176" s="16"/>
      <c r="D2176" s="147"/>
      <c r="E2176" s="164"/>
      <c r="F2176" s="167"/>
    </row>
    <row r="2177" spans="1:6">
      <c r="A2177" s="203"/>
      <c r="B2177" s="31" t="s">
        <v>2019</v>
      </c>
      <c r="C2177" s="16"/>
      <c r="D2177" s="147"/>
      <c r="E2177" s="164"/>
      <c r="F2177" s="167"/>
    </row>
    <row r="2178" spans="1:6">
      <c r="A2178" s="203"/>
      <c r="B2178" s="31" t="s">
        <v>2020</v>
      </c>
      <c r="C2178" s="16"/>
      <c r="D2178" s="147"/>
      <c r="E2178" s="164"/>
      <c r="F2178" s="167"/>
    </row>
    <row r="2179" spans="1:6">
      <c r="A2179" s="203"/>
      <c r="B2179" s="31" t="s">
        <v>2021</v>
      </c>
      <c r="C2179" s="16"/>
      <c r="D2179" s="147"/>
      <c r="E2179" s="164"/>
      <c r="F2179" s="167"/>
    </row>
    <row r="2180" spans="1:6">
      <c r="A2180" s="203"/>
      <c r="B2180" s="31" t="s">
        <v>2022</v>
      </c>
      <c r="C2180" s="16"/>
      <c r="D2180" s="147"/>
      <c r="E2180" s="164"/>
      <c r="F2180" s="167"/>
    </row>
    <row r="2181" spans="1:6">
      <c r="A2181" s="203"/>
      <c r="B2181" s="31" t="s">
        <v>2023</v>
      </c>
      <c r="C2181" s="16"/>
      <c r="D2181" s="147"/>
      <c r="E2181" s="164"/>
      <c r="F2181" s="167"/>
    </row>
    <row r="2182" spans="1:6">
      <c r="A2182" s="203"/>
      <c r="B2182" s="31" t="s">
        <v>2024</v>
      </c>
      <c r="C2182" s="16"/>
      <c r="D2182" s="147"/>
      <c r="E2182" s="164"/>
      <c r="F2182" s="167"/>
    </row>
    <row r="2183" spans="1:6">
      <c r="A2183" s="203"/>
      <c r="B2183" s="31" t="s">
        <v>2025</v>
      </c>
      <c r="C2183" s="16"/>
      <c r="D2183" s="147"/>
      <c r="E2183" s="164"/>
      <c r="F2183" s="167"/>
    </row>
    <row r="2184" spans="1:6">
      <c r="A2184" s="203"/>
      <c r="B2184" s="31" t="s">
        <v>2026</v>
      </c>
      <c r="C2184" s="16"/>
      <c r="D2184" s="147"/>
      <c r="E2184" s="164"/>
      <c r="F2184" s="167"/>
    </row>
    <row r="2185" spans="1:6">
      <c r="A2185" s="203"/>
      <c r="B2185" s="31" t="s">
        <v>2027</v>
      </c>
      <c r="C2185" s="16"/>
      <c r="D2185" s="147"/>
      <c r="E2185" s="164"/>
      <c r="F2185" s="167"/>
    </row>
    <row r="2186" spans="1:6">
      <c r="A2186" s="203"/>
      <c r="B2186" s="15" t="s">
        <v>2028</v>
      </c>
      <c r="C2186" s="16"/>
      <c r="D2186" s="147">
        <v>400</v>
      </c>
      <c r="E2186" s="144">
        <v>8.4314999999999998</v>
      </c>
      <c r="F2186" s="170">
        <f>ROUND((100-E2186)/100*D2186,1)</f>
        <v>366.3</v>
      </c>
    </row>
    <row r="2187" spans="1:6">
      <c r="A2187" s="203"/>
      <c r="B2187" s="19" t="s">
        <v>2029</v>
      </c>
      <c r="C2187" s="185" t="s">
        <v>2030</v>
      </c>
      <c r="D2187" s="147"/>
      <c r="E2187" s="164"/>
      <c r="F2187" s="167"/>
    </row>
    <row r="2188" spans="1:6">
      <c r="A2188" s="203"/>
      <c r="B2188" s="19" t="s">
        <v>2031</v>
      </c>
      <c r="C2188" s="185"/>
      <c r="D2188" s="147"/>
      <c r="E2188" s="164"/>
      <c r="F2188" s="167"/>
    </row>
    <row r="2189" spans="1:6">
      <c r="A2189" s="203"/>
      <c r="B2189" s="19" t="s">
        <v>2032</v>
      </c>
      <c r="C2189" s="185"/>
      <c r="D2189" s="147"/>
      <c r="E2189" s="164"/>
      <c r="F2189" s="167"/>
    </row>
    <row r="2190" spans="1:6">
      <c r="A2190" s="203"/>
      <c r="B2190" s="19" t="s">
        <v>2033</v>
      </c>
      <c r="C2190" s="185"/>
      <c r="D2190" s="147"/>
      <c r="E2190" s="164"/>
      <c r="F2190" s="167"/>
    </row>
    <row r="2191" spans="1:6">
      <c r="A2191" s="203"/>
      <c r="B2191" s="19" t="s">
        <v>2034</v>
      </c>
      <c r="C2191" s="185"/>
      <c r="D2191" s="147"/>
      <c r="E2191" s="164"/>
      <c r="F2191" s="167"/>
    </row>
    <row r="2192" spans="1:6">
      <c r="A2192" s="203"/>
      <c r="B2192" s="15" t="s">
        <v>92</v>
      </c>
      <c r="C2192" s="185"/>
      <c r="D2192" s="147">
        <v>400</v>
      </c>
      <c r="E2192" s="144">
        <v>10.5465</v>
      </c>
      <c r="F2192" s="170">
        <f>ROUND((100-E2192)/100*D2192,1)</f>
        <v>357.8</v>
      </c>
    </row>
    <row r="2193" spans="1:6">
      <c r="A2193" s="203"/>
      <c r="B2193" s="26" t="s">
        <v>2035</v>
      </c>
      <c r="C2193" s="185"/>
      <c r="D2193" s="147"/>
      <c r="E2193" s="164"/>
      <c r="F2193" s="167"/>
    </row>
    <row r="2194" spans="1:6">
      <c r="A2194" s="203"/>
      <c r="B2194" s="26" t="s">
        <v>2036</v>
      </c>
      <c r="C2194" s="185"/>
      <c r="D2194" s="147"/>
      <c r="E2194" s="164"/>
      <c r="F2194" s="167"/>
    </row>
    <row r="2195" spans="1:6">
      <c r="A2195" s="203"/>
      <c r="B2195" s="26" t="s">
        <v>2037</v>
      </c>
      <c r="C2195" s="185"/>
      <c r="D2195" s="147"/>
      <c r="E2195" s="164"/>
      <c r="F2195" s="167"/>
    </row>
    <row r="2196" spans="1:6">
      <c r="A2196" s="203"/>
      <c r="B2196" s="19" t="s">
        <v>2038</v>
      </c>
      <c r="C2196" s="185"/>
      <c r="D2196" s="147"/>
      <c r="E2196" s="164"/>
      <c r="F2196" s="167"/>
    </row>
    <row r="2197" spans="1:6">
      <c r="A2197" s="203"/>
      <c r="B2197" s="19" t="s">
        <v>2039</v>
      </c>
      <c r="C2197" s="185"/>
      <c r="D2197" s="147"/>
      <c r="E2197" s="164"/>
      <c r="F2197" s="167"/>
    </row>
    <row r="2198" spans="1:6">
      <c r="A2198" s="203"/>
      <c r="B2198" s="31" t="s">
        <v>2040</v>
      </c>
      <c r="C2198" s="185"/>
      <c r="D2198" s="147"/>
      <c r="E2198" s="164"/>
      <c r="F2198" s="167"/>
    </row>
    <row r="2199" spans="1:6">
      <c r="A2199" s="203"/>
      <c r="B2199" s="31" t="s">
        <v>2041</v>
      </c>
      <c r="C2199" s="16"/>
      <c r="D2199" s="147"/>
      <c r="E2199" s="164"/>
      <c r="F2199" s="167"/>
    </row>
    <row r="2200" spans="1:6">
      <c r="A2200"/>
      <c r="B2200" s="15" t="s">
        <v>2042</v>
      </c>
      <c r="C2200" s="16"/>
      <c r="D2200" s="147">
        <v>400</v>
      </c>
      <c r="E2200" s="144">
        <v>28.922499999999999</v>
      </c>
      <c r="F2200" s="170">
        <f>ROUND((100-E2200)/100*D2200,1)</f>
        <v>284.3</v>
      </c>
    </row>
    <row r="2201" spans="1:6">
      <c r="A2201" s="203" t="s">
        <v>429</v>
      </c>
      <c r="B2201" s="26" t="s">
        <v>2043</v>
      </c>
      <c r="C2201" s="16" t="s">
        <v>2044</v>
      </c>
      <c r="D2201" s="147"/>
      <c r="E2201" s="164"/>
      <c r="F2201" s="167"/>
    </row>
    <row r="2202" spans="1:6">
      <c r="A2202" s="203"/>
      <c r="B2202" s="26" t="s">
        <v>2045</v>
      </c>
      <c r="C2202" s="16"/>
      <c r="D2202" s="147"/>
      <c r="E2202" s="164"/>
      <c r="F2202" s="167"/>
    </row>
    <row r="2203" spans="1:6">
      <c r="A2203" s="203"/>
      <c r="B2203" s="58" t="s">
        <v>2046</v>
      </c>
      <c r="C2203" s="16"/>
      <c r="D2203" s="147"/>
      <c r="E2203" s="164"/>
      <c r="F2203" s="167"/>
    </row>
    <row r="2204" spans="1:6">
      <c r="A2204" s="203"/>
      <c r="B2204" s="60" t="s">
        <v>2047</v>
      </c>
      <c r="C2204" s="16"/>
      <c r="D2204" s="147"/>
      <c r="E2204" s="164"/>
      <c r="F2204" s="167"/>
    </row>
    <row r="2205" spans="1:6">
      <c r="A2205" s="203"/>
      <c r="B2205" s="58" t="s">
        <v>2048</v>
      </c>
      <c r="C2205" s="16"/>
      <c r="D2205" s="147"/>
      <c r="E2205" s="164"/>
      <c r="F2205" s="167"/>
    </row>
    <row r="2206" spans="1:6">
      <c r="A2206" s="203"/>
      <c r="B2206" s="58" t="s">
        <v>2049</v>
      </c>
      <c r="C2206" s="16"/>
      <c r="D2206" s="147"/>
      <c r="E2206" s="164"/>
      <c r="F2206" s="167"/>
    </row>
    <row r="2207" spans="1:6">
      <c r="A2207" s="203"/>
      <c r="B2207" s="26" t="s">
        <v>63</v>
      </c>
      <c r="C2207" s="16"/>
      <c r="D2207" s="147"/>
      <c r="E2207" s="164"/>
      <c r="F2207" s="167"/>
    </row>
    <row r="2208" spans="1:6">
      <c r="A2208" s="203"/>
      <c r="B2208" s="58" t="s">
        <v>2050</v>
      </c>
      <c r="C2208" s="16"/>
      <c r="D2208" s="147"/>
      <c r="E2208" s="164"/>
      <c r="F2208" s="167"/>
    </row>
    <row r="2209" spans="1:6">
      <c r="A2209" s="203"/>
      <c r="B2209" s="15" t="s">
        <v>92</v>
      </c>
      <c r="C2209" s="16"/>
      <c r="D2209" s="147">
        <v>400</v>
      </c>
      <c r="E2209" s="144">
        <v>25.651</v>
      </c>
      <c r="F2209" s="170">
        <f>ROUND((100-E2209)/100*D2209,1)</f>
        <v>297.39999999999998</v>
      </c>
    </row>
    <row r="2210" spans="1:6">
      <c r="A2210" s="203"/>
      <c r="B2210" s="58" t="s">
        <v>2051</v>
      </c>
      <c r="C2210" s="16"/>
      <c r="D2210" s="147"/>
      <c r="E2210" s="164"/>
      <c r="F2210" s="167"/>
    </row>
    <row r="2211" spans="1:6">
      <c r="A2211" s="203"/>
      <c r="B2211" s="58" t="s">
        <v>2052</v>
      </c>
      <c r="C2211" s="16"/>
      <c r="D2211" s="147"/>
      <c r="E2211" s="164"/>
      <c r="F2211" s="167"/>
    </row>
    <row r="2212" spans="1:6">
      <c r="A2212" s="203"/>
      <c r="B2212" s="58" t="s">
        <v>2053</v>
      </c>
      <c r="C2212" s="16"/>
      <c r="D2212" s="147"/>
      <c r="E2212" s="164"/>
      <c r="F2212" s="167"/>
    </row>
    <row r="2213" spans="1:6">
      <c r="A2213" s="203"/>
      <c r="B2213" s="58" t="s">
        <v>2054</v>
      </c>
      <c r="C2213" s="16"/>
      <c r="D2213" s="147"/>
      <c r="E2213" s="164"/>
      <c r="F2213" s="167"/>
    </row>
    <row r="2214" spans="1:6">
      <c r="A2214" s="203"/>
      <c r="B2214" s="58" t="s">
        <v>2055</v>
      </c>
      <c r="C2214" s="16"/>
      <c r="D2214" s="147"/>
      <c r="E2214" s="164"/>
      <c r="F2214" s="167"/>
    </row>
    <row r="2215" spans="1:6">
      <c r="A2215" s="203"/>
      <c r="B2215" s="58" t="s">
        <v>2056</v>
      </c>
      <c r="C2215" s="16"/>
      <c r="D2215" s="147"/>
      <c r="E2215" s="164"/>
      <c r="F2215" s="167"/>
    </row>
    <row r="2216" spans="1:6">
      <c r="A2216" s="203"/>
      <c r="B2216" s="31" t="s">
        <v>2057</v>
      </c>
      <c r="C2216" s="16"/>
      <c r="D2216" s="147"/>
      <c r="E2216" s="164"/>
      <c r="F2216" s="167"/>
    </row>
    <row r="2217" spans="1:6">
      <c r="A2217" s="203"/>
      <c r="B2217" s="58" t="s">
        <v>2058</v>
      </c>
      <c r="C2217" s="16"/>
      <c r="D2217" s="147"/>
      <c r="E2217" s="164"/>
      <c r="F2217" s="167"/>
    </row>
    <row r="2218" spans="1:6">
      <c r="A2218" s="203"/>
      <c r="B2218" s="31" t="s">
        <v>2059</v>
      </c>
      <c r="C2218" s="16"/>
      <c r="D2218" s="147"/>
      <c r="E2218" s="164"/>
      <c r="F2218" s="167"/>
    </row>
    <row r="2219" spans="1:6">
      <c r="A2219" s="203"/>
      <c r="B2219" s="15" t="s">
        <v>2060</v>
      </c>
      <c r="C2219" s="16"/>
      <c r="D2219" s="147">
        <v>250</v>
      </c>
      <c r="E2219" s="144">
        <v>13.7712</v>
      </c>
      <c r="F2219" s="170">
        <f>ROUND((100-E2219)/100*D2219,1)</f>
        <v>215.6</v>
      </c>
    </row>
    <row r="2220" spans="1:6">
      <c r="A2220" s="203"/>
      <c r="B2220" s="48" t="s">
        <v>2061</v>
      </c>
      <c r="C2220" s="49" t="s">
        <v>2062</v>
      </c>
      <c r="D2220" s="147"/>
      <c r="E2220" s="164"/>
      <c r="F2220" s="167"/>
    </row>
    <row r="2221" spans="1:6">
      <c r="A2221" s="203"/>
      <c r="B2221" s="26" t="s">
        <v>2063</v>
      </c>
      <c r="C2221" s="16"/>
      <c r="D2221" s="147"/>
      <c r="E2221" s="164"/>
      <c r="F2221" s="167"/>
    </row>
    <row r="2222" spans="1:6">
      <c r="A2222" s="203"/>
      <c r="B2222" s="42" t="s">
        <v>2064</v>
      </c>
      <c r="C2222" s="49"/>
      <c r="D2222" s="148"/>
      <c r="E2222" s="164"/>
      <c r="F2222" s="167"/>
    </row>
    <row r="2223" spans="1:6">
      <c r="A2223" s="203"/>
      <c r="B2223" s="48" t="s">
        <v>2065</v>
      </c>
      <c r="C2223" s="49"/>
      <c r="D2223" s="147"/>
      <c r="E2223" s="164"/>
      <c r="F2223" s="167"/>
    </row>
    <row r="2224" spans="1:6">
      <c r="A2224" s="203"/>
      <c r="B2224" s="15" t="s">
        <v>982</v>
      </c>
      <c r="C2224" s="16"/>
      <c r="D2224" s="147"/>
      <c r="E2224" s="164"/>
      <c r="F2224" s="167"/>
    </row>
    <row r="2225" spans="1:6">
      <c r="A2225" s="203"/>
      <c r="B2225" s="48" t="s">
        <v>253</v>
      </c>
      <c r="C2225" s="49"/>
      <c r="D2225" s="147"/>
      <c r="E2225" s="164"/>
      <c r="F2225" s="167"/>
    </row>
    <row r="2226" spans="1:6">
      <c r="A2226" s="203"/>
      <c r="B2226" s="48" t="s">
        <v>2066</v>
      </c>
      <c r="C2226" s="49"/>
      <c r="D2226" s="147"/>
      <c r="E2226" s="164"/>
      <c r="F2226" s="167"/>
    </row>
    <row r="2227" spans="1:6">
      <c r="A2227" s="203"/>
      <c r="B2227" s="42" t="s">
        <v>2067</v>
      </c>
      <c r="C2227" s="49"/>
      <c r="D2227" s="148"/>
      <c r="E2227" s="164"/>
      <c r="F2227" s="167"/>
    </row>
    <row r="2228" spans="1:6">
      <c r="A2228" s="203"/>
      <c r="B2228" s="31" t="s">
        <v>1739</v>
      </c>
      <c r="C2228" s="16"/>
      <c r="D2228" s="147"/>
      <c r="E2228" s="164"/>
      <c r="F2228" s="167"/>
    </row>
    <row r="2229" spans="1:6">
      <c r="A2229" s="203"/>
      <c r="B2229" s="31" t="s">
        <v>2068</v>
      </c>
      <c r="C2229" s="16"/>
      <c r="D2229" s="147"/>
      <c r="E2229" s="164"/>
      <c r="F2229" s="167"/>
    </row>
    <row r="2230" spans="1:6">
      <c r="A2230" s="203"/>
      <c r="B2230" s="31" t="s">
        <v>2069</v>
      </c>
      <c r="C2230" s="16"/>
      <c r="D2230" s="147"/>
      <c r="E2230" s="164"/>
      <c r="F2230" s="167"/>
    </row>
    <row r="2231" spans="1:6">
      <c r="A2231"/>
      <c r="B2231" s="15" t="s">
        <v>2070</v>
      </c>
      <c r="C2231" s="16"/>
      <c r="D2231" s="147">
        <v>400</v>
      </c>
      <c r="E2231" s="144">
        <v>2.7377500000000001</v>
      </c>
      <c r="F2231" s="170">
        <f>ROUND((100-E2231)/100*D2231,1)</f>
        <v>389</v>
      </c>
    </row>
    <row r="2232" spans="1:6">
      <c r="A2232" s="191" t="s">
        <v>479</v>
      </c>
      <c r="B2232" s="22" t="s">
        <v>2071</v>
      </c>
      <c r="C2232" s="185" t="s">
        <v>2072</v>
      </c>
      <c r="D2232" s="147"/>
      <c r="E2232" s="164"/>
      <c r="F2232" s="167"/>
    </row>
    <row r="2233" spans="1:6">
      <c r="A2233" s="191"/>
      <c r="B2233" s="22" t="s">
        <v>2073</v>
      </c>
      <c r="C2233" s="185"/>
      <c r="D2233" s="147"/>
      <c r="E2233" s="164"/>
      <c r="F2233" s="167"/>
    </row>
    <row r="2234" spans="1:6">
      <c r="A2234" s="191"/>
      <c r="B2234" s="22" t="s">
        <v>1148</v>
      </c>
      <c r="C2234" s="185"/>
      <c r="D2234" s="147"/>
      <c r="E2234" s="164"/>
      <c r="F2234" s="167"/>
    </row>
    <row r="2235" spans="1:6">
      <c r="A2235" s="191"/>
      <c r="B2235" s="22" t="s">
        <v>2074</v>
      </c>
      <c r="C2235" s="185"/>
      <c r="D2235" s="147"/>
      <c r="E2235" s="164"/>
      <c r="F2235" s="167"/>
    </row>
    <row r="2236" spans="1:6">
      <c r="A2236" s="191"/>
      <c r="B2236" s="15" t="s">
        <v>2075</v>
      </c>
      <c r="C2236" s="16"/>
      <c r="D2236" s="147">
        <v>400</v>
      </c>
      <c r="E2236" s="144">
        <v>6.1524999999999999</v>
      </c>
      <c r="F2236" s="170">
        <f>ROUND((100-E2236)/100*D2236,1)</f>
        <v>375.4</v>
      </c>
    </row>
    <row r="2237" spans="1:6">
      <c r="A2237" s="191"/>
      <c r="B2237" s="26" t="s">
        <v>2076</v>
      </c>
      <c r="C2237" s="185" t="s">
        <v>2077</v>
      </c>
      <c r="D2237" s="147"/>
      <c r="E2237" s="164"/>
      <c r="F2237" s="167"/>
    </row>
    <row r="2238" spans="1:6">
      <c r="A2238" s="191"/>
      <c r="B2238" s="31" t="s">
        <v>2078</v>
      </c>
      <c r="C2238" s="185"/>
      <c r="D2238" s="147"/>
      <c r="E2238" s="164"/>
      <c r="F2238" s="167"/>
    </row>
    <row r="2239" spans="1:6">
      <c r="A2239" s="191"/>
      <c r="B2239" s="31" t="s">
        <v>2079</v>
      </c>
      <c r="C2239" s="185"/>
      <c r="D2239" s="147"/>
      <c r="E2239" s="164"/>
      <c r="F2239" s="167"/>
    </row>
    <row r="2240" spans="1:6">
      <c r="A2240" s="191"/>
      <c r="B2240" s="31" t="s">
        <v>2080</v>
      </c>
      <c r="C2240" s="185"/>
      <c r="D2240" s="147"/>
      <c r="E2240" s="164"/>
      <c r="F2240" s="167"/>
    </row>
    <row r="2241" spans="1:6">
      <c r="A2241" s="191"/>
      <c r="B2241" s="31" t="s">
        <v>2081</v>
      </c>
      <c r="C2241" s="185"/>
      <c r="D2241" s="147"/>
      <c r="E2241" s="164"/>
      <c r="F2241" s="167"/>
    </row>
    <row r="2242" spans="1:6">
      <c r="A2242" s="191"/>
      <c r="B2242" s="15" t="s">
        <v>92</v>
      </c>
      <c r="C2242" s="185"/>
      <c r="D2242" s="147">
        <v>400</v>
      </c>
      <c r="E2242" s="144">
        <v>10.1775</v>
      </c>
      <c r="F2242" s="170">
        <f>ROUND((100-E2242)/100*D2242,1)</f>
        <v>359.3</v>
      </c>
    </row>
    <row r="2243" spans="1:6">
      <c r="A2243" s="191"/>
      <c r="B2243" s="31" t="s">
        <v>2082</v>
      </c>
      <c r="C2243" s="185"/>
      <c r="D2243" s="147"/>
      <c r="E2243" s="164"/>
      <c r="F2243" s="167"/>
    </row>
    <row r="2244" spans="1:6">
      <c r="A2244" s="191"/>
      <c r="B2244" s="31" t="s">
        <v>2083</v>
      </c>
      <c r="C2244" s="185"/>
      <c r="D2244" s="147"/>
      <c r="E2244" s="164"/>
      <c r="F2244" s="167"/>
    </row>
    <row r="2245" spans="1:6">
      <c r="A2245" s="191"/>
      <c r="B2245" s="31" t="s">
        <v>2084</v>
      </c>
      <c r="C2245" s="185"/>
      <c r="D2245" s="147"/>
      <c r="E2245" s="164"/>
      <c r="F2245" s="167"/>
    </row>
    <row r="2246" spans="1:6">
      <c r="A2246" s="191"/>
      <c r="B2246" s="31" t="s">
        <v>2085</v>
      </c>
      <c r="C2246" s="16"/>
      <c r="D2246" s="147"/>
      <c r="E2246" s="164"/>
      <c r="F2246" s="167"/>
    </row>
    <row r="2247" spans="1:6">
      <c r="A2247" s="191"/>
      <c r="B2247" s="31" t="s">
        <v>2086</v>
      </c>
      <c r="C2247" s="16"/>
      <c r="D2247" s="147"/>
      <c r="E2247" s="164"/>
      <c r="F2247" s="167"/>
    </row>
    <row r="2248" spans="1:6">
      <c r="A2248" s="191"/>
      <c r="B2248" s="31" t="s">
        <v>2087</v>
      </c>
      <c r="C2248" s="16"/>
      <c r="D2248" s="147"/>
      <c r="E2248" s="164"/>
      <c r="F2248" s="167"/>
    </row>
    <row r="2249" spans="1:6">
      <c r="A2249"/>
      <c r="B2249" s="15" t="s">
        <v>2088</v>
      </c>
      <c r="C2249" s="16"/>
      <c r="D2249" s="147">
        <v>400</v>
      </c>
      <c r="E2249" s="144">
        <v>10.4575</v>
      </c>
      <c r="F2249" s="170">
        <f>ROUND((100-E2249)/100*D2249,1)</f>
        <v>358.2</v>
      </c>
    </row>
    <row r="2250" spans="1:6">
      <c r="A2250" s="203" t="s">
        <v>429</v>
      </c>
      <c r="B2250" s="26" t="s">
        <v>2089</v>
      </c>
      <c r="C2250" s="185" t="s">
        <v>2090</v>
      </c>
      <c r="D2250" s="147"/>
      <c r="E2250" s="164"/>
      <c r="F2250" s="167"/>
    </row>
    <row r="2251" spans="1:6">
      <c r="A2251" s="203"/>
      <c r="B2251" s="26" t="s">
        <v>2091</v>
      </c>
      <c r="C2251" s="185"/>
      <c r="D2251" s="147"/>
      <c r="E2251" s="164"/>
      <c r="F2251" s="167"/>
    </row>
    <row r="2252" spans="1:6">
      <c r="A2252" s="203"/>
      <c r="B2252" s="26" t="s">
        <v>2092</v>
      </c>
      <c r="C2252" s="185"/>
      <c r="D2252" s="147"/>
      <c r="E2252" s="164"/>
      <c r="F2252" s="167"/>
    </row>
    <row r="2253" spans="1:6">
      <c r="A2253" s="203"/>
      <c r="B2253" s="15" t="s">
        <v>92</v>
      </c>
      <c r="C2253" s="185"/>
      <c r="D2253" s="147">
        <v>400</v>
      </c>
      <c r="E2253" s="144">
        <v>10.54325</v>
      </c>
      <c r="F2253" s="170">
        <f>ROUND((100-E2253)/100*D2253,1)</f>
        <v>357.8</v>
      </c>
    </row>
    <row r="2254" spans="1:6">
      <c r="A2254" s="203"/>
      <c r="B2254" s="26" t="s">
        <v>63</v>
      </c>
      <c r="C2254" s="185"/>
      <c r="D2254" s="147"/>
      <c r="E2254" s="164"/>
      <c r="F2254" s="167"/>
    </row>
    <row r="2255" spans="1:6">
      <c r="A2255" s="203"/>
      <c r="B2255" s="26" t="s">
        <v>2093</v>
      </c>
      <c r="C2255" s="185"/>
      <c r="D2255" s="147"/>
      <c r="E2255" s="164"/>
      <c r="F2255" s="167"/>
    </row>
    <row r="2256" spans="1:6">
      <c r="A2256" s="203"/>
      <c r="B2256" s="26" t="s">
        <v>378</v>
      </c>
      <c r="C2256" s="185"/>
      <c r="D2256" s="147"/>
      <c r="E2256" s="164"/>
      <c r="F2256" s="167"/>
    </row>
    <row r="2257" spans="1:6">
      <c r="A2257" s="203"/>
      <c r="B2257" s="31" t="s">
        <v>2094</v>
      </c>
      <c r="C2257" s="16"/>
      <c r="D2257" s="147"/>
      <c r="E2257" s="164"/>
      <c r="F2257" s="167"/>
    </row>
    <row r="2258" spans="1:6">
      <c r="A2258" s="203"/>
      <c r="B2258" s="26" t="s">
        <v>2095</v>
      </c>
      <c r="C2258" s="16"/>
      <c r="D2258" s="147"/>
      <c r="E2258" s="164"/>
      <c r="F2258" s="167"/>
    </row>
    <row r="2259" spans="1:6">
      <c r="A2259" s="203"/>
      <c r="B2259" s="31" t="s">
        <v>2096</v>
      </c>
      <c r="C2259" s="16"/>
      <c r="D2259" s="147"/>
      <c r="E2259" s="164"/>
      <c r="F2259" s="167"/>
    </row>
    <row r="2260" spans="1:6">
      <c r="A2260" s="203"/>
      <c r="B2260" s="31" t="s">
        <v>1412</v>
      </c>
      <c r="C2260" s="16"/>
      <c r="D2260" s="147"/>
      <c r="E2260" s="164"/>
      <c r="F2260" s="167"/>
    </row>
    <row r="2261" spans="1:6">
      <c r="A2261" s="203"/>
      <c r="B2261" s="31" t="s">
        <v>2097</v>
      </c>
      <c r="C2261" s="16"/>
      <c r="D2261" s="147"/>
      <c r="E2261" s="164"/>
      <c r="F2261" s="167"/>
    </row>
    <row r="2262" spans="1:6">
      <c r="A2262"/>
      <c r="B2262" s="15" t="s">
        <v>2098</v>
      </c>
      <c r="C2262" s="16"/>
      <c r="D2262" s="147">
        <v>400</v>
      </c>
      <c r="E2262" s="144">
        <v>9.3379999999999992</v>
      </c>
      <c r="F2262" s="170">
        <f>ROUND((100-E2262)/100*D2262,1)</f>
        <v>362.6</v>
      </c>
    </row>
    <row r="2263" spans="1:6">
      <c r="A2263" s="203" t="s">
        <v>429</v>
      </c>
      <c r="B2263" s="22" t="s">
        <v>2039</v>
      </c>
      <c r="C2263" s="185" t="s">
        <v>2099</v>
      </c>
      <c r="D2263" s="147"/>
      <c r="E2263" s="164"/>
      <c r="F2263" s="167"/>
    </row>
    <row r="2264" spans="1:6">
      <c r="A2264" s="203"/>
      <c r="B2264" s="22" t="s">
        <v>2100</v>
      </c>
      <c r="C2264" s="185"/>
      <c r="D2264" s="147"/>
      <c r="E2264" s="164"/>
      <c r="F2264" s="167"/>
    </row>
    <row r="2265" spans="1:6">
      <c r="A2265" s="203"/>
      <c r="B2265" s="19" t="s">
        <v>2101</v>
      </c>
      <c r="C2265" s="185"/>
      <c r="D2265" s="147"/>
      <c r="E2265" s="164"/>
      <c r="F2265" s="167"/>
    </row>
    <row r="2266" spans="1:6">
      <c r="A2266" s="203"/>
      <c r="B2266" s="19" t="s">
        <v>2102</v>
      </c>
      <c r="C2266" s="185"/>
      <c r="D2266" s="147"/>
      <c r="E2266" s="164"/>
      <c r="F2266" s="167"/>
    </row>
    <row r="2267" spans="1:6">
      <c r="A2267" s="203"/>
      <c r="B2267" s="19" t="s">
        <v>63</v>
      </c>
      <c r="C2267" s="185"/>
      <c r="D2267" s="147"/>
      <c r="E2267" s="164"/>
      <c r="F2267" s="167"/>
    </row>
    <row r="2268" spans="1:6">
      <c r="A2268" s="203"/>
      <c r="B2268" s="19" t="s">
        <v>2103</v>
      </c>
      <c r="C2268" s="185"/>
      <c r="D2268" s="147"/>
      <c r="E2268" s="164"/>
      <c r="F2268" s="167"/>
    </row>
    <row r="2269" spans="1:6">
      <c r="A2269" s="203"/>
      <c r="B2269" s="15" t="s">
        <v>92</v>
      </c>
      <c r="C2269" s="185"/>
      <c r="D2269" s="147">
        <v>400</v>
      </c>
      <c r="E2269" s="145">
        <v>32.814999999999998</v>
      </c>
      <c r="F2269" s="170">
        <f>ROUND((100-E2269)/100*D2269,1)</f>
        <v>268.7</v>
      </c>
    </row>
    <row r="2270" spans="1:6">
      <c r="A2270" s="203"/>
      <c r="B2270" s="19" t="s">
        <v>2101</v>
      </c>
      <c r="C2270" s="185"/>
      <c r="D2270" s="147"/>
      <c r="E2270" s="164"/>
      <c r="F2270" s="167"/>
    </row>
    <row r="2271" spans="1:6">
      <c r="A2271" s="203"/>
      <c r="B2271" s="19" t="s">
        <v>2104</v>
      </c>
      <c r="C2271" s="185"/>
      <c r="D2271" s="147"/>
      <c r="E2271" s="164"/>
      <c r="F2271" s="167"/>
    </row>
    <row r="2272" spans="1:6">
      <c r="A2272" s="203"/>
      <c r="B2272" s="19" t="s">
        <v>2105</v>
      </c>
      <c r="C2272" s="185"/>
      <c r="D2272" s="147"/>
      <c r="E2272" s="164"/>
      <c r="F2272" s="167"/>
    </row>
    <row r="2273" spans="1:6">
      <c r="A2273" s="203"/>
      <c r="B2273" s="19" t="s">
        <v>2106</v>
      </c>
      <c r="C2273" s="16"/>
      <c r="D2273" s="147"/>
      <c r="E2273" s="164"/>
      <c r="F2273" s="167"/>
    </row>
    <row r="2274" spans="1:6">
      <c r="A2274" s="203"/>
      <c r="B2274" s="19" t="s">
        <v>2107</v>
      </c>
      <c r="C2274" s="16"/>
      <c r="D2274" s="147"/>
      <c r="E2274" s="164"/>
      <c r="F2274" s="167"/>
    </row>
    <row r="2275" spans="1:6">
      <c r="A2275" s="14"/>
      <c r="B2275" s="19" t="s">
        <v>2108</v>
      </c>
      <c r="C2275" s="16"/>
      <c r="D2275" s="147"/>
      <c r="E2275" s="164"/>
      <c r="F2275" s="167"/>
    </row>
    <row r="2276" spans="1:6">
      <c r="A2276" s="216" t="s">
        <v>387</v>
      </c>
      <c r="B2276" s="15" t="s">
        <v>2109</v>
      </c>
      <c r="C2276" s="16"/>
      <c r="D2276" s="147">
        <v>400</v>
      </c>
      <c r="E2276" s="145">
        <v>33.335000000000001</v>
      </c>
      <c r="F2276" s="170">
        <f>ROUND((100-E2276)/100*D2276,1)</f>
        <v>266.7</v>
      </c>
    </row>
    <row r="2277" spans="1:6">
      <c r="A2277" s="216"/>
      <c r="B2277" s="22" t="s">
        <v>2110</v>
      </c>
      <c r="C2277" s="185" t="s">
        <v>2111</v>
      </c>
      <c r="D2277" s="147"/>
      <c r="E2277" s="164"/>
      <c r="F2277" s="167"/>
    </row>
    <row r="2278" spans="1:6">
      <c r="A2278" s="216"/>
      <c r="B2278" s="15" t="s">
        <v>116</v>
      </c>
      <c r="C2278" s="185"/>
      <c r="D2278" s="147"/>
      <c r="E2278" s="164"/>
      <c r="F2278" s="167"/>
    </row>
    <row r="2279" spans="1:6">
      <c r="A2279" s="216"/>
      <c r="B2279" s="26" t="s">
        <v>2112</v>
      </c>
      <c r="C2279" s="185"/>
      <c r="D2279" s="147"/>
      <c r="E2279" s="164"/>
      <c r="F2279" s="167"/>
    </row>
    <row r="2280" spans="1:6">
      <c r="A2280" s="95"/>
      <c r="B2280" s="31" t="s">
        <v>2113</v>
      </c>
      <c r="C2280" s="185"/>
      <c r="D2280" s="147"/>
      <c r="E2280" s="164"/>
      <c r="F2280" s="167"/>
    </row>
    <row r="2281" spans="1:6">
      <c r="A2281" s="18"/>
      <c r="B2281" s="15" t="s">
        <v>2114</v>
      </c>
      <c r="C2281" s="16"/>
      <c r="D2281" s="147">
        <v>400</v>
      </c>
      <c r="E2281" s="144">
        <v>16.43075</v>
      </c>
      <c r="F2281" s="170">
        <f>ROUND((100-E2281)/100*D2281,1)</f>
        <v>334.3</v>
      </c>
    </row>
    <row r="2282" spans="1:6">
      <c r="A2282" s="209" t="s">
        <v>429</v>
      </c>
      <c r="B2282" s="31" t="s">
        <v>2115</v>
      </c>
      <c r="C2282" s="185" t="s">
        <v>2116</v>
      </c>
      <c r="D2282" s="147"/>
      <c r="E2282" s="164"/>
      <c r="F2282" s="167"/>
    </row>
    <row r="2283" spans="1:6">
      <c r="A2283" s="209"/>
      <c r="B2283" s="26" t="s">
        <v>2117</v>
      </c>
      <c r="C2283" s="185"/>
      <c r="D2283" s="147"/>
      <c r="E2283" s="164"/>
      <c r="F2283" s="167"/>
    </row>
    <row r="2284" spans="1:6">
      <c r="A2284" s="209"/>
      <c r="B2284" s="31" t="s">
        <v>2118</v>
      </c>
      <c r="C2284" s="185"/>
      <c r="D2284" s="147"/>
      <c r="E2284" s="164"/>
      <c r="F2284" s="167"/>
    </row>
    <row r="2285" spans="1:6">
      <c r="A2285" s="209"/>
      <c r="B2285" s="26" t="s">
        <v>2119</v>
      </c>
      <c r="C2285" s="185"/>
      <c r="D2285" s="147"/>
      <c r="E2285" s="164"/>
      <c r="F2285" s="167"/>
    </row>
    <row r="2286" spans="1:6">
      <c r="A2286" s="209"/>
      <c r="B2286" s="26" t="s">
        <v>63</v>
      </c>
      <c r="C2286" s="185"/>
      <c r="D2286" s="147"/>
      <c r="E2286" s="164"/>
      <c r="F2286" s="167"/>
    </row>
    <row r="2287" spans="1:6">
      <c r="A2287" s="209"/>
      <c r="B2287" s="31" t="s">
        <v>2120</v>
      </c>
      <c r="C2287" s="185"/>
      <c r="D2287" s="147"/>
      <c r="E2287" s="164"/>
      <c r="F2287" s="167"/>
    </row>
    <row r="2288" spans="1:6">
      <c r="A2288" s="209"/>
      <c r="B2288" s="31" t="s">
        <v>2121</v>
      </c>
      <c r="C2288" s="185"/>
      <c r="D2288" s="147"/>
      <c r="E2288" s="164"/>
      <c r="F2288" s="167"/>
    </row>
    <row r="2289" spans="1:6">
      <c r="A2289" s="209"/>
      <c r="B2289" s="31" t="s">
        <v>2122</v>
      </c>
      <c r="C2289" s="185"/>
      <c r="D2289" s="147"/>
      <c r="E2289" s="164"/>
      <c r="F2289" s="167"/>
    </row>
    <row r="2290" spans="1:6">
      <c r="A2290" s="209"/>
      <c r="B2290" s="15" t="s">
        <v>92</v>
      </c>
      <c r="C2290" s="185"/>
      <c r="D2290" s="147">
        <v>400</v>
      </c>
      <c r="E2290" s="144">
        <v>7.9450000000000003</v>
      </c>
      <c r="F2290" s="170">
        <f>ROUND((100-E2290)/100*D2290,1)</f>
        <v>368.2</v>
      </c>
    </row>
    <row r="2291" spans="1:6">
      <c r="A2291" s="209"/>
      <c r="B2291" s="31" t="s">
        <v>2123</v>
      </c>
      <c r="C2291" s="185"/>
      <c r="D2291" s="147"/>
      <c r="E2291" s="164"/>
      <c r="F2291" s="167"/>
    </row>
    <row r="2292" spans="1:6">
      <c r="A2292" s="209"/>
      <c r="B2292" s="31" t="s">
        <v>2120</v>
      </c>
      <c r="C2292" s="16"/>
      <c r="D2292" s="147"/>
      <c r="E2292" s="164"/>
      <c r="F2292" s="167"/>
    </row>
    <row r="2293" spans="1:6">
      <c r="A2293" s="209"/>
      <c r="B2293" s="31" t="s">
        <v>2124</v>
      </c>
      <c r="C2293" s="16"/>
      <c r="D2293" s="147"/>
      <c r="E2293" s="164"/>
      <c r="F2293" s="167"/>
    </row>
    <row r="2294" spans="1:6">
      <c r="A2294" s="209"/>
      <c r="B2294" s="31" t="s">
        <v>2125</v>
      </c>
      <c r="C2294" s="16"/>
      <c r="D2294" s="147"/>
      <c r="E2294" s="164"/>
      <c r="F2294" s="167"/>
    </row>
    <row r="2295" spans="1:6">
      <c r="A2295" s="209"/>
      <c r="B2295" s="31" t="s">
        <v>2126</v>
      </c>
      <c r="C2295" s="16"/>
      <c r="D2295" s="147"/>
      <c r="E2295" s="164"/>
      <c r="F2295" s="167"/>
    </row>
    <row r="2296" spans="1:6">
      <c r="A2296" s="209"/>
      <c r="B2296" s="31" t="s">
        <v>275</v>
      </c>
      <c r="C2296" s="16"/>
      <c r="D2296" s="147"/>
      <c r="E2296" s="164"/>
      <c r="F2296" s="167"/>
    </row>
    <row r="2297" spans="1:6">
      <c r="A2297" s="209"/>
      <c r="B2297" s="31" t="s">
        <v>2127</v>
      </c>
      <c r="C2297" s="16"/>
      <c r="D2297" s="147"/>
      <c r="E2297" s="164"/>
      <c r="F2297" s="167"/>
    </row>
    <row r="2298" spans="1:6">
      <c r="A2298"/>
      <c r="B2298" s="15" t="s">
        <v>2128</v>
      </c>
      <c r="C2298" s="16"/>
      <c r="D2298" s="147">
        <v>400</v>
      </c>
      <c r="E2298" s="145">
        <v>2.097</v>
      </c>
      <c r="F2298" s="170">
        <f>ROUND((100-E2298)/100*D2298,1)</f>
        <v>391.6</v>
      </c>
    </row>
    <row r="2299" spans="1:6">
      <c r="A2299" s="191" t="s">
        <v>479</v>
      </c>
      <c r="B2299" s="26" t="s">
        <v>2129</v>
      </c>
      <c r="C2299" s="185" t="s">
        <v>2130</v>
      </c>
      <c r="D2299" s="147"/>
      <c r="E2299" s="164"/>
      <c r="F2299" s="167"/>
    </row>
    <row r="2300" spans="1:6">
      <c r="A2300" s="191"/>
      <c r="B2300" s="31" t="s">
        <v>2131</v>
      </c>
      <c r="C2300" s="185"/>
      <c r="D2300" s="147"/>
      <c r="E2300" s="164"/>
      <c r="F2300" s="167"/>
    </row>
    <row r="2301" spans="1:6">
      <c r="A2301" s="191"/>
      <c r="B2301" s="26" t="s">
        <v>2132</v>
      </c>
      <c r="C2301" s="185"/>
      <c r="D2301" s="147"/>
      <c r="E2301" s="164"/>
      <c r="F2301" s="167"/>
    </row>
    <row r="2302" spans="1:6">
      <c r="A2302" s="191"/>
      <c r="B2302" s="26" t="s">
        <v>63</v>
      </c>
      <c r="C2302" s="185"/>
      <c r="D2302" s="147"/>
      <c r="E2302" s="164"/>
      <c r="F2302" s="167"/>
    </row>
    <row r="2303" spans="1:6">
      <c r="A2303" s="191"/>
      <c r="B2303" s="26" t="s">
        <v>2133</v>
      </c>
      <c r="C2303" s="185"/>
      <c r="D2303" s="147"/>
      <c r="E2303" s="164"/>
      <c r="F2303" s="167"/>
    </row>
    <row r="2304" spans="1:6">
      <c r="A2304" s="191"/>
      <c r="B2304" s="15" t="s">
        <v>92</v>
      </c>
      <c r="C2304" s="185"/>
      <c r="D2304" s="147">
        <v>400</v>
      </c>
      <c r="E2304" s="144">
        <v>15.398999999999999</v>
      </c>
      <c r="F2304" s="170">
        <f>ROUND((100-E2304)/100*D2304,1)</f>
        <v>338.4</v>
      </c>
    </row>
    <row r="2305" spans="1:6">
      <c r="A2305" s="191"/>
      <c r="B2305" s="31" t="s">
        <v>2131</v>
      </c>
      <c r="C2305" s="185"/>
      <c r="D2305" s="147"/>
      <c r="E2305" s="164"/>
      <c r="F2305" s="167"/>
    </row>
    <row r="2306" spans="1:6">
      <c r="A2306" s="191"/>
      <c r="B2306" s="31" t="s">
        <v>2134</v>
      </c>
      <c r="C2306" s="16"/>
      <c r="D2306" s="147"/>
      <c r="E2306" s="164"/>
      <c r="F2306" s="167"/>
    </row>
    <row r="2307" spans="1:6">
      <c r="A2307" s="191"/>
      <c r="B2307" s="31" t="s">
        <v>2135</v>
      </c>
      <c r="C2307" s="16"/>
      <c r="D2307" s="147"/>
      <c r="E2307" s="164"/>
      <c r="F2307" s="167"/>
    </row>
    <row r="2308" spans="1:6">
      <c r="A2308" s="191"/>
      <c r="B2308" s="31" t="s">
        <v>1509</v>
      </c>
      <c r="C2308" s="16"/>
      <c r="D2308" s="147"/>
      <c r="E2308" s="164"/>
      <c r="F2308" s="167"/>
    </row>
    <row r="2309" spans="1:6">
      <c r="A2309" s="191"/>
      <c r="B2309" s="31" t="s">
        <v>2136</v>
      </c>
      <c r="C2309" s="16"/>
      <c r="D2309" s="147"/>
      <c r="E2309" s="164"/>
      <c r="F2309" s="167"/>
    </row>
    <row r="2310" spans="1:6">
      <c r="A2310" s="191"/>
      <c r="B2310" s="31" t="s">
        <v>2137</v>
      </c>
      <c r="C2310" s="16"/>
      <c r="D2310" s="147"/>
      <c r="E2310" s="164"/>
      <c r="F2310" s="167"/>
    </row>
    <row r="2311" spans="1:6">
      <c r="A2311" s="191"/>
      <c r="B2311" s="31" t="s">
        <v>2138</v>
      </c>
      <c r="C2311" s="16"/>
      <c r="D2311" s="147"/>
      <c r="E2311" s="164"/>
      <c r="F2311" s="167"/>
    </row>
    <row r="2312" spans="1:6">
      <c r="A2312" s="191"/>
      <c r="B2312" s="31" t="s">
        <v>378</v>
      </c>
      <c r="C2312" s="16"/>
      <c r="D2312" s="147"/>
      <c r="E2312" s="164"/>
      <c r="F2312" s="167"/>
    </row>
    <row r="2313" spans="1:6">
      <c r="A2313" s="191"/>
      <c r="B2313" s="15" t="s">
        <v>2139</v>
      </c>
      <c r="C2313" s="16"/>
      <c r="D2313" s="147">
        <v>630</v>
      </c>
      <c r="E2313" s="145">
        <v>0.7857142857142857</v>
      </c>
      <c r="F2313" s="170">
        <f>ROUND((100-E2313)/100*D2313,1)</f>
        <v>625.1</v>
      </c>
    </row>
    <row r="2314" spans="1:6">
      <c r="A2314" s="191"/>
      <c r="B2314" s="31" t="s">
        <v>2140</v>
      </c>
      <c r="C2314" s="185" t="s">
        <v>2141</v>
      </c>
      <c r="D2314" s="147"/>
      <c r="E2314" s="164"/>
      <c r="F2314" s="167"/>
    </row>
    <row r="2315" spans="1:6">
      <c r="A2315" s="191"/>
      <c r="B2315" s="31" t="s">
        <v>2142</v>
      </c>
      <c r="C2315" s="185"/>
      <c r="D2315" s="147"/>
      <c r="E2315" s="164"/>
      <c r="F2315" s="167"/>
    </row>
    <row r="2316" spans="1:6">
      <c r="A2316" s="191"/>
      <c r="B2316" s="15" t="s">
        <v>92</v>
      </c>
      <c r="C2316" s="185"/>
      <c r="D2316" s="147">
        <v>630</v>
      </c>
      <c r="E2316" s="144">
        <v>16.243333333333332</v>
      </c>
      <c r="F2316" s="170">
        <f>ROUND((100-E2316)/100*D2316,1)</f>
        <v>527.70000000000005</v>
      </c>
    </row>
    <row r="2317" spans="1:6">
      <c r="A2317" s="191"/>
      <c r="B2317" s="31" t="s">
        <v>2143</v>
      </c>
      <c r="C2317" s="185"/>
      <c r="D2317" s="147"/>
      <c r="E2317" s="164"/>
      <c r="F2317" s="167"/>
    </row>
    <row r="2318" spans="1:6">
      <c r="A2318" s="191"/>
      <c r="B2318" s="31" t="s">
        <v>2144</v>
      </c>
      <c r="C2318" s="185"/>
      <c r="D2318" s="147"/>
      <c r="E2318" s="164"/>
      <c r="F2318" s="167"/>
    </row>
    <row r="2319" spans="1:6">
      <c r="A2319" s="191"/>
      <c r="B2319" s="31" t="s">
        <v>2145</v>
      </c>
      <c r="C2319" s="185"/>
      <c r="D2319" s="147"/>
      <c r="E2319" s="164"/>
      <c r="F2319" s="167"/>
    </row>
    <row r="2320" spans="1:6">
      <c r="A2320" s="191"/>
      <c r="B2320" s="31" t="s">
        <v>2146</v>
      </c>
      <c r="C2320" s="185"/>
      <c r="D2320" s="147"/>
      <c r="E2320" s="164"/>
      <c r="F2320" s="167"/>
    </row>
    <row r="2321" spans="1:6">
      <c r="A2321" s="191"/>
      <c r="B2321" s="31" t="s">
        <v>2147</v>
      </c>
      <c r="C2321" s="185"/>
      <c r="D2321" s="147"/>
      <c r="E2321" s="164"/>
      <c r="F2321" s="167"/>
    </row>
    <row r="2322" spans="1:6">
      <c r="A2322" s="191"/>
      <c r="B2322" s="31" t="s">
        <v>2148</v>
      </c>
      <c r="C2322" s="16"/>
      <c r="D2322" s="147"/>
      <c r="E2322" s="164"/>
      <c r="F2322" s="167"/>
    </row>
    <row r="2323" spans="1:6">
      <c r="A2323" s="191"/>
      <c r="B2323" s="31" t="s">
        <v>2149</v>
      </c>
      <c r="C2323" s="16"/>
      <c r="D2323" s="147"/>
      <c r="E2323" s="164"/>
      <c r="F2323" s="167"/>
    </row>
    <row r="2324" spans="1:6">
      <c r="A2324"/>
      <c r="B2324" s="15" t="s">
        <v>2150</v>
      </c>
      <c r="C2324" s="16"/>
      <c r="D2324" s="147">
        <v>400</v>
      </c>
      <c r="E2324" s="145">
        <v>5.5659999999999998</v>
      </c>
      <c r="F2324" s="170">
        <f>ROUND((100-E2324)/100*D2324,1)</f>
        <v>377.7</v>
      </c>
    </row>
    <row r="2325" spans="1:6">
      <c r="A2325" s="199" t="s">
        <v>356</v>
      </c>
      <c r="B2325" s="26" t="s">
        <v>2151</v>
      </c>
      <c r="C2325" s="185" t="s">
        <v>2152</v>
      </c>
      <c r="D2325" s="147"/>
      <c r="E2325" s="164"/>
      <c r="F2325" s="167"/>
    </row>
    <row r="2326" spans="1:6">
      <c r="A2326" s="199"/>
      <c r="B2326" s="26" t="s">
        <v>2153</v>
      </c>
      <c r="C2326" s="185"/>
      <c r="D2326" s="147"/>
      <c r="E2326" s="164"/>
      <c r="F2326" s="167"/>
    </row>
    <row r="2327" spans="1:6">
      <c r="A2327" s="199"/>
      <c r="B2327" s="31" t="s">
        <v>2154</v>
      </c>
      <c r="C2327" s="185"/>
      <c r="D2327" s="147"/>
      <c r="E2327" s="164"/>
      <c r="F2327" s="167"/>
    </row>
    <row r="2328" spans="1:6">
      <c r="A2328" s="199"/>
      <c r="B2328" s="31" t="s">
        <v>2155</v>
      </c>
      <c r="C2328" s="185"/>
      <c r="D2328" s="147"/>
      <c r="E2328" s="164"/>
      <c r="F2328" s="167"/>
    </row>
    <row r="2329" spans="1:6">
      <c r="A2329" s="199"/>
      <c r="B2329" s="31" t="s">
        <v>2156</v>
      </c>
      <c r="C2329" s="185"/>
      <c r="D2329" s="147"/>
      <c r="E2329" s="164"/>
      <c r="F2329" s="167"/>
    </row>
    <row r="2330" spans="1:6">
      <c r="A2330" s="199"/>
      <c r="B2330" s="15" t="s">
        <v>92</v>
      </c>
      <c r="C2330" s="16"/>
      <c r="D2330" s="147">
        <v>320</v>
      </c>
      <c r="E2330" s="144">
        <v>46.363124999999997</v>
      </c>
      <c r="F2330" s="170">
        <f>ROUND((100-E2330)/100*D2330,1)</f>
        <v>171.6</v>
      </c>
    </row>
    <row r="2331" spans="1:6">
      <c r="A2331" s="199"/>
      <c r="B2331" s="31" t="s">
        <v>2157</v>
      </c>
      <c r="C2331" s="16"/>
      <c r="D2331" s="147"/>
      <c r="E2331" s="164"/>
      <c r="F2331" s="167"/>
    </row>
    <row r="2332" spans="1:6">
      <c r="A2332" s="199"/>
      <c r="B2332" s="31" t="s">
        <v>2158</v>
      </c>
      <c r="C2332" s="16"/>
      <c r="D2332" s="147"/>
      <c r="E2332" s="164"/>
      <c r="F2332" s="167"/>
    </row>
    <row r="2333" spans="1:6">
      <c r="A2333" s="199"/>
      <c r="B2333" s="31" t="s">
        <v>2159</v>
      </c>
      <c r="C2333" s="16"/>
      <c r="D2333" s="147"/>
      <c r="E2333" s="164"/>
      <c r="F2333" s="167"/>
    </row>
    <row r="2334" spans="1:6">
      <c r="A2334" s="199"/>
      <c r="B2334" s="31" t="s">
        <v>2160</v>
      </c>
      <c r="C2334" s="16"/>
      <c r="D2334" s="147"/>
      <c r="E2334" s="164"/>
      <c r="F2334" s="167"/>
    </row>
    <row r="2335" spans="1:6">
      <c r="A2335" s="199"/>
      <c r="B2335" s="31" t="s">
        <v>2161</v>
      </c>
      <c r="C2335" s="16"/>
      <c r="D2335" s="147"/>
      <c r="E2335" s="164"/>
      <c r="F2335" s="167"/>
    </row>
    <row r="2336" spans="1:6">
      <c r="A2336" s="199"/>
      <c r="B2336" s="31" t="s">
        <v>275</v>
      </c>
      <c r="C2336" s="16"/>
      <c r="D2336" s="147"/>
      <c r="E2336" s="164"/>
      <c r="F2336" s="167"/>
    </row>
    <row r="2337" spans="1:6">
      <c r="A2337"/>
      <c r="B2337" s="15" t="s">
        <v>2162</v>
      </c>
      <c r="C2337" s="16"/>
      <c r="D2337" s="147">
        <v>400</v>
      </c>
      <c r="E2337" s="144">
        <v>29.04</v>
      </c>
      <c r="F2337" s="170">
        <f>ROUND((100-E2337)/100*D2337,1)</f>
        <v>283.8</v>
      </c>
    </row>
    <row r="2338" spans="1:6">
      <c r="A2338" s="203" t="s">
        <v>429</v>
      </c>
      <c r="B2338" s="31" t="s">
        <v>2163</v>
      </c>
      <c r="C2338" s="185" t="s">
        <v>2164</v>
      </c>
      <c r="D2338" s="147"/>
      <c r="E2338" s="164"/>
      <c r="F2338" s="167"/>
    </row>
    <row r="2339" spans="1:6">
      <c r="A2339" s="203"/>
      <c r="B2339" s="31" t="s">
        <v>2165</v>
      </c>
      <c r="C2339" s="185"/>
      <c r="D2339" s="147"/>
      <c r="E2339" s="164"/>
      <c r="F2339" s="167"/>
    </row>
    <row r="2340" spans="1:6">
      <c r="A2340" s="203"/>
      <c r="B2340" s="31" t="s">
        <v>2166</v>
      </c>
      <c r="C2340" s="185"/>
      <c r="D2340" s="147"/>
      <c r="E2340" s="164"/>
      <c r="F2340" s="167"/>
    </row>
    <row r="2341" spans="1:6">
      <c r="A2341" s="203"/>
      <c r="B2341" s="31" t="s">
        <v>2167</v>
      </c>
      <c r="C2341" s="185"/>
      <c r="D2341" s="147"/>
      <c r="E2341" s="164"/>
      <c r="F2341" s="167"/>
    </row>
    <row r="2342" spans="1:6">
      <c r="A2342" s="203"/>
      <c r="B2342" s="26" t="s">
        <v>2168</v>
      </c>
      <c r="C2342" s="185"/>
      <c r="D2342" s="147"/>
      <c r="E2342" s="164"/>
      <c r="F2342" s="167"/>
    </row>
    <row r="2343" spans="1:6">
      <c r="A2343" s="203"/>
      <c r="B2343" s="31" t="s">
        <v>2169</v>
      </c>
      <c r="C2343" s="16"/>
      <c r="D2343" s="147"/>
      <c r="E2343" s="164"/>
      <c r="F2343" s="167"/>
    </row>
    <row r="2344" spans="1:6">
      <c r="A2344" s="203"/>
      <c r="B2344" s="31" t="s">
        <v>2170</v>
      </c>
      <c r="C2344" s="16"/>
      <c r="D2344" s="147"/>
      <c r="E2344" s="164"/>
      <c r="F2344" s="167"/>
    </row>
    <row r="2345" spans="1:6">
      <c r="A2345" s="203"/>
      <c r="B2345" s="31" t="s">
        <v>2171</v>
      </c>
      <c r="C2345" s="16"/>
      <c r="D2345" s="147"/>
      <c r="E2345" s="164"/>
      <c r="F2345" s="167"/>
    </row>
    <row r="2346" spans="1:6">
      <c r="A2346" s="203"/>
      <c r="B2346" s="31" t="s">
        <v>2172</v>
      </c>
      <c r="C2346" s="16"/>
      <c r="D2346" s="147"/>
      <c r="E2346" s="164"/>
      <c r="F2346" s="167"/>
    </row>
    <row r="2347" spans="1:6">
      <c r="A2347" s="203"/>
      <c r="B2347" s="31" t="s">
        <v>2173</v>
      </c>
      <c r="C2347" s="16"/>
      <c r="D2347" s="147"/>
      <c r="E2347" s="164"/>
      <c r="F2347" s="167"/>
    </row>
    <row r="2348" spans="1:6">
      <c r="A2348" s="203"/>
      <c r="B2348" s="15" t="s">
        <v>92</v>
      </c>
      <c r="C2348" s="16"/>
      <c r="D2348" s="147">
        <v>400</v>
      </c>
      <c r="E2348" s="144">
        <v>11.80875</v>
      </c>
      <c r="F2348" s="170">
        <f>ROUND((100-E2348)/100*D2348,1)</f>
        <v>352.8</v>
      </c>
    </row>
    <row r="2349" spans="1:6">
      <c r="A2349" s="203"/>
      <c r="B2349" s="31" t="s">
        <v>2174</v>
      </c>
      <c r="C2349" s="16"/>
      <c r="D2349" s="147"/>
      <c r="E2349" s="164"/>
      <c r="F2349" s="167"/>
    </row>
    <row r="2350" spans="1:6">
      <c r="A2350" s="203"/>
      <c r="B2350" s="31" t="s">
        <v>2175</v>
      </c>
      <c r="C2350" s="16"/>
      <c r="D2350" s="147"/>
      <c r="E2350" s="164"/>
      <c r="F2350" s="167"/>
    </row>
    <row r="2351" spans="1:6">
      <c r="A2351" s="203"/>
      <c r="B2351" s="31" t="s">
        <v>2176</v>
      </c>
      <c r="C2351" s="16"/>
      <c r="D2351" s="147"/>
      <c r="E2351" s="164"/>
      <c r="F2351" s="167"/>
    </row>
    <row r="2352" spans="1:6">
      <c r="A2352" s="203"/>
      <c r="B2352" s="31" t="s">
        <v>2177</v>
      </c>
      <c r="C2352" s="16"/>
      <c r="D2352" s="147"/>
      <c r="E2352" s="164"/>
      <c r="F2352" s="167"/>
    </row>
    <row r="2353" spans="1:6">
      <c r="A2353" s="203"/>
      <c r="B2353" s="31" t="s">
        <v>2178</v>
      </c>
      <c r="C2353" s="16"/>
      <c r="D2353" s="147"/>
      <c r="E2353" s="164"/>
      <c r="F2353" s="167"/>
    </row>
    <row r="2354" spans="1:6">
      <c r="A2354" s="203"/>
      <c r="B2354" s="31" t="s">
        <v>2179</v>
      </c>
      <c r="C2354" s="16"/>
      <c r="D2354" s="147"/>
      <c r="E2354" s="164"/>
      <c r="F2354" s="167"/>
    </row>
    <row r="2355" spans="1:6">
      <c r="A2355" s="203"/>
      <c r="B2355" s="31" t="s">
        <v>2172</v>
      </c>
      <c r="C2355" s="16"/>
      <c r="D2355" s="147"/>
      <c r="E2355" s="164"/>
      <c r="F2355" s="167"/>
    </row>
    <row r="2356" spans="1:6">
      <c r="A2356" s="203"/>
      <c r="B2356" s="31" t="s">
        <v>206</v>
      </c>
      <c r="C2356" s="16"/>
      <c r="D2356" s="147"/>
      <c r="E2356" s="164"/>
      <c r="F2356" s="167"/>
    </row>
    <row r="2357" spans="1:6">
      <c r="A2357" s="203"/>
      <c r="B2357" s="31" t="s">
        <v>2180</v>
      </c>
      <c r="C2357" s="16"/>
      <c r="D2357" s="147"/>
      <c r="E2357" s="164"/>
      <c r="F2357" s="167"/>
    </row>
    <row r="2358" spans="1:6">
      <c r="A2358" s="203"/>
      <c r="B2358" s="31" t="s">
        <v>2181</v>
      </c>
      <c r="C2358" s="16"/>
      <c r="D2358" s="147"/>
      <c r="E2358" s="164"/>
      <c r="F2358" s="167"/>
    </row>
    <row r="2359" spans="1:6">
      <c r="A2359" s="203"/>
      <c r="B2359" s="15" t="s">
        <v>2182</v>
      </c>
      <c r="C2359" s="16"/>
      <c r="D2359" s="147">
        <v>400</v>
      </c>
      <c r="E2359" s="144">
        <v>19.597999999999999</v>
      </c>
      <c r="F2359" s="170">
        <f>ROUND((100-E2359)/100*D2359,1)</f>
        <v>321.60000000000002</v>
      </c>
    </row>
    <row r="2360" spans="1:6">
      <c r="A2360" s="203"/>
      <c r="B2360" s="22" t="s">
        <v>2183</v>
      </c>
      <c r="C2360" s="16" t="s">
        <v>2184</v>
      </c>
      <c r="D2360" s="147"/>
      <c r="E2360" s="164"/>
      <c r="F2360" s="167"/>
    </row>
    <row r="2361" spans="1:6">
      <c r="A2361" s="203"/>
      <c r="B2361" s="22" t="s">
        <v>2185</v>
      </c>
      <c r="C2361" s="16"/>
      <c r="D2361" s="147"/>
      <c r="E2361" s="164"/>
      <c r="F2361" s="167"/>
    </row>
    <row r="2362" spans="1:6">
      <c r="A2362" s="203"/>
      <c r="B2362" s="19" t="s">
        <v>2186</v>
      </c>
      <c r="C2362" s="16"/>
      <c r="D2362" s="147"/>
      <c r="E2362" s="164"/>
      <c r="F2362" s="167"/>
    </row>
    <row r="2363" spans="1:6">
      <c r="A2363" s="203"/>
      <c r="B2363" s="19" t="s">
        <v>2187</v>
      </c>
      <c r="C2363" s="16"/>
      <c r="D2363" s="147"/>
      <c r="E2363" s="164"/>
      <c r="F2363" s="167"/>
    </row>
    <row r="2364" spans="1:6">
      <c r="A2364" s="203"/>
      <c r="B2364" s="22" t="s">
        <v>2188</v>
      </c>
      <c r="C2364" s="16"/>
      <c r="D2364" s="147"/>
      <c r="E2364" s="164"/>
      <c r="F2364" s="167"/>
    </row>
    <row r="2365" spans="1:6">
      <c r="A2365" s="203"/>
      <c r="B2365" s="22" t="s">
        <v>2189</v>
      </c>
      <c r="C2365" s="16"/>
      <c r="D2365" s="147"/>
      <c r="E2365" s="164"/>
      <c r="F2365" s="167"/>
    </row>
    <row r="2366" spans="1:6">
      <c r="A2366" s="203"/>
      <c r="B2366" s="19" t="s">
        <v>2190</v>
      </c>
      <c r="C2366" s="16"/>
      <c r="D2366" s="147"/>
      <c r="E2366" s="164"/>
      <c r="F2366" s="167"/>
    </row>
    <row r="2367" spans="1:6">
      <c r="A2367" s="203"/>
      <c r="B2367" s="19" t="s">
        <v>2191</v>
      </c>
      <c r="C2367" s="16"/>
      <c r="D2367" s="147"/>
      <c r="E2367" s="164"/>
      <c r="F2367" s="167"/>
    </row>
    <row r="2368" spans="1:6">
      <c r="A2368" s="203"/>
      <c r="B2368" s="19" t="s">
        <v>2192</v>
      </c>
      <c r="C2368" s="16"/>
      <c r="D2368" s="147"/>
      <c r="E2368" s="164"/>
      <c r="F2368" s="167"/>
    </row>
    <row r="2369" spans="1:6">
      <c r="A2369" s="203"/>
      <c r="B2369" s="19" t="s">
        <v>2193</v>
      </c>
      <c r="C2369" s="16"/>
      <c r="D2369" s="147"/>
      <c r="E2369" s="164"/>
      <c r="F2369" s="167"/>
    </row>
    <row r="2370" spans="1:6">
      <c r="A2370" s="203"/>
      <c r="B2370" s="15" t="s">
        <v>92</v>
      </c>
      <c r="C2370" s="16"/>
      <c r="D2370" s="147">
        <v>315</v>
      </c>
      <c r="E2370" s="145">
        <v>7.1441269841269843</v>
      </c>
      <c r="F2370" s="170">
        <f>ROUND((100-E2370)/100*D2370,1)</f>
        <v>292.5</v>
      </c>
    </row>
    <row r="2371" spans="1:6">
      <c r="A2371" s="203"/>
      <c r="B2371" s="19" t="s">
        <v>2194</v>
      </c>
      <c r="C2371" s="16"/>
      <c r="D2371" s="147"/>
      <c r="E2371" s="164"/>
      <c r="F2371" s="167"/>
    </row>
    <row r="2372" spans="1:6">
      <c r="A2372" s="203"/>
      <c r="B2372" s="19" t="s">
        <v>2195</v>
      </c>
      <c r="C2372" s="16"/>
      <c r="D2372" s="147"/>
      <c r="E2372" s="164"/>
      <c r="F2372" s="167"/>
    </row>
    <row r="2373" spans="1:6">
      <c r="A2373" s="203"/>
      <c r="B2373" s="19" t="s">
        <v>2196</v>
      </c>
      <c r="C2373" s="16"/>
      <c r="D2373" s="147"/>
      <c r="E2373" s="164"/>
      <c r="F2373" s="167"/>
    </row>
    <row r="2374" spans="1:6">
      <c r="A2374" s="203"/>
      <c r="B2374" s="19" t="s">
        <v>2197</v>
      </c>
      <c r="C2374" s="16"/>
      <c r="D2374" s="147"/>
      <c r="E2374" s="164"/>
      <c r="F2374" s="167"/>
    </row>
    <row r="2375" spans="1:6">
      <c r="A2375"/>
      <c r="B2375" s="15" t="s">
        <v>2198</v>
      </c>
      <c r="C2375" s="16"/>
      <c r="D2375" s="147">
        <v>630</v>
      </c>
      <c r="E2375" s="144">
        <v>4.0638095238095238</v>
      </c>
      <c r="F2375" s="170">
        <f>ROUND((100-E2375)/100*D2375,1)</f>
        <v>604.4</v>
      </c>
    </row>
    <row r="2376" spans="1:6">
      <c r="A2376" s="199" t="s">
        <v>356</v>
      </c>
      <c r="B2376" s="26" t="s">
        <v>2039</v>
      </c>
      <c r="C2376" s="185" t="s">
        <v>2199</v>
      </c>
      <c r="D2376" s="147"/>
      <c r="E2376" s="164"/>
      <c r="F2376" s="167"/>
    </row>
    <row r="2377" spans="1:6">
      <c r="A2377" s="199"/>
      <c r="B2377" s="58" t="s">
        <v>2200</v>
      </c>
      <c r="C2377" s="185"/>
      <c r="D2377" s="147"/>
      <c r="E2377" s="164"/>
      <c r="F2377" s="167"/>
    </row>
    <row r="2378" spans="1:6">
      <c r="A2378" s="199"/>
      <c r="B2378" s="58" t="s">
        <v>2201</v>
      </c>
      <c r="C2378" s="185"/>
      <c r="D2378" s="147"/>
      <c r="E2378" s="164"/>
      <c r="F2378" s="167"/>
    </row>
    <row r="2379" spans="1:6">
      <c r="A2379" s="199"/>
      <c r="B2379" s="60" t="s">
        <v>211</v>
      </c>
      <c r="C2379" s="185"/>
      <c r="D2379" s="147"/>
      <c r="E2379" s="164"/>
      <c r="F2379" s="167"/>
    </row>
    <row r="2380" spans="1:6">
      <c r="A2380" s="199"/>
      <c r="B2380" s="58" t="s">
        <v>275</v>
      </c>
      <c r="C2380" s="185"/>
      <c r="D2380" s="147"/>
      <c r="E2380" s="164"/>
      <c r="F2380" s="167"/>
    </row>
    <row r="2381" spans="1:6">
      <c r="A2381" s="199"/>
      <c r="B2381" s="58" t="s">
        <v>2202</v>
      </c>
      <c r="C2381" s="185"/>
      <c r="D2381" s="147"/>
      <c r="E2381" s="164"/>
      <c r="F2381" s="167"/>
    </row>
    <row r="2382" spans="1:6">
      <c r="A2382" s="199"/>
      <c r="B2382" s="15" t="s">
        <v>92</v>
      </c>
      <c r="C2382" s="16"/>
      <c r="D2382" s="147">
        <v>630</v>
      </c>
      <c r="E2382" s="144">
        <v>13.267142857142858</v>
      </c>
      <c r="F2382" s="170">
        <f>ROUND((100-E2382)/100*D2382,1)</f>
        <v>546.4</v>
      </c>
    </row>
    <row r="2383" spans="1:6">
      <c r="A2383" s="199"/>
      <c r="B2383" s="26" t="s">
        <v>2203</v>
      </c>
      <c r="C2383" s="16"/>
      <c r="D2383" s="147"/>
      <c r="E2383" s="164"/>
      <c r="F2383" s="167"/>
    </row>
    <row r="2384" spans="1:6">
      <c r="A2384" s="199"/>
      <c r="B2384" s="58" t="s">
        <v>2204</v>
      </c>
      <c r="C2384" s="16"/>
      <c r="D2384" s="147"/>
      <c r="E2384" s="164"/>
      <c r="F2384" s="167"/>
    </row>
    <row r="2385" spans="1:6">
      <c r="A2385" s="199"/>
      <c r="B2385" s="58" t="s">
        <v>2205</v>
      </c>
      <c r="C2385" s="16"/>
      <c r="D2385" s="147"/>
      <c r="E2385" s="164"/>
      <c r="F2385" s="167"/>
    </row>
    <row r="2386" spans="1:6">
      <c r="A2386" s="199"/>
      <c r="B2386" s="58" t="s">
        <v>2206</v>
      </c>
      <c r="C2386" s="16"/>
      <c r="D2386" s="147"/>
      <c r="E2386" s="164"/>
      <c r="F2386" s="167"/>
    </row>
    <row r="2387" spans="1:6">
      <c r="A2387" s="199"/>
      <c r="B2387" s="58" t="s">
        <v>2207</v>
      </c>
      <c r="C2387" s="16"/>
      <c r="D2387" s="147"/>
      <c r="E2387" s="164"/>
      <c r="F2387" s="167"/>
    </row>
    <row r="2388" spans="1:6">
      <c r="A2388" s="199"/>
      <c r="B2388" s="58" t="s">
        <v>2208</v>
      </c>
      <c r="C2388" s="16"/>
      <c r="D2388" s="147"/>
      <c r="E2388" s="164"/>
      <c r="F2388" s="167"/>
    </row>
    <row r="2389" spans="1:6">
      <c r="A2389" s="199"/>
      <c r="B2389" s="58" t="s">
        <v>2209</v>
      </c>
      <c r="C2389" s="16"/>
      <c r="D2389" s="147"/>
      <c r="E2389" s="164"/>
      <c r="F2389" s="167"/>
    </row>
    <row r="2390" spans="1:6">
      <c r="A2390" s="199"/>
      <c r="B2390" s="58" t="s">
        <v>2210</v>
      </c>
      <c r="C2390" s="16"/>
      <c r="D2390" s="147"/>
      <c r="E2390" s="164"/>
      <c r="F2390" s="167"/>
    </row>
    <row r="2391" spans="1:6">
      <c r="A2391" s="199"/>
      <c r="B2391" s="31" t="s">
        <v>2211</v>
      </c>
      <c r="C2391" s="16"/>
      <c r="D2391" s="147"/>
      <c r="E2391" s="164"/>
      <c r="F2391" s="167"/>
    </row>
    <row r="2392" spans="1:6">
      <c r="A2392"/>
      <c r="B2392" s="15" t="s">
        <v>2212</v>
      </c>
      <c r="C2392" s="16"/>
      <c r="D2392" s="147">
        <v>320</v>
      </c>
      <c r="E2392" s="145">
        <v>18.203125</v>
      </c>
      <c r="F2392" s="170">
        <f>ROUND((100-E2392)/100*D2392,1)</f>
        <v>261.8</v>
      </c>
    </row>
    <row r="2393" spans="1:6">
      <c r="A2393" s="203" t="s">
        <v>429</v>
      </c>
      <c r="B2393" s="26" t="s">
        <v>1052</v>
      </c>
      <c r="C2393" s="185" t="s">
        <v>2213</v>
      </c>
      <c r="D2393" s="147"/>
      <c r="E2393" s="164"/>
      <c r="F2393" s="167"/>
    </row>
    <row r="2394" spans="1:6">
      <c r="A2394" s="203"/>
      <c r="B2394" s="22" t="s">
        <v>2214</v>
      </c>
      <c r="C2394" s="185"/>
      <c r="D2394" s="147"/>
      <c r="E2394" s="164"/>
      <c r="F2394" s="167"/>
    </row>
    <row r="2395" spans="1:6">
      <c r="A2395" s="203"/>
      <c r="B2395" s="19" t="s">
        <v>2215</v>
      </c>
      <c r="C2395" s="185"/>
      <c r="D2395" s="147"/>
      <c r="E2395" s="164"/>
      <c r="F2395" s="167"/>
    </row>
    <row r="2396" spans="1:6">
      <c r="A2396" s="203"/>
      <c r="B2396" s="19" t="s">
        <v>2216</v>
      </c>
      <c r="C2396" s="185"/>
      <c r="D2396" s="147"/>
      <c r="E2396" s="164"/>
      <c r="F2396" s="167"/>
    </row>
    <row r="2397" spans="1:6">
      <c r="A2397" s="203"/>
      <c r="B2397" s="15" t="s">
        <v>92</v>
      </c>
      <c r="C2397" s="185"/>
      <c r="D2397" s="147">
        <v>400</v>
      </c>
      <c r="E2397" s="144">
        <v>49.975749999999998</v>
      </c>
      <c r="F2397" s="170">
        <f>ROUND((100-E2397)/100*D2397,1)</f>
        <v>200.1</v>
      </c>
    </row>
    <row r="2398" spans="1:6">
      <c r="A2398" s="203"/>
      <c r="B2398" s="19" t="s">
        <v>2217</v>
      </c>
      <c r="C2398" s="185"/>
      <c r="D2398" s="147"/>
      <c r="E2398" s="164"/>
      <c r="F2398" s="167"/>
    </row>
    <row r="2399" spans="1:6">
      <c r="A2399" s="203"/>
      <c r="B2399" s="19" t="s">
        <v>2218</v>
      </c>
      <c r="C2399" s="16"/>
      <c r="D2399" s="147"/>
      <c r="E2399" s="164"/>
      <c r="F2399" s="167"/>
    </row>
    <row r="2400" spans="1:6">
      <c r="A2400" s="203"/>
      <c r="B2400" s="19" t="s">
        <v>2219</v>
      </c>
      <c r="C2400" s="16"/>
      <c r="D2400" s="147"/>
      <c r="E2400" s="164"/>
      <c r="F2400" s="167"/>
    </row>
    <row r="2401" spans="1:6">
      <c r="A2401" s="203"/>
      <c r="B2401" s="19" t="s">
        <v>2220</v>
      </c>
      <c r="C2401" s="16"/>
      <c r="D2401" s="147"/>
      <c r="E2401" s="164"/>
      <c r="F2401" s="167"/>
    </row>
    <row r="2402" spans="1:6">
      <c r="A2402" s="203"/>
      <c r="B2402" s="19" t="s">
        <v>2221</v>
      </c>
      <c r="C2402" s="16"/>
      <c r="D2402" s="147"/>
      <c r="E2402" s="164"/>
      <c r="F2402" s="167"/>
    </row>
    <row r="2403" spans="1:6">
      <c r="A2403" s="203"/>
      <c r="B2403" s="19" t="s">
        <v>2222</v>
      </c>
      <c r="C2403" s="16"/>
      <c r="D2403" s="147"/>
      <c r="E2403" s="164"/>
      <c r="F2403" s="167"/>
    </row>
    <row r="2404" spans="1:6">
      <c r="A2404"/>
      <c r="B2404" s="15" t="s">
        <v>2223</v>
      </c>
      <c r="C2404" s="16"/>
      <c r="D2404" s="147">
        <v>400</v>
      </c>
      <c r="E2404" s="144">
        <v>50.941000000000003</v>
      </c>
      <c r="F2404" s="170">
        <f>ROUND((100-E2404)/100*D2404,1)</f>
        <v>196.2</v>
      </c>
    </row>
    <row r="2405" spans="1:6">
      <c r="A2405" s="191" t="s">
        <v>479</v>
      </c>
      <c r="B2405" s="19" t="s">
        <v>2224</v>
      </c>
      <c r="C2405" s="187" t="s">
        <v>2225</v>
      </c>
      <c r="D2405" s="147"/>
      <c r="E2405" s="164"/>
      <c r="F2405" s="167"/>
    </row>
    <row r="2406" spans="1:6">
      <c r="A2406" s="191"/>
      <c r="B2406" s="19" t="s">
        <v>2226</v>
      </c>
      <c r="C2406" s="187"/>
      <c r="D2406" s="147"/>
      <c r="E2406" s="164"/>
      <c r="F2406" s="167"/>
    </row>
    <row r="2407" spans="1:6">
      <c r="A2407" s="191"/>
      <c r="B2407" s="19" t="s">
        <v>2227</v>
      </c>
      <c r="C2407" s="187"/>
      <c r="D2407" s="147"/>
      <c r="E2407" s="164"/>
      <c r="F2407" s="167"/>
    </row>
    <row r="2408" spans="1:6">
      <c r="A2408" s="191"/>
      <c r="B2408" s="19" t="s">
        <v>2228</v>
      </c>
      <c r="C2408" s="187"/>
      <c r="D2408" s="147"/>
      <c r="E2408" s="164"/>
      <c r="F2408" s="167"/>
    </row>
    <row r="2409" spans="1:6">
      <c r="A2409" s="191"/>
      <c r="B2409" s="19" t="s">
        <v>2229</v>
      </c>
      <c r="C2409" s="187"/>
      <c r="D2409" s="147"/>
      <c r="E2409" s="164"/>
      <c r="F2409" s="167"/>
    </row>
    <row r="2410" spans="1:6">
      <c r="A2410" s="191"/>
      <c r="B2410" s="19" t="s">
        <v>2230</v>
      </c>
      <c r="C2410" s="187"/>
      <c r="D2410" s="147"/>
      <c r="E2410" s="164"/>
      <c r="F2410" s="167"/>
    </row>
    <row r="2411" spans="1:6">
      <c r="A2411" s="191"/>
      <c r="B2411" s="19" t="s">
        <v>2231</v>
      </c>
      <c r="C2411" s="187"/>
      <c r="D2411" s="147"/>
      <c r="E2411" s="164"/>
      <c r="F2411" s="167"/>
    </row>
    <row r="2412" spans="1:6">
      <c r="A2412" s="191"/>
      <c r="B2412" s="19" t="s">
        <v>2232</v>
      </c>
      <c r="C2412" s="16"/>
      <c r="D2412" s="147"/>
      <c r="E2412" s="164"/>
      <c r="F2412" s="167"/>
    </row>
    <row r="2413" spans="1:6">
      <c r="A2413" s="191"/>
      <c r="B2413" s="19" t="s">
        <v>2233</v>
      </c>
      <c r="C2413" s="16"/>
      <c r="D2413" s="147"/>
      <c r="E2413" s="164"/>
      <c r="F2413" s="167"/>
    </row>
    <row r="2414" spans="1:6">
      <c r="A2414" s="191"/>
      <c r="B2414" s="19" t="s">
        <v>2234</v>
      </c>
      <c r="C2414" s="16"/>
      <c r="D2414" s="147"/>
      <c r="E2414" s="164"/>
      <c r="F2414" s="167"/>
    </row>
    <row r="2415" spans="1:6">
      <c r="A2415" s="191"/>
      <c r="B2415" s="19" t="s">
        <v>2235</v>
      </c>
      <c r="C2415" s="16"/>
      <c r="D2415" s="147"/>
      <c r="E2415" s="164"/>
      <c r="F2415" s="167"/>
    </row>
    <row r="2416" spans="1:6">
      <c r="A2416" s="191"/>
      <c r="B2416" s="15" t="s">
        <v>92</v>
      </c>
      <c r="C2416" s="16"/>
      <c r="D2416" s="147">
        <v>400</v>
      </c>
      <c r="E2416" s="144">
        <v>8.5909999999999993</v>
      </c>
      <c r="F2416" s="170">
        <f>ROUND((100-E2416)/100*D2416,1)</f>
        <v>365.6</v>
      </c>
    </row>
    <row r="2417" spans="1:6">
      <c r="A2417" s="191"/>
      <c r="B2417" s="19" t="s">
        <v>2227</v>
      </c>
      <c r="C2417" s="16"/>
      <c r="D2417" s="147"/>
      <c r="E2417" s="164"/>
      <c r="F2417" s="167"/>
    </row>
    <row r="2418" spans="1:6">
      <c r="A2418" s="191"/>
      <c r="B2418" s="19" t="s">
        <v>2236</v>
      </c>
      <c r="C2418" s="16"/>
      <c r="D2418" s="147"/>
      <c r="E2418" s="164"/>
      <c r="F2418" s="167"/>
    </row>
    <row r="2419" spans="1:6">
      <c r="A2419" s="191"/>
      <c r="B2419" s="19" t="s">
        <v>2237</v>
      </c>
      <c r="C2419" s="16"/>
      <c r="D2419" s="147"/>
      <c r="E2419" s="164"/>
      <c r="F2419" s="167"/>
    </row>
    <row r="2420" spans="1:6">
      <c r="A2420" s="191"/>
      <c r="B2420" s="19" t="s">
        <v>2238</v>
      </c>
      <c r="C2420" s="16"/>
      <c r="D2420" s="147"/>
      <c r="E2420" s="164"/>
      <c r="F2420" s="167"/>
    </row>
    <row r="2421" spans="1:6">
      <c r="A2421" s="191"/>
      <c r="B2421" s="19" t="s">
        <v>271</v>
      </c>
      <c r="C2421" s="16"/>
      <c r="D2421" s="147"/>
      <c r="E2421" s="164"/>
      <c r="F2421" s="167"/>
    </row>
    <row r="2422" spans="1:6">
      <c r="A2422" s="191"/>
      <c r="B2422" s="19" t="s">
        <v>2239</v>
      </c>
      <c r="C2422" s="16"/>
      <c r="D2422" s="147"/>
      <c r="E2422" s="164"/>
      <c r="F2422" s="167"/>
    </row>
    <row r="2423" spans="1:6">
      <c r="A2423" s="191"/>
      <c r="B2423" s="19" t="s">
        <v>2240</v>
      </c>
      <c r="C2423" s="16"/>
      <c r="D2423" s="147"/>
      <c r="E2423" s="164"/>
      <c r="F2423" s="167"/>
    </row>
    <row r="2424" spans="1:6">
      <c r="A2424" s="191"/>
      <c r="B2424" s="19" t="s">
        <v>2241</v>
      </c>
      <c r="C2424" s="16"/>
      <c r="D2424" s="147"/>
      <c r="E2424" s="164"/>
      <c r="F2424" s="167"/>
    </row>
    <row r="2425" spans="1:6">
      <c r="A2425" s="191"/>
      <c r="B2425" s="19" t="s">
        <v>2242</v>
      </c>
      <c r="C2425" s="16"/>
      <c r="D2425" s="147"/>
      <c r="E2425" s="164"/>
      <c r="F2425" s="167"/>
    </row>
    <row r="2426" spans="1:6">
      <c r="A2426"/>
      <c r="B2426" s="15" t="s">
        <v>2243</v>
      </c>
      <c r="C2426" s="16"/>
      <c r="D2426" s="147">
        <v>630</v>
      </c>
      <c r="E2426" s="144">
        <v>7.887777777777778</v>
      </c>
      <c r="F2426" s="170">
        <f>ROUND((100-E2426)/100*D2426,1)</f>
        <v>580.29999999999995</v>
      </c>
    </row>
    <row r="2427" spans="1:6" ht="26.25">
      <c r="A2427" s="199" t="s">
        <v>356</v>
      </c>
      <c r="B2427" s="53" t="s">
        <v>2244</v>
      </c>
      <c r="C2427" s="197" t="s">
        <v>2245</v>
      </c>
      <c r="D2427" s="147"/>
      <c r="E2427" s="164"/>
      <c r="F2427" s="167"/>
    </row>
    <row r="2428" spans="1:6">
      <c r="A2428" s="199"/>
      <c r="B2428" s="31" t="s">
        <v>2246</v>
      </c>
      <c r="C2428" s="197"/>
      <c r="D2428" s="147"/>
      <c r="E2428" s="164"/>
      <c r="F2428" s="167"/>
    </row>
    <row r="2429" spans="1:6">
      <c r="A2429" s="199"/>
      <c r="B2429" s="31" t="s">
        <v>2247</v>
      </c>
      <c r="C2429" s="197"/>
      <c r="D2429" s="147"/>
      <c r="E2429" s="164"/>
      <c r="F2429" s="167"/>
    </row>
    <row r="2430" spans="1:6">
      <c r="A2430" s="199"/>
      <c r="B2430" s="31" t="s">
        <v>2248</v>
      </c>
      <c r="C2430" s="197"/>
      <c r="D2430" s="147"/>
      <c r="E2430" s="164"/>
      <c r="F2430" s="167"/>
    </row>
    <row r="2431" spans="1:6">
      <c r="A2431" s="199"/>
      <c r="B2431" s="22" t="s">
        <v>2249</v>
      </c>
      <c r="C2431" s="197"/>
      <c r="D2431" s="147"/>
      <c r="E2431" s="164"/>
      <c r="F2431" s="167"/>
    </row>
    <row r="2432" spans="1:6">
      <c r="A2432" s="199"/>
      <c r="B2432" s="19" t="s">
        <v>231</v>
      </c>
      <c r="C2432" s="197"/>
      <c r="D2432" s="147"/>
      <c r="E2432" s="164"/>
      <c r="F2432" s="167"/>
    </row>
    <row r="2433" spans="1:6">
      <c r="A2433" s="199"/>
      <c r="B2433" s="19" t="s">
        <v>2250</v>
      </c>
      <c r="C2433" s="16"/>
      <c r="D2433" s="147"/>
      <c r="E2433" s="164"/>
      <c r="F2433" s="167"/>
    </row>
    <row r="2434" spans="1:6">
      <c r="A2434" s="199"/>
      <c r="B2434" s="19" t="s">
        <v>2251</v>
      </c>
      <c r="C2434" s="16"/>
      <c r="D2434" s="147"/>
      <c r="E2434" s="164"/>
      <c r="F2434" s="167"/>
    </row>
    <row r="2435" spans="1:6">
      <c r="A2435" s="199"/>
      <c r="B2435" s="15" t="s">
        <v>92</v>
      </c>
      <c r="C2435" s="16"/>
      <c r="D2435" s="147">
        <v>630</v>
      </c>
      <c r="E2435" s="144">
        <v>19.156031746031747</v>
      </c>
      <c r="F2435" s="170">
        <f>ROUND((100-E2435)/100*D2435,1)</f>
        <v>509.3</v>
      </c>
    </row>
    <row r="2436" spans="1:6">
      <c r="A2436" s="199"/>
      <c r="B2436" s="19" t="s">
        <v>2252</v>
      </c>
      <c r="C2436" s="16"/>
      <c r="D2436" s="147"/>
      <c r="E2436" s="164"/>
      <c r="F2436" s="167"/>
    </row>
    <row r="2437" spans="1:6">
      <c r="A2437" s="199"/>
      <c r="B2437" s="19" t="s">
        <v>2253</v>
      </c>
      <c r="C2437" s="16"/>
      <c r="D2437" s="147"/>
      <c r="E2437" s="164"/>
      <c r="F2437" s="167"/>
    </row>
    <row r="2438" spans="1:6">
      <c r="A2438" s="199"/>
      <c r="B2438" s="31" t="s">
        <v>2254</v>
      </c>
      <c r="C2438" s="16"/>
      <c r="D2438" s="147"/>
      <c r="E2438" s="164"/>
      <c r="F2438" s="167"/>
    </row>
    <row r="2439" spans="1:6">
      <c r="A2439" s="199"/>
      <c r="B2439" s="31" t="s">
        <v>2255</v>
      </c>
      <c r="C2439" s="16"/>
      <c r="D2439" s="147"/>
      <c r="E2439" s="164"/>
      <c r="F2439" s="167"/>
    </row>
    <row r="2440" spans="1:6">
      <c r="A2440" s="199"/>
      <c r="B2440" s="31" t="s">
        <v>2256</v>
      </c>
      <c r="C2440" s="16"/>
      <c r="D2440" s="147"/>
      <c r="E2440" s="164"/>
      <c r="F2440" s="167"/>
    </row>
    <row r="2441" spans="1:6">
      <c r="A2441"/>
      <c r="B2441" s="15" t="s">
        <v>2257</v>
      </c>
      <c r="C2441" s="16"/>
      <c r="D2441" s="147">
        <v>400</v>
      </c>
      <c r="E2441" s="144">
        <v>2.5874999999999999</v>
      </c>
      <c r="F2441" s="170">
        <f>ROUND((100-E2441)/100*D2441,1)</f>
        <v>389.7</v>
      </c>
    </row>
    <row r="2442" spans="1:6">
      <c r="A2442" s="203" t="s">
        <v>429</v>
      </c>
      <c r="B2442" s="100" t="s">
        <v>2258</v>
      </c>
      <c r="C2442" s="16" t="s">
        <v>2259</v>
      </c>
      <c r="D2442" s="147"/>
      <c r="E2442" s="164"/>
      <c r="F2442" s="167"/>
    </row>
    <row r="2443" spans="1:6">
      <c r="A2443" s="203"/>
      <c r="B2443" s="100" t="s">
        <v>2260</v>
      </c>
      <c r="C2443" s="16"/>
      <c r="D2443" s="147"/>
      <c r="E2443" s="164"/>
      <c r="F2443" s="167"/>
    </row>
    <row r="2444" spans="1:6">
      <c r="A2444" s="203"/>
      <c r="B2444" s="100" t="s">
        <v>2261</v>
      </c>
      <c r="C2444" s="16"/>
      <c r="D2444" s="147"/>
      <c r="E2444" s="164"/>
      <c r="F2444" s="167"/>
    </row>
    <row r="2445" spans="1:6">
      <c r="A2445" s="203"/>
      <c r="B2445" s="100" t="s">
        <v>2262</v>
      </c>
      <c r="C2445" s="16"/>
      <c r="D2445" s="147"/>
      <c r="E2445" s="164"/>
      <c r="F2445" s="167"/>
    </row>
    <row r="2446" spans="1:6">
      <c r="A2446" s="203"/>
      <c r="B2446" s="26" t="s">
        <v>2263</v>
      </c>
      <c r="C2446" s="16"/>
      <c r="D2446" s="147"/>
      <c r="E2446" s="164"/>
      <c r="F2446" s="167"/>
    </row>
    <row r="2447" spans="1:6">
      <c r="A2447" s="203"/>
      <c r="B2447" s="15" t="s">
        <v>92</v>
      </c>
      <c r="C2447" s="16"/>
      <c r="D2447" s="147">
        <v>250</v>
      </c>
      <c r="E2447" s="144">
        <v>58.655999999999999</v>
      </c>
      <c r="F2447" s="170">
        <f>ROUND((100-E2447)/100*D2447,1)</f>
        <v>103.4</v>
      </c>
    </row>
    <row r="2448" spans="1:6">
      <c r="A2448" s="203"/>
      <c r="B2448" s="100" t="s">
        <v>2264</v>
      </c>
      <c r="C2448" s="16"/>
      <c r="D2448" s="147"/>
      <c r="E2448" s="164"/>
      <c r="F2448" s="167"/>
    </row>
    <row r="2449" spans="1:6">
      <c r="A2449" s="203"/>
      <c r="B2449" s="100" t="s">
        <v>2265</v>
      </c>
      <c r="C2449" s="16"/>
      <c r="D2449" s="147"/>
      <c r="E2449" s="164"/>
      <c r="F2449" s="167"/>
    </row>
    <row r="2450" spans="1:6">
      <c r="A2450" s="203"/>
      <c r="B2450" s="100" t="s">
        <v>2266</v>
      </c>
      <c r="C2450" s="16"/>
      <c r="D2450" s="147"/>
      <c r="E2450" s="164"/>
      <c r="F2450" s="167"/>
    </row>
    <row r="2451" spans="1:6">
      <c r="A2451" s="203"/>
      <c r="B2451" s="100" t="s">
        <v>63</v>
      </c>
      <c r="C2451" s="16"/>
      <c r="D2451" s="147"/>
      <c r="E2451" s="164"/>
      <c r="F2451" s="167"/>
    </row>
    <row r="2452" spans="1:6">
      <c r="A2452" s="203"/>
      <c r="B2452" s="100" t="s">
        <v>2267</v>
      </c>
      <c r="C2452" s="16"/>
      <c r="D2452" s="147"/>
      <c r="E2452" s="164"/>
      <c r="F2452" s="167"/>
    </row>
    <row r="2453" spans="1:6">
      <c r="A2453" s="203"/>
      <c r="B2453" s="100" t="s">
        <v>2268</v>
      </c>
      <c r="C2453" s="16"/>
      <c r="D2453" s="147"/>
      <c r="E2453" s="164"/>
      <c r="F2453" s="167"/>
    </row>
    <row r="2454" spans="1:6">
      <c r="A2454" s="203"/>
      <c r="B2454" s="101" t="s">
        <v>2269</v>
      </c>
      <c r="C2454" s="16"/>
      <c r="D2454" s="147"/>
      <c r="E2454" s="164"/>
      <c r="F2454" s="167"/>
    </row>
    <row r="2455" spans="1:6">
      <c r="A2455"/>
      <c r="B2455" s="15" t="s">
        <v>2270</v>
      </c>
      <c r="C2455" s="16"/>
      <c r="D2455" s="147">
        <v>630</v>
      </c>
      <c r="E2455" s="144">
        <v>16.751428571428573</v>
      </c>
      <c r="F2455" s="170">
        <f>ROUND((100-E2455)/100*D2455,1)</f>
        <v>524.5</v>
      </c>
    </row>
    <row r="2456" spans="1:6">
      <c r="A2456" s="191" t="s">
        <v>479</v>
      </c>
      <c r="B2456" s="101" t="s">
        <v>2271</v>
      </c>
      <c r="C2456" s="185" t="s">
        <v>2272</v>
      </c>
      <c r="D2456" s="147"/>
      <c r="E2456" s="164"/>
      <c r="F2456" s="167"/>
    </row>
    <row r="2457" spans="1:6">
      <c r="A2457" s="191"/>
      <c r="B2457" s="101" t="s">
        <v>2273</v>
      </c>
      <c r="C2457" s="185"/>
      <c r="D2457" s="147"/>
      <c r="E2457" s="164"/>
      <c r="F2457" s="167"/>
    </row>
    <row r="2458" spans="1:6">
      <c r="A2458" s="191"/>
      <c r="B2458" s="101" t="s">
        <v>2274</v>
      </c>
      <c r="C2458" s="185"/>
      <c r="D2458" s="147"/>
      <c r="E2458" s="164"/>
      <c r="F2458" s="167"/>
    </row>
    <row r="2459" spans="1:6">
      <c r="A2459" s="191"/>
      <c r="B2459" s="101" t="s">
        <v>2275</v>
      </c>
      <c r="C2459" s="185"/>
      <c r="D2459" s="147"/>
      <c r="E2459" s="164"/>
      <c r="F2459" s="167"/>
    </row>
    <row r="2460" spans="1:6">
      <c r="A2460" s="191"/>
      <c r="B2460" s="101" t="s">
        <v>2276</v>
      </c>
      <c r="C2460" s="185"/>
      <c r="D2460" s="147"/>
      <c r="E2460" s="164"/>
      <c r="F2460" s="167"/>
    </row>
    <row r="2461" spans="1:6">
      <c r="A2461" s="191"/>
      <c r="B2461" s="101" t="s">
        <v>2277</v>
      </c>
      <c r="C2461" s="185"/>
      <c r="D2461" s="147"/>
      <c r="E2461" s="164"/>
      <c r="F2461" s="167"/>
    </row>
    <row r="2462" spans="1:6">
      <c r="A2462" s="191"/>
      <c r="B2462" s="101" t="s">
        <v>2278</v>
      </c>
      <c r="C2462" s="16"/>
      <c r="D2462" s="147"/>
      <c r="E2462" s="164"/>
      <c r="F2462" s="167"/>
    </row>
    <row r="2463" spans="1:6">
      <c r="A2463" s="191"/>
      <c r="B2463" s="101" t="s">
        <v>2279</v>
      </c>
      <c r="C2463" s="16"/>
      <c r="D2463" s="147"/>
      <c r="E2463" s="164"/>
      <c r="F2463" s="167"/>
    </row>
    <row r="2464" spans="1:6">
      <c r="A2464" s="191"/>
      <c r="B2464" s="15" t="s">
        <v>92</v>
      </c>
      <c r="C2464" s="16"/>
      <c r="D2464" s="147">
        <v>630</v>
      </c>
      <c r="E2464" s="144">
        <v>9.7619047619047628</v>
      </c>
      <c r="F2464" s="170">
        <f>ROUND((100-E2464)/100*D2464,1)</f>
        <v>568.5</v>
      </c>
    </row>
    <row r="2465" spans="1:6">
      <c r="A2465" s="191"/>
      <c r="B2465" s="101" t="s">
        <v>2280</v>
      </c>
      <c r="C2465" s="16"/>
      <c r="D2465" s="147"/>
      <c r="E2465" s="164"/>
      <c r="F2465" s="167"/>
    </row>
    <row r="2466" spans="1:6">
      <c r="A2466" s="191"/>
      <c r="B2466" s="101" t="s">
        <v>2281</v>
      </c>
      <c r="C2466" s="16"/>
      <c r="D2466" s="147"/>
      <c r="E2466" s="164"/>
      <c r="F2466" s="167"/>
    </row>
    <row r="2467" spans="1:6">
      <c r="A2467" s="191"/>
      <c r="B2467" s="101" t="s">
        <v>2282</v>
      </c>
      <c r="C2467" s="16"/>
      <c r="D2467" s="147"/>
      <c r="E2467" s="164"/>
      <c r="F2467" s="167"/>
    </row>
    <row r="2468" spans="1:6">
      <c r="A2468" s="191"/>
      <c r="B2468" s="101" t="s">
        <v>2283</v>
      </c>
      <c r="C2468" s="16"/>
      <c r="D2468" s="147"/>
      <c r="E2468" s="164"/>
      <c r="F2468" s="167"/>
    </row>
    <row r="2469" spans="1:6">
      <c r="A2469" s="191"/>
      <c r="B2469" s="101" t="s">
        <v>2284</v>
      </c>
      <c r="C2469" s="16"/>
      <c r="D2469" s="147"/>
      <c r="E2469" s="164"/>
      <c r="F2469" s="167"/>
    </row>
    <row r="2470" spans="1:6">
      <c r="A2470" s="191"/>
      <c r="B2470" s="101" t="s">
        <v>63</v>
      </c>
      <c r="C2470" s="16"/>
      <c r="D2470" s="147"/>
      <c r="E2470" s="164"/>
      <c r="F2470" s="167"/>
    </row>
    <row r="2471" spans="1:6">
      <c r="A2471" s="191"/>
      <c r="B2471" s="101" t="s">
        <v>2285</v>
      </c>
      <c r="C2471" s="16"/>
      <c r="D2471" s="147"/>
      <c r="E2471" s="164"/>
      <c r="F2471" s="167"/>
    </row>
    <row r="2472" spans="1:6">
      <c r="A2472" s="191"/>
      <c r="B2472" s="101" t="s">
        <v>2286</v>
      </c>
      <c r="C2472" s="16"/>
      <c r="D2472" s="147"/>
      <c r="E2472" s="164"/>
      <c r="F2472" s="167"/>
    </row>
    <row r="2473" spans="1:6">
      <c r="A2473" s="191"/>
      <c r="B2473" s="101" t="s">
        <v>2287</v>
      </c>
      <c r="C2473" s="16"/>
      <c r="D2473" s="147"/>
      <c r="E2473" s="164"/>
      <c r="F2473" s="167"/>
    </row>
    <row r="2474" spans="1:6">
      <c r="A2474" s="191"/>
      <c r="B2474" s="101" t="s">
        <v>2288</v>
      </c>
      <c r="C2474" s="16"/>
      <c r="D2474" s="147"/>
      <c r="E2474" s="164"/>
      <c r="F2474" s="167"/>
    </row>
    <row r="2475" spans="1:6">
      <c r="A2475" s="191"/>
      <c r="B2475" s="101" t="s">
        <v>2289</v>
      </c>
      <c r="C2475" s="16"/>
      <c r="D2475" s="147"/>
      <c r="E2475" s="164"/>
      <c r="F2475" s="167"/>
    </row>
    <row r="2476" spans="1:6">
      <c r="A2476"/>
      <c r="B2476" s="15" t="s">
        <v>2290</v>
      </c>
      <c r="C2476" s="16"/>
      <c r="D2476" s="147">
        <v>630</v>
      </c>
      <c r="E2476" s="144">
        <v>5.8422222222222224</v>
      </c>
      <c r="F2476" s="170">
        <f>ROUND((100-E2476)/100*D2476,1)</f>
        <v>593.20000000000005</v>
      </c>
    </row>
    <row r="2477" spans="1:6">
      <c r="A2477" s="203" t="s">
        <v>429</v>
      </c>
      <c r="B2477" s="64" t="s">
        <v>2291</v>
      </c>
      <c r="C2477" s="185" t="s">
        <v>2292</v>
      </c>
      <c r="D2477" s="147"/>
      <c r="E2477" s="164"/>
      <c r="F2477" s="167"/>
    </row>
    <row r="2478" spans="1:6">
      <c r="A2478" s="203"/>
      <c r="B2478" s="64" t="s">
        <v>2293</v>
      </c>
      <c r="C2478" s="185"/>
      <c r="D2478" s="147"/>
      <c r="E2478" s="164"/>
      <c r="F2478" s="167"/>
    </row>
    <row r="2479" spans="1:6">
      <c r="A2479" s="203"/>
      <c r="B2479" s="64" t="s">
        <v>2294</v>
      </c>
      <c r="C2479" s="185"/>
      <c r="D2479" s="147"/>
      <c r="E2479" s="164"/>
      <c r="F2479" s="167"/>
    </row>
    <row r="2480" spans="1:6">
      <c r="A2480" s="203"/>
      <c r="B2480" s="64" t="s">
        <v>2295</v>
      </c>
      <c r="C2480" s="185"/>
      <c r="D2480" s="147"/>
      <c r="E2480" s="164"/>
      <c r="F2480" s="167"/>
    </row>
    <row r="2481" spans="1:6">
      <c r="A2481" s="203"/>
      <c r="B2481" s="15" t="s">
        <v>92</v>
      </c>
      <c r="C2481" s="185"/>
      <c r="D2481" s="147">
        <v>630</v>
      </c>
      <c r="E2481" s="144">
        <v>11.16920634920635</v>
      </c>
      <c r="F2481" s="170">
        <f>ROUND((100-E2481)/100*D2481,1)</f>
        <v>559.6</v>
      </c>
    </row>
    <row r="2482" spans="1:6">
      <c r="A2482" s="203"/>
      <c r="B2482" s="64" t="s">
        <v>2296</v>
      </c>
      <c r="C2482" s="185"/>
      <c r="D2482" s="147"/>
      <c r="E2482" s="164"/>
      <c r="F2482" s="167"/>
    </row>
    <row r="2483" spans="1:6">
      <c r="A2483" s="203"/>
      <c r="B2483" s="64" t="s">
        <v>2297</v>
      </c>
      <c r="C2483" s="185"/>
      <c r="D2483" s="147"/>
      <c r="E2483" s="164"/>
      <c r="F2483" s="167"/>
    </row>
    <row r="2484" spans="1:6">
      <c r="A2484" s="203"/>
      <c r="B2484" s="64" t="s">
        <v>2298</v>
      </c>
      <c r="C2484" s="16"/>
      <c r="D2484" s="147"/>
      <c r="E2484" s="164"/>
      <c r="F2484" s="167"/>
    </row>
    <row r="2485" spans="1:6">
      <c r="A2485" s="203"/>
      <c r="B2485" s="64" t="s">
        <v>2299</v>
      </c>
      <c r="C2485" s="16"/>
      <c r="D2485" s="147"/>
      <c r="E2485" s="164"/>
      <c r="F2485" s="167"/>
    </row>
    <row r="2486" spans="1:6">
      <c r="A2486" s="203"/>
      <c r="B2486" s="64" t="s">
        <v>2300</v>
      </c>
      <c r="C2486" s="16"/>
      <c r="D2486" s="147"/>
      <c r="E2486" s="164"/>
      <c r="F2486" s="167"/>
    </row>
    <row r="2487" spans="1:6">
      <c r="A2487"/>
      <c r="B2487" s="15" t="s">
        <v>2301</v>
      </c>
      <c r="C2487" s="16"/>
      <c r="D2487" s="147">
        <v>250</v>
      </c>
      <c r="E2487" s="144">
        <v>6.8171999999999997</v>
      </c>
      <c r="F2487" s="170">
        <f>ROUND((100-E2487)/100*D2487,1)</f>
        <v>233</v>
      </c>
    </row>
    <row r="2488" spans="1:6">
      <c r="A2488" s="191" t="s">
        <v>356</v>
      </c>
      <c r="B2488" s="64" t="s">
        <v>1359</v>
      </c>
      <c r="C2488" s="16" t="s">
        <v>2302</v>
      </c>
      <c r="D2488" s="147"/>
      <c r="E2488" s="164"/>
      <c r="F2488" s="167"/>
    </row>
    <row r="2489" spans="1:6">
      <c r="A2489" s="191"/>
      <c r="B2489" s="64" t="s">
        <v>2303</v>
      </c>
      <c r="C2489" s="16"/>
      <c r="D2489" s="147"/>
      <c r="E2489" s="164"/>
      <c r="F2489" s="167"/>
    </row>
    <row r="2490" spans="1:6">
      <c r="A2490" s="191"/>
      <c r="B2490" s="64" t="s">
        <v>63</v>
      </c>
      <c r="C2490" s="16"/>
      <c r="D2490" s="147"/>
      <c r="E2490" s="164"/>
      <c r="F2490" s="167"/>
    </row>
    <row r="2491" spans="1:6">
      <c r="A2491" s="191"/>
      <c r="B2491" s="15" t="s">
        <v>92</v>
      </c>
      <c r="C2491" s="16"/>
      <c r="D2491" s="147">
        <v>250</v>
      </c>
      <c r="E2491" s="144">
        <v>4.4459999999999997</v>
      </c>
      <c r="F2491" s="170">
        <f>ROUND((100-E2491)/100*D2491,1)</f>
        <v>238.9</v>
      </c>
    </row>
    <row r="2492" spans="1:6">
      <c r="A2492" s="191"/>
      <c r="B2492" s="64" t="s">
        <v>2039</v>
      </c>
      <c r="C2492" s="16"/>
      <c r="D2492" s="147"/>
      <c r="E2492" s="164"/>
      <c r="F2492" s="167"/>
    </row>
    <row r="2493" spans="1:6">
      <c r="A2493" s="191"/>
      <c r="B2493" s="64" t="s">
        <v>1348</v>
      </c>
      <c r="C2493" s="16"/>
      <c r="D2493" s="147"/>
      <c r="E2493" s="164"/>
      <c r="F2493" s="167"/>
    </row>
    <row r="2494" spans="1:6">
      <c r="A2494" s="191"/>
      <c r="B2494" s="64" t="s">
        <v>2304</v>
      </c>
      <c r="C2494" s="16"/>
      <c r="D2494" s="147"/>
      <c r="E2494" s="164"/>
      <c r="F2494" s="167"/>
    </row>
    <row r="2495" spans="1:6">
      <c r="A2495" s="191"/>
      <c r="B2495" s="15" t="s">
        <v>2305</v>
      </c>
      <c r="C2495" s="185" t="s">
        <v>2306</v>
      </c>
      <c r="D2495" s="147">
        <v>160</v>
      </c>
      <c r="E2495" s="144">
        <v>9.0287500000000005</v>
      </c>
      <c r="F2495" s="170">
        <f>ROUND((100-E2495)/100*D2495,1)</f>
        <v>145.6</v>
      </c>
    </row>
    <row r="2496" spans="1:6">
      <c r="A2496" s="191"/>
      <c r="B2496" s="26" t="s">
        <v>2307</v>
      </c>
      <c r="C2496" s="185"/>
      <c r="D2496" s="147"/>
      <c r="E2496" s="164"/>
      <c r="F2496" s="167"/>
    </row>
    <row r="2497" spans="1:6">
      <c r="A2497" s="191"/>
      <c r="B2497" s="26" t="s">
        <v>2308</v>
      </c>
      <c r="C2497" s="185"/>
      <c r="D2497" s="147"/>
      <c r="E2497" s="164"/>
      <c r="F2497" s="167"/>
    </row>
    <row r="2498" spans="1:6">
      <c r="A2498" s="191"/>
      <c r="B2498" s="26" t="s">
        <v>275</v>
      </c>
      <c r="C2498" s="185"/>
      <c r="D2498" s="147"/>
      <c r="E2498" s="164"/>
      <c r="F2498" s="167"/>
    </row>
    <row r="2499" spans="1:6">
      <c r="A2499" s="191"/>
      <c r="B2499" s="64" t="s">
        <v>2309</v>
      </c>
      <c r="C2499" s="16"/>
      <c r="D2499" s="147"/>
      <c r="E2499" s="164"/>
      <c r="F2499" s="167"/>
    </row>
    <row r="2500" spans="1:6">
      <c r="A2500" s="191"/>
      <c r="B2500" s="30" t="s">
        <v>2310</v>
      </c>
      <c r="C2500" s="16"/>
      <c r="D2500" s="147"/>
      <c r="E2500" s="164"/>
      <c r="F2500" s="167"/>
    </row>
    <row r="2501" spans="1:6">
      <c r="A2501" s="191"/>
      <c r="B2501" s="64" t="s">
        <v>2311</v>
      </c>
      <c r="C2501" s="16"/>
      <c r="D2501" s="147"/>
      <c r="E2501" s="164"/>
      <c r="F2501" s="167"/>
    </row>
    <row r="2502" spans="1:6">
      <c r="A2502"/>
      <c r="B2502" s="15" t="s">
        <v>2312</v>
      </c>
      <c r="C2502" s="185" t="s">
        <v>2313</v>
      </c>
      <c r="D2502" s="147">
        <v>400</v>
      </c>
      <c r="E2502" s="144">
        <v>2.9707499999999998</v>
      </c>
      <c r="F2502" s="170">
        <f>ROUND((100-E2502)/100*D2502,1)</f>
        <v>388.1</v>
      </c>
    </row>
    <row r="2503" spans="1:6">
      <c r="A2503" s="203" t="s">
        <v>429</v>
      </c>
      <c r="B2503" s="64" t="s">
        <v>2314</v>
      </c>
      <c r="C2503" s="185"/>
      <c r="D2503" s="147"/>
      <c r="E2503" s="164"/>
      <c r="F2503" s="167"/>
    </row>
    <row r="2504" spans="1:6">
      <c r="A2504" s="203"/>
      <c r="B2504" s="15" t="s">
        <v>92</v>
      </c>
      <c r="C2504" s="185"/>
      <c r="D2504" s="147">
        <v>250</v>
      </c>
      <c r="E2504" s="144">
        <v>22.941600000000001</v>
      </c>
      <c r="F2504" s="170">
        <f>ROUND((100-E2504)/100*D2504,1)</f>
        <v>192.6</v>
      </c>
    </row>
    <row r="2505" spans="1:6">
      <c r="A2505" s="203"/>
      <c r="B2505" s="64" t="s">
        <v>2315</v>
      </c>
      <c r="C2505" s="16"/>
      <c r="D2505" s="147"/>
      <c r="E2505" s="164"/>
      <c r="F2505" s="167"/>
    </row>
    <row r="2506" spans="1:6">
      <c r="A2506" s="203"/>
      <c r="B2506" s="64" t="s">
        <v>2316</v>
      </c>
      <c r="C2506" s="16"/>
      <c r="D2506" s="147"/>
      <c r="E2506" s="164"/>
      <c r="F2506" s="167"/>
    </row>
    <row r="2507" spans="1:6">
      <c r="A2507" s="203"/>
      <c r="B2507" s="64" t="s">
        <v>2317</v>
      </c>
      <c r="C2507" s="16"/>
      <c r="D2507" s="147"/>
      <c r="E2507" s="164"/>
      <c r="F2507" s="167"/>
    </row>
    <row r="2508" spans="1:6">
      <c r="A2508" s="203"/>
      <c r="B2508" s="15" t="s">
        <v>2318</v>
      </c>
      <c r="C2508" s="185" t="s">
        <v>2319</v>
      </c>
      <c r="D2508" s="147">
        <v>400</v>
      </c>
      <c r="E2508" s="144">
        <v>19.219750000000001</v>
      </c>
      <c r="F2508" s="170">
        <f>ROUND((100-E2508)/100*D2508,1)</f>
        <v>323.10000000000002</v>
      </c>
    </row>
    <row r="2509" spans="1:6">
      <c r="A2509" s="203"/>
      <c r="B2509" s="26" t="s">
        <v>63</v>
      </c>
      <c r="C2509" s="185"/>
      <c r="D2509" s="147"/>
      <c r="E2509" s="164"/>
      <c r="F2509" s="167"/>
    </row>
    <row r="2510" spans="1:6">
      <c r="A2510" s="203"/>
      <c r="B2510" s="22" t="s">
        <v>1847</v>
      </c>
      <c r="C2510" s="185"/>
      <c r="D2510" s="147"/>
      <c r="E2510" s="164"/>
      <c r="F2510" s="167"/>
    </row>
    <row r="2511" spans="1:6">
      <c r="A2511" s="203"/>
      <c r="B2511" s="26" t="s">
        <v>2320</v>
      </c>
      <c r="C2511" s="185"/>
      <c r="D2511" s="147"/>
      <c r="E2511" s="164"/>
      <c r="F2511" s="167"/>
    </row>
    <row r="2512" spans="1:6">
      <c r="A2512" s="203"/>
      <c r="B2512" s="64" t="s">
        <v>36</v>
      </c>
      <c r="C2512" s="185"/>
      <c r="D2512" s="147"/>
      <c r="E2512" s="164"/>
      <c r="F2512" s="167"/>
    </row>
    <row r="2513" spans="1:6">
      <c r="A2513" s="203"/>
      <c r="B2513" s="19" t="s">
        <v>2321</v>
      </c>
      <c r="C2513" s="185"/>
      <c r="D2513" s="147"/>
      <c r="E2513" s="164"/>
      <c r="F2513" s="167"/>
    </row>
    <row r="2514" spans="1:6">
      <c r="A2514" s="203"/>
      <c r="B2514" s="64" t="s">
        <v>2322</v>
      </c>
      <c r="C2514" s="16"/>
      <c r="D2514" s="147"/>
      <c r="E2514" s="164"/>
      <c r="F2514" s="167"/>
    </row>
    <row r="2515" spans="1:6">
      <c r="A2515" s="203"/>
      <c r="B2515" s="64" t="s">
        <v>2323</v>
      </c>
      <c r="C2515" s="16"/>
      <c r="D2515" s="147"/>
      <c r="E2515" s="164"/>
      <c r="F2515" s="167"/>
    </row>
    <row r="2516" spans="1:6">
      <c r="A2516" s="203"/>
      <c r="B2516" s="19" t="s">
        <v>1650</v>
      </c>
      <c r="C2516" s="16"/>
      <c r="D2516" s="147"/>
      <c r="E2516" s="164"/>
      <c r="F2516" s="167"/>
    </row>
    <row r="2517" spans="1:6">
      <c r="A2517"/>
      <c r="B2517" s="15" t="s">
        <v>2324</v>
      </c>
      <c r="C2517" s="16"/>
      <c r="D2517" s="147">
        <v>400</v>
      </c>
      <c r="E2517" s="144">
        <v>15.11675</v>
      </c>
      <c r="F2517" s="170">
        <f>ROUND((100-E2517)/100*D2517,1)</f>
        <v>339.5</v>
      </c>
    </row>
    <row r="2518" spans="1:6">
      <c r="A2518" s="184" t="s">
        <v>302</v>
      </c>
      <c r="B2518" s="101" t="s">
        <v>63</v>
      </c>
      <c r="C2518" s="185" t="s">
        <v>2325</v>
      </c>
      <c r="D2518" s="147"/>
      <c r="E2518" s="164"/>
      <c r="F2518" s="167"/>
    </row>
    <row r="2519" spans="1:6">
      <c r="A2519" s="184"/>
      <c r="B2519" s="101" t="s">
        <v>2326</v>
      </c>
      <c r="C2519" s="185"/>
      <c r="D2519" s="147"/>
      <c r="E2519" s="164"/>
      <c r="F2519" s="167"/>
    </row>
    <row r="2520" spans="1:6">
      <c r="A2520" s="184"/>
      <c r="B2520" s="101" t="s">
        <v>2327</v>
      </c>
      <c r="C2520" s="185"/>
      <c r="D2520" s="147"/>
      <c r="E2520" s="164"/>
      <c r="F2520" s="167"/>
    </row>
    <row r="2521" spans="1:6">
      <c r="A2521" s="184"/>
      <c r="B2521" s="101" t="s">
        <v>2328</v>
      </c>
      <c r="C2521" s="185"/>
      <c r="D2521" s="147"/>
      <c r="E2521" s="164"/>
      <c r="F2521" s="167"/>
    </row>
    <row r="2522" spans="1:6">
      <c r="A2522" s="184"/>
      <c r="B2522" s="101" t="s">
        <v>2240</v>
      </c>
      <c r="C2522" s="185"/>
      <c r="D2522" s="147"/>
      <c r="E2522" s="164"/>
      <c r="F2522" s="167"/>
    </row>
    <row r="2523" spans="1:6">
      <c r="A2523" s="184"/>
      <c r="B2523" s="101" t="s">
        <v>2329</v>
      </c>
      <c r="C2523" s="185"/>
      <c r="D2523" s="147"/>
      <c r="E2523" s="164"/>
      <c r="F2523" s="167"/>
    </row>
    <row r="2524" spans="1:6">
      <c r="A2524" s="184"/>
      <c r="B2524" s="101" t="s">
        <v>2330</v>
      </c>
      <c r="C2524" s="185"/>
      <c r="D2524" s="147"/>
      <c r="E2524" s="164"/>
      <c r="F2524" s="167"/>
    </row>
    <row r="2525" spans="1:6">
      <c r="A2525" s="184"/>
      <c r="B2525" s="15" t="s">
        <v>92</v>
      </c>
      <c r="C2525" s="16"/>
      <c r="D2525" s="147">
        <v>400</v>
      </c>
      <c r="E2525" s="144">
        <v>7.46875</v>
      </c>
      <c r="F2525" s="170">
        <f>ROUND((100-E2525)/100*D2525,1)</f>
        <v>370.1</v>
      </c>
    </row>
    <row r="2526" spans="1:6">
      <c r="A2526" s="184"/>
      <c r="B2526" s="101" t="s">
        <v>2331</v>
      </c>
      <c r="C2526" s="16"/>
      <c r="D2526" s="147"/>
      <c r="E2526" s="164"/>
      <c r="F2526" s="167"/>
    </row>
    <row r="2527" spans="1:6">
      <c r="A2527" s="184"/>
      <c r="B2527" s="31" t="s">
        <v>2332</v>
      </c>
      <c r="C2527" s="16"/>
      <c r="D2527" s="147"/>
      <c r="E2527" s="164"/>
      <c r="F2527" s="167"/>
    </row>
    <row r="2528" spans="1:6">
      <c r="A2528" s="184"/>
      <c r="B2528" s="31" t="s">
        <v>2333</v>
      </c>
      <c r="C2528" s="16"/>
      <c r="D2528" s="147"/>
      <c r="E2528" s="164"/>
      <c r="F2528" s="167"/>
    </row>
    <row r="2529" spans="1:6">
      <c r="A2529" s="184"/>
      <c r="B2529" s="31" t="s">
        <v>2334</v>
      </c>
      <c r="C2529" s="16"/>
      <c r="D2529" s="147"/>
      <c r="E2529" s="164"/>
      <c r="F2529" s="167"/>
    </row>
    <row r="2530" spans="1:6">
      <c r="A2530" s="14"/>
      <c r="B2530" s="15" t="s">
        <v>2335</v>
      </c>
      <c r="C2530" s="16"/>
      <c r="D2530" s="147">
        <v>400</v>
      </c>
      <c r="E2530" s="144">
        <v>30.256250000000001</v>
      </c>
      <c r="F2530" s="170">
        <f>ROUND((100-E2530)/100*D2530,1)</f>
        <v>279</v>
      </c>
    </row>
    <row r="2531" spans="1:6">
      <c r="A2531" s="191" t="s">
        <v>334</v>
      </c>
      <c r="B2531" s="19" t="s">
        <v>2336</v>
      </c>
      <c r="C2531" s="185" t="s">
        <v>2337</v>
      </c>
      <c r="D2531" s="147"/>
      <c r="E2531" s="164"/>
      <c r="F2531" s="167"/>
    </row>
    <row r="2532" spans="1:6">
      <c r="A2532" s="191"/>
      <c r="B2532" s="19" t="s">
        <v>2338</v>
      </c>
      <c r="C2532" s="185"/>
      <c r="D2532" s="147"/>
      <c r="E2532" s="164"/>
      <c r="F2532" s="167"/>
    </row>
    <row r="2533" spans="1:6">
      <c r="A2533" s="191"/>
      <c r="B2533" s="19" t="s">
        <v>2339</v>
      </c>
      <c r="C2533" s="185"/>
      <c r="D2533" s="147"/>
      <c r="E2533" s="164"/>
      <c r="F2533" s="167"/>
    </row>
    <row r="2534" spans="1:6">
      <c r="A2534" s="191"/>
      <c r="B2534" s="19" t="s">
        <v>2340</v>
      </c>
      <c r="C2534" s="185"/>
      <c r="D2534" s="147"/>
      <c r="E2534" s="164"/>
      <c r="F2534" s="167"/>
    </row>
    <row r="2535" spans="1:6">
      <c r="A2535" s="191"/>
      <c r="B2535" s="19" t="s">
        <v>2341</v>
      </c>
      <c r="C2535" s="16"/>
      <c r="D2535" s="147"/>
      <c r="E2535" s="164"/>
      <c r="F2535" s="167"/>
    </row>
    <row r="2536" spans="1:6">
      <c r="A2536" s="191"/>
      <c r="B2536" s="19" t="s">
        <v>2342</v>
      </c>
      <c r="C2536" s="16"/>
      <c r="D2536" s="147"/>
      <c r="E2536" s="164"/>
      <c r="F2536" s="167"/>
    </row>
    <row r="2537" spans="1:6">
      <c r="A2537" s="191"/>
      <c r="B2537" s="15" t="s">
        <v>92</v>
      </c>
      <c r="C2537" s="16"/>
      <c r="D2537" s="147">
        <v>400</v>
      </c>
      <c r="E2537" s="144">
        <v>9.0482499999999995</v>
      </c>
      <c r="F2537" s="170">
        <f>ROUND((100-E2537)/100*D2537,1)</f>
        <v>363.8</v>
      </c>
    </row>
    <row r="2538" spans="1:6">
      <c r="A2538" s="191"/>
      <c r="B2538" s="19" t="s">
        <v>2343</v>
      </c>
      <c r="C2538" s="16"/>
      <c r="D2538" s="147"/>
      <c r="E2538" s="164"/>
      <c r="F2538" s="167"/>
    </row>
    <row r="2539" spans="1:6">
      <c r="A2539" s="191"/>
      <c r="B2539" s="19" t="s">
        <v>2344</v>
      </c>
      <c r="C2539" s="16"/>
      <c r="D2539" s="147"/>
      <c r="E2539" s="164"/>
      <c r="F2539" s="167"/>
    </row>
    <row r="2540" spans="1:6">
      <c r="A2540" s="191"/>
      <c r="B2540" s="19" t="s">
        <v>2345</v>
      </c>
      <c r="C2540" s="16"/>
      <c r="D2540" s="147"/>
      <c r="E2540" s="164"/>
      <c r="F2540" s="167"/>
    </row>
    <row r="2541" spans="1:6">
      <c r="A2541" s="191"/>
      <c r="B2541" s="64" t="s">
        <v>2346</v>
      </c>
      <c r="C2541" s="16"/>
      <c r="D2541" s="147"/>
      <c r="E2541" s="164"/>
      <c r="F2541" s="167"/>
    </row>
    <row r="2542" spans="1:6">
      <c r="A2542" s="191"/>
      <c r="B2542" s="15" t="s">
        <v>2347</v>
      </c>
      <c r="C2542" s="16"/>
      <c r="D2542" s="147">
        <v>400</v>
      </c>
      <c r="E2542" s="144">
        <v>25.244250000000001</v>
      </c>
      <c r="F2542" s="170">
        <f>ROUND((100-E2542)/100*D2542,1)</f>
        <v>299</v>
      </c>
    </row>
    <row r="2543" spans="1:6" ht="15.75" thickBot="1">
      <c r="A2543" s="191"/>
      <c r="B2543" s="19" t="s">
        <v>2348</v>
      </c>
      <c r="C2543" s="217" t="s">
        <v>2349</v>
      </c>
      <c r="D2543" s="147"/>
      <c r="E2543" s="164"/>
      <c r="F2543" s="167"/>
    </row>
    <row r="2544" spans="1:6" ht="15.75" thickBot="1">
      <c r="A2544" s="191"/>
      <c r="B2544" s="19" t="s">
        <v>2350</v>
      </c>
      <c r="C2544" s="217"/>
      <c r="D2544" s="147"/>
      <c r="E2544" s="164"/>
      <c r="F2544" s="167"/>
    </row>
    <row r="2545" spans="1:6" ht="15.75" thickBot="1">
      <c r="A2545" s="191"/>
      <c r="B2545" s="19" t="s">
        <v>2351</v>
      </c>
      <c r="C2545" s="217"/>
      <c r="D2545" s="147"/>
      <c r="E2545" s="164"/>
      <c r="F2545" s="167"/>
    </row>
    <row r="2546" spans="1:6" ht="15.75" thickBot="1">
      <c r="A2546" s="191"/>
      <c r="B2546" s="19" t="s">
        <v>2352</v>
      </c>
      <c r="C2546" s="217"/>
      <c r="D2546" s="147"/>
      <c r="E2546" s="164"/>
      <c r="F2546" s="167"/>
    </row>
    <row r="2547" spans="1:6" ht="15.75" thickBot="1">
      <c r="A2547" s="191"/>
      <c r="B2547" s="19" t="s">
        <v>2353</v>
      </c>
      <c r="C2547" s="217"/>
      <c r="D2547" s="147"/>
      <c r="E2547" s="164"/>
      <c r="F2547" s="167"/>
    </row>
    <row r="2548" spans="1:6" ht="15.75" thickBot="1">
      <c r="A2548" s="191"/>
      <c r="B2548" s="19" t="s">
        <v>2354</v>
      </c>
      <c r="C2548" s="217"/>
      <c r="D2548" s="147"/>
      <c r="E2548" s="164"/>
      <c r="F2548" s="167"/>
    </row>
    <row r="2549" spans="1:6">
      <c r="A2549" s="191"/>
      <c r="B2549" s="22" t="s">
        <v>2355</v>
      </c>
      <c r="C2549" s="16"/>
      <c r="D2549" s="147"/>
      <c r="E2549" s="164"/>
      <c r="F2549" s="167"/>
    </row>
    <row r="2550" spans="1:6">
      <c r="A2550" s="191"/>
      <c r="B2550" s="19" t="s">
        <v>2356</v>
      </c>
      <c r="C2550" s="16"/>
      <c r="D2550" s="147"/>
      <c r="E2550" s="164"/>
      <c r="F2550" s="167"/>
    </row>
    <row r="2551" spans="1:6">
      <c r="A2551"/>
      <c r="B2551" s="15" t="s">
        <v>2357</v>
      </c>
      <c r="C2551" s="16"/>
      <c r="D2551" s="147">
        <v>400</v>
      </c>
      <c r="E2551" s="144">
        <v>35.22</v>
      </c>
      <c r="F2551" s="170">
        <f>ROUND((100-E2551)/100*D2551,1)</f>
        <v>259.10000000000002</v>
      </c>
    </row>
    <row r="2552" spans="1:6" ht="15.75" thickBot="1">
      <c r="A2552" s="191" t="s">
        <v>429</v>
      </c>
      <c r="B2552" s="58" t="s">
        <v>2358</v>
      </c>
      <c r="C2552" s="217" t="s">
        <v>2359</v>
      </c>
      <c r="D2552" s="147"/>
      <c r="E2552" s="164"/>
      <c r="F2552" s="167"/>
    </row>
    <row r="2553" spans="1:6" ht="15.75" thickBot="1">
      <c r="A2553" s="191"/>
      <c r="B2553" s="58" t="s">
        <v>2360</v>
      </c>
      <c r="C2553" s="217"/>
      <c r="D2553" s="147"/>
      <c r="E2553" s="164"/>
      <c r="F2553" s="167"/>
    </row>
    <row r="2554" spans="1:6" ht="15.75" thickBot="1">
      <c r="A2554" s="191"/>
      <c r="B2554" s="31" t="s">
        <v>2361</v>
      </c>
      <c r="C2554" s="217"/>
      <c r="D2554" s="147"/>
      <c r="E2554" s="164"/>
      <c r="F2554" s="167"/>
    </row>
    <row r="2555" spans="1:6" ht="15.75" thickBot="1">
      <c r="A2555" s="191"/>
      <c r="B2555" s="58" t="s">
        <v>2362</v>
      </c>
      <c r="C2555" s="217"/>
      <c r="D2555" s="147"/>
      <c r="E2555" s="164"/>
      <c r="F2555" s="167"/>
    </row>
    <row r="2556" spans="1:6">
      <c r="A2556" s="191"/>
      <c r="B2556" s="58" t="s">
        <v>2363</v>
      </c>
      <c r="C2556" s="16"/>
      <c r="D2556" s="147"/>
      <c r="E2556" s="164"/>
      <c r="F2556" s="167"/>
    </row>
    <row r="2557" spans="1:6">
      <c r="A2557" s="191"/>
      <c r="B2557" s="60" t="s">
        <v>2364</v>
      </c>
      <c r="C2557" s="16"/>
      <c r="D2557" s="147"/>
      <c r="E2557" s="164"/>
      <c r="F2557" s="167"/>
    </row>
    <row r="2558" spans="1:6">
      <c r="A2558" s="191"/>
      <c r="B2558" s="102" t="s">
        <v>2310</v>
      </c>
      <c r="C2558" s="16"/>
      <c r="D2558" s="147"/>
      <c r="E2558" s="164"/>
      <c r="F2558" s="167"/>
    </row>
    <row r="2559" spans="1:6">
      <c r="A2559" s="191"/>
      <c r="B2559" s="60" t="s">
        <v>2365</v>
      </c>
      <c r="C2559" s="16"/>
      <c r="D2559" s="147"/>
      <c r="E2559" s="164"/>
      <c r="F2559" s="167"/>
    </row>
    <row r="2560" spans="1:6">
      <c r="A2560" s="191"/>
      <c r="B2560" s="58" t="s">
        <v>2366</v>
      </c>
      <c r="C2560" s="16"/>
      <c r="D2560" s="147"/>
      <c r="E2560" s="164"/>
      <c r="F2560" s="167"/>
    </row>
    <row r="2561" spans="1:6">
      <c r="A2561" s="191"/>
      <c r="B2561" s="60" t="s">
        <v>2367</v>
      </c>
      <c r="C2561" s="16"/>
      <c r="D2561" s="147"/>
      <c r="E2561" s="164"/>
      <c r="F2561" s="167"/>
    </row>
    <row r="2562" spans="1:6">
      <c r="A2562" s="191"/>
      <c r="B2562" s="60" t="s">
        <v>271</v>
      </c>
      <c r="C2562" s="16"/>
      <c r="D2562" s="147"/>
      <c r="E2562" s="164"/>
      <c r="F2562" s="167"/>
    </row>
    <row r="2563" spans="1:6">
      <c r="A2563" s="191"/>
      <c r="B2563" s="60" t="s">
        <v>2368</v>
      </c>
      <c r="C2563" s="16"/>
      <c r="D2563" s="147"/>
      <c r="E2563" s="164"/>
      <c r="F2563" s="167"/>
    </row>
    <row r="2564" spans="1:6">
      <c r="A2564" s="191"/>
      <c r="B2564" s="60" t="s">
        <v>2369</v>
      </c>
      <c r="C2564" s="16"/>
      <c r="D2564" s="147"/>
      <c r="E2564" s="164"/>
      <c r="F2564" s="167"/>
    </row>
    <row r="2565" spans="1:6">
      <c r="A2565" s="191"/>
      <c r="B2565" s="15" t="s">
        <v>2370</v>
      </c>
      <c r="C2565" s="16"/>
      <c r="D2565" s="147">
        <v>400</v>
      </c>
      <c r="E2565" s="144">
        <v>25.556249999999999</v>
      </c>
      <c r="F2565" s="170">
        <f>ROUND((100-E2565)/100*D2565,1)</f>
        <v>297.8</v>
      </c>
    </row>
    <row r="2566" spans="1:6" ht="15.75" thickBot="1">
      <c r="A2566" s="191"/>
      <c r="B2566" s="22" t="s">
        <v>2371</v>
      </c>
      <c r="C2566" s="217" t="s">
        <v>2372</v>
      </c>
      <c r="D2566" s="147"/>
      <c r="E2566" s="164"/>
      <c r="F2566" s="167"/>
    </row>
    <row r="2567" spans="1:6" ht="15.75" thickBot="1">
      <c r="A2567" s="191"/>
      <c r="B2567" s="19" t="s">
        <v>2373</v>
      </c>
      <c r="C2567" s="217"/>
      <c r="D2567" s="147"/>
      <c r="E2567" s="164"/>
      <c r="F2567" s="167"/>
    </row>
    <row r="2568" spans="1:6" ht="15.75" thickBot="1">
      <c r="A2568" s="191"/>
      <c r="B2568" s="19" t="s">
        <v>2374</v>
      </c>
      <c r="C2568" s="217"/>
      <c r="D2568" s="147"/>
      <c r="E2568" s="164"/>
      <c r="F2568" s="167"/>
    </row>
    <row r="2569" spans="1:6">
      <c r="A2569" s="191"/>
      <c r="B2569" s="19" t="s">
        <v>2375</v>
      </c>
      <c r="C2569" s="16"/>
      <c r="D2569" s="147"/>
      <c r="E2569" s="164"/>
      <c r="F2569" s="167"/>
    </row>
    <row r="2570" spans="1:6">
      <c r="A2570" s="191"/>
      <c r="B2570" s="15" t="s">
        <v>2376</v>
      </c>
      <c r="C2570" s="16"/>
      <c r="D2570" s="147">
        <v>400</v>
      </c>
      <c r="E2570" s="144">
        <v>17.192499999999999</v>
      </c>
      <c r="F2570" s="170">
        <f>ROUND((100-E2570)/100*D2570,1)</f>
        <v>331.2</v>
      </c>
    </row>
    <row r="2571" spans="1:6" ht="15.75" thickBot="1">
      <c r="A2571" s="191"/>
      <c r="B2571" s="64" t="s">
        <v>2377</v>
      </c>
      <c r="C2571" s="217" t="s">
        <v>2378</v>
      </c>
      <c r="D2571" s="147"/>
      <c r="E2571" s="164"/>
      <c r="F2571" s="167"/>
    </row>
    <row r="2572" spans="1:6" ht="15.75" thickBot="1">
      <c r="A2572" s="191"/>
      <c r="B2572" s="22" t="s">
        <v>2379</v>
      </c>
      <c r="C2572" s="217"/>
      <c r="D2572" s="147"/>
      <c r="E2572" s="164"/>
      <c r="F2572" s="167"/>
    </row>
    <row r="2573" spans="1:6" ht="15.75" thickBot="1">
      <c r="A2573" s="191"/>
      <c r="B2573" s="64" t="s">
        <v>2380</v>
      </c>
      <c r="C2573" s="217"/>
      <c r="D2573" s="147"/>
      <c r="E2573" s="164"/>
      <c r="F2573" s="167"/>
    </row>
    <row r="2574" spans="1:6" ht="15.75" thickBot="1">
      <c r="A2574" s="191"/>
      <c r="B2574" s="64" t="s">
        <v>2381</v>
      </c>
      <c r="C2574" s="217"/>
      <c r="D2574" s="147"/>
      <c r="E2574" s="164"/>
      <c r="F2574" s="167"/>
    </row>
    <row r="2575" spans="1:6" ht="15.75" thickBot="1">
      <c r="A2575" s="191"/>
      <c r="B2575" s="64" t="s">
        <v>2382</v>
      </c>
      <c r="C2575" s="217"/>
      <c r="D2575" s="147"/>
      <c r="E2575" s="164"/>
      <c r="F2575" s="167"/>
    </row>
    <row r="2576" spans="1:6">
      <c r="A2576" s="95"/>
      <c r="B2576" s="31" t="s">
        <v>2383</v>
      </c>
      <c r="C2576" s="16"/>
      <c r="D2576" s="147"/>
      <c r="E2576" s="164"/>
      <c r="F2576" s="167"/>
    </row>
    <row r="2577" spans="1:6">
      <c r="A2577" s="18"/>
      <c r="B2577" s="15" t="s">
        <v>2384</v>
      </c>
      <c r="C2577" s="16"/>
      <c r="D2577" s="147">
        <v>400</v>
      </c>
      <c r="E2577" s="144">
        <v>50.82</v>
      </c>
      <c r="F2577" s="170">
        <f>ROUND((100-E2577)/100*D2577,1)</f>
        <v>196.7</v>
      </c>
    </row>
    <row r="2578" spans="1:6" ht="16.5" thickBot="1">
      <c r="A2578" s="209" t="s">
        <v>429</v>
      </c>
      <c r="B2578" s="19" t="s">
        <v>337</v>
      </c>
      <c r="C2578" s="103" t="s">
        <v>2385</v>
      </c>
      <c r="D2578" s="147"/>
      <c r="E2578" s="164"/>
      <c r="F2578" s="167"/>
    </row>
    <row r="2579" spans="1:6">
      <c r="A2579" s="209"/>
      <c r="B2579" s="19" t="s">
        <v>2386</v>
      </c>
      <c r="C2579" s="16"/>
      <c r="D2579" s="147"/>
      <c r="E2579" s="164"/>
      <c r="F2579" s="167"/>
    </row>
    <row r="2580" spans="1:6">
      <c r="A2580" s="209"/>
      <c r="B2580" s="19" t="s">
        <v>2387</v>
      </c>
      <c r="C2580" s="16"/>
      <c r="D2580" s="147"/>
      <c r="E2580" s="164"/>
      <c r="F2580" s="167"/>
    </row>
    <row r="2581" spans="1:6">
      <c r="A2581" s="209"/>
      <c r="B2581" s="26" t="s">
        <v>2388</v>
      </c>
      <c r="C2581" s="16"/>
      <c r="D2581" s="147"/>
      <c r="E2581" s="164"/>
      <c r="F2581" s="167"/>
    </row>
    <row r="2582" spans="1:6">
      <c r="A2582" s="209"/>
      <c r="B2582" s="19" t="s">
        <v>2389</v>
      </c>
      <c r="C2582" s="16"/>
      <c r="D2582" s="147"/>
      <c r="E2582" s="164"/>
      <c r="F2582" s="167"/>
    </row>
    <row r="2583" spans="1:6">
      <c r="A2583" s="209"/>
      <c r="B2583" s="102" t="s">
        <v>2310</v>
      </c>
      <c r="C2583" s="16"/>
      <c r="D2583" s="147"/>
      <c r="E2583" s="164"/>
      <c r="F2583" s="167"/>
    </row>
    <row r="2584" spans="1:6">
      <c r="A2584" s="209"/>
      <c r="B2584" s="26" t="s">
        <v>2390</v>
      </c>
      <c r="C2584" s="16"/>
      <c r="D2584" s="147"/>
      <c r="E2584" s="164"/>
      <c r="F2584" s="167"/>
    </row>
    <row r="2585" spans="1:6">
      <c r="A2585" s="209"/>
      <c r="B2585" s="19" t="s">
        <v>2391</v>
      </c>
      <c r="C2585" s="16"/>
      <c r="D2585" s="147"/>
      <c r="E2585" s="164"/>
      <c r="F2585" s="167"/>
    </row>
    <row r="2586" spans="1:6">
      <c r="A2586" s="209"/>
      <c r="B2586" s="19" t="s">
        <v>2392</v>
      </c>
      <c r="C2586" s="16"/>
      <c r="D2586" s="147"/>
      <c r="E2586" s="164"/>
      <c r="F2586" s="167"/>
    </row>
    <row r="2587" spans="1:6">
      <c r="A2587" s="209"/>
      <c r="B2587" s="19" t="s">
        <v>2393</v>
      </c>
      <c r="C2587" s="16"/>
      <c r="D2587" s="147"/>
      <c r="E2587" s="164"/>
      <c r="F2587" s="167"/>
    </row>
    <row r="2588" spans="1:6">
      <c r="A2588" s="209"/>
      <c r="B2588" s="19" t="s">
        <v>2394</v>
      </c>
      <c r="C2588" s="16"/>
      <c r="D2588" s="147"/>
      <c r="E2588" s="164"/>
      <c r="F2588" s="167"/>
    </row>
    <row r="2589" spans="1:6">
      <c r="A2589" s="209"/>
      <c r="B2589" s="19" t="s">
        <v>2395</v>
      </c>
      <c r="C2589" s="16"/>
      <c r="D2589" s="147"/>
      <c r="E2589" s="164"/>
      <c r="F2589" s="167"/>
    </row>
    <row r="2590" spans="1:6">
      <c r="A2590" s="14"/>
      <c r="B2590" s="15" t="s">
        <v>2396</v>
      </c>
      <c r="C2590" s="16"/>
      <c r="D2590" s="147">
        <v>630</v>
      </c>
      <c r="E2590" s="144">
        <v>25.029365079365078</v>
      </c>
      <c r="F2590" s="170">
        <f>ROUND((100-E2590)/100*D2590,1)</f>
        <v>472.3</v>
      </c>
    </row>
    <row r="2591" spans="1:6" ht="15.75" thickBot="1">
      <c r="A2591" s="204" t="s">
        <v>429</v>
      </c>
      <c r="B2591" s="22" t="s">
        <v>2397</v>
      </c>
      <c r="C2591" s="217" t="s">
        <v>2398</v>
      </c>
      <c r="D2591" s="147"/>
      <c r="E2591" s="164"/>
      <c r="F2591" s="167"/>
    </row>
    <row r="2592" spans="1:6" ht="15.75" thickBot="1">
      <c r="A2592" s="204"/>
      <c r="B2592" s="22" t="s">
        <v>2399</v>
      </c>
      <c r="C2592" s="217"/>
      <c r="D2592" s="147"/>
      <c r="E2592" s="164"/>
      <c r="F2592" s="167"/>
    </row>
    <row r="2593" spans="1:6" ht="15.75" thickBot="1">
      <c r="A2593" s="204"/>
      <c r="B2593" s="19" t="s">
        <v>2400</v>
      </c>
      <c r="C2593" s="217"/>
      <c r="D2593" s="147"/>
      <c r="E2593" s="164"/>
      <c r="F2593" s="167"/>
    </row>
    <row r="2594" spans="1:6">
      <c r="A2594" s="204"/>
      <c r="B2594" s="19" t="s">
        <v>2401</v>
      </c>
      <c r="C2594" s="16"/>
      <c r="D2594" s="147"/>
      <c r="E2594" s="164"/>
      <c r="F2594" s="167"/>
    </row>
    <row r="2595" spans="1:6">
      <c r="A2595" s="204"/>
      <c r="B2595" s="102" t="s">
        <v>2402</v>
      </c>
      <c r="C2595" s="16"/>
      <c r="D2595" s="147"/>
      <c r="E2595" s="164"/>
      <c r="F2595" s="167"/>
    </row>
    <row r="2596" spans="1:6">
      <c r="A2596" s="204"/>
      <c r="B2596" s="22" t="s">
        <v>2403</v>
      </c>
      <c r="C2596" s="16"/>
      <c r="D2596" s="147"/>
      <c r="E2596" s="164"/>
      <c r="F2596" s="167"/>
    </row>
    <row r="2597" spans="1:6">
      <c r="A2597" s="204"/>
      <c r="B2597" s="19" t="s">
        <v>2404</v>
      </c>
      <c r="C2597" s="16"/>
      <c r="D2597" s="147"/>
      <c r="E2597" s="164"/>
      <c r="F2597" s="167"/>
    </row>
    <row r="2598" spans="1:6">
      <c r="A2598" s="204"/>
      <c r="B2598" s="19" t="s">
        <v>2405</v>
      </c>
      <c r="C2598" s="16"/>
      <c r="D2598" s="147"/>
      <c r="E2598" s="164"/>
      <c r="F2598" s="167"/>
    </row>
    <row r="2599" spans="1:6">
      <c r="A2599"/>
      <c r="B2599" s="15" t="s">
        <v>2406</v>
      </c>
      <c r="C2599" s="16"/>
      <c r="D2599" s="147">
        <v>630</v>
      </c>
      <c r="E2599" s="144">
        <v>21.876666666666665</v>
      </c>
      <c r="F2599" s="170">
        <f>ROUND((100-E2599)/100*D2599,1)</f>
        <v>492.2</v>
      </c>
    </row>
    <row r="2600" spans="1:6" ht="16.5" thickBot="1">
      <c r="A2600" s="191" t="s">
        <v>356</v>
      </c>
      <c r="B2600" s="64" t="s">
        <v>2407</v>
      </c>
      <c r="C2600" s="103" t="s">
        <v>2408</v>
      </c>
      <c r="D2600" s="147"/>
      <c r="E2600" s="164"/>
      <c r="F2600" s="167"/>
    </row>
    <row r="2601" spans="1:6">
      <c r="A2601" s="191"/>
      <c r="B2601" s="19" t="s">
        <v>2409</v>
      </c>
      <c r="C2601" s="16"/>
      <c r="D2601" s="147"/>
      <c r="E2601" s="164"/>
      <c r="F2601" s="167"/>
    </row>
    <row r="2602" spans="1:6">
      <c r="A2602" s="191"/>
      <c r="B2602" s="22" t="s">
        <v>2410</v>
      </c>
      <c r="C2602" s="16"/>
      <c r="D2602" s="147"/>
      <c r="E2602" s="164"/>
      <c r="F2602" s="167"/>
    </row>
    <row r="2603" spans="1:6">
      <c r="A2603" s="191"/>
      <c r="B2603" s="19" t="s">
        <v>2411</v>
      </c>
      <c r="C2603" s="16"/>
      <c r="D2603" s="147"/>
      <c r="E2603" s="164"/>
      <c r="F2603" s="167"/>
    </row>
    <row r="2604" spans="1:6">
      <c r="A2604" s="191"/>
      <c r="B2604" s="19" t="s">
        <v>2412</v>
      </c>
      <c r="C2604" s="16"/>
      <c r="D2604" s="147"/>
      <c r="E2604" s="164"/>
      <c r="F2604" s="167"/>
    </row>
    <row r="2605" spans="1:6">
      <c r="A2605" s="191"/>
      <c r="B2605" s="31" t="s">
        <v>63</v>
      </c>
      <c r="C2605" s="16"/>
      <c r="D2605" s="147"/>
      <c r="E2605" s="164"/>
      <c r="F2605" s="167"/>
    </row>
    <row r="2606" spans="1:6">
      <c r="A2606" s="191"/>
      <c r="B2606" s="19" t="s">
        <v>2413</v>
      </c>
      <c r="C2606" s="16"/>
      <c r="D2606" s="147"/>
      <c r="E2606" s="164"/>
      <c r="F2606" s="167"/>
    </row>
    <row r="2607" spans="1:6">
      <c r="A2607" s="191"/>
      <c r="B2607" s="64" t="s">
        <v>2414</v>
      </c>
      <c r="C2607" s="16"/>
      <c r="D2607" s="147"/>
      <c r="E2607" s="164"/>
      <c r="F2607" s="167"/>
    </row>
    <row r="2608" spans="1:6">
      <c r="A2608" s="191"/>
      <c r="B2608" s="15" t="s">
        <v>92</v>
      </c>
      <c r="C2608" s="16"/>
      <c r="D2608" s="147">
        <v>630</v>
      </c>
      <c r="E2608" s="144">
        <v>22.391111111111112</v>
      </c>
      <c r="F2608" s="170">
        <f>ROUND((100-E2608)/100*D2608,1)</f>
        <v>488.9</v>
      </c>
    </row>
    <row r="2609" spans="1:6">
      <c r="A2609" s="191"/>
      <c r="B2609" s="19" t="s">
        <v>2415</v>
      </c>
      <c r="C2609" s="16"/>
      <c r="D2609" s="147"/>
      <c r="E2609" s="164"/>
      <c r="F2609" s="167"/>
    </row>
    <row r="2610" spans="1:6">
      <c r="A2610" s="191"/>
      <c r="B2610" s="19" t="s">
        <v>2416</v>
      </c>
      <c r="C2610" s="16"/>
      <c r="D2610" s="147"/>
      <c r="E2610" s="164"/>
      <c r="F2610" s="167"/>
    </row>
    <row r="2611" spans="1:6">
      <c r="A2611" s="191"/>
      <c r="B2611" s="19" t="s">
        <v>2417</v>
      </c>
      <c r="C2611" s="16"/>
      <c r="D2611" s="147"/>
      <c r="E2611" s="164"/>
      <c r="F2611" s="167"/>
    </row>
    <row r="2612" spans="1:6">
      <c r="A2612" s="191"/>
      <c r="B2612" s="19" t="s">
        <v>2418</v>
      </c>
      <c r="C2612" s="16"/>
      <c r="D2612" s="147"/>
      <c r="E2612" s="164"/>
      <c r="F2612" s="167"/>
    </row>
    <row r="2613" spans="1:6">
      <c r="A2613" s="191"/>
      <c r="B2613" s="19" t="s">
        <v>2419</v>
      </c>
      <c r="C2613" s="16"/>
      <c r="D2613" s="147"/>
      <c r="E2613" s="164"/>
      <c r="F2613" s="167"/>
    </row>
    <row r="2614" spans="1:6">
      <c r="A2614" s="191"/>
      <c r="B2614" s="64" t="s">
        <v>2414</v>
      </c>
      <c r="C2614" s="16"/>
      <c r="D2614" s="147"/>
      <c r="E2614" s="164"/>
      <c r="F2614" s="167"/>
    </row>
    <row r="2615" spans="1:6" ht="15.75" thickBot="1">
      <c r="A2615"/>
      <c r="B2615" s="15" t="s">
        <v>2420</v>
      </c>
      <c r="C2615" s="16"/>
      <c r="D2615" s="147">
        <v>250</v>
      </c>
      <c r="E2615" s="144">
        <v>33.351999999999997</v>
      </c>
      <c r="F2615" s="170">
        <f>ROUND((100-E2615)/100*D2615,1)</f>
        <v>166.6</v>
      </c>
    </row>
    <row r="2616" spans="1:6" ht="16.5" thickBot="1">
      <c r="A2616" s="204" t="s">
        <v>429</v>
      </c>
      <c r="B2616" s="31" t="s">
        <v>2421</v>
      </c>
      <c r="C2616" s="104" t="s">
        <v>2422</v>
      </c>
      <c r="D2616" s="147"/>
      <c r="E2616" s="164"/>
      <c r="F2616" s="167"/>
    </row>
    <row r="2617" spans="1:6">
      <c r="A2617" s="204"/>
      <c r="B2617" s="31" t="s">
        <v>1359</v>
      </c>
      <c r="C2617" s="16"/>
      <c r="D2617" s="147"/>
      <c r="E2617" s="164"/>
      <c r="F2617" s="167"/>
    </row>
    <row r="2618" spans="1:6">
      <c r="A2618" s="204"/>
      <c r="B2618" s="31" t="s">
        <v>2255</v>
      </c>
      <c r="C2618" s="16"/>
      <c r="D2618" s="147"/>
      <c r="E2618" s="164"/>
      <c r="F2618" s="167"/>
    </row>
    <row r="2619" spans="1:6">
      <c r="A2619" s="204"/>
      <c r="B2619" s="102" t="s">
        <v>2402</v>
      </c>
      <c r="C2619" s="16"/>
      <c r="D2619" s="147"/>
      <c r="E2619" s="164"/>
      <c r="F2619" s="167"/>
    </row>
    <row r="2620" spans="1:6">
      <c r="A2620" s="204"/>
      <c r="B2620" s="31" t="s">
        <v>1348</v>
      </c>
      <c r="C2620" s="16"/>
      <c r="D2620" s="147"/>
      <c r="E2620" s="164"/>
      <c r="F2620" s="167"/>
    </row>
    <row r="2621" spans="1:6">
      <c r="A2621" s="204"/>
      <c r="B2621" s="31" t="s">
        <v>2423</v>
      </c>
      <c r="C2621" s="16"/>
      <c r="D2621" s="147"/>
      <c r="E2621" s="164"/>
      <c r="F2621" s="167"/>
    </row>
    <row r="2622" spans="1:6">
      <c r="A2622" s="204"/>
      <c r="B2622" s="31" t="s">
        <v>1242</v>
      </c>
      <c r="C2622" s="16"/>
      <c r="D2622" s="147"/>
      <c r="E2622" s="164"/>
      <c r="F2622" s="167"/>
    </row>
    <row r="2623" spans="1:6">
      <c r="A2623"/>
      <c r="B2623" s="15" t="s">
        <v>2424</v>
      </c>
      <c r="C2623" s="16"/>
      <c r="D2623" s="147">
        <v>400</v>
      </c>
      <c r="E2623" s="144">
        <v>19.158999999999999</v>
      </c>
      <c r="F2623" s="170">
        <f>ROUND((100-E2623)/100*D2623,1)</f>
        <v>323.39999999999998</v>
      </c>
    </row>
    <row r="2624" spans="1:6" ht="16.5" thickBot="1">
      <c r="A2624" s="184" t="s">
        <v>302</v>
      </c>
      <c r="B2624" s="26" t="s">
        <v>2425</v>
      </c>
      <c r="C2624" s="103" t="s">
        <v>2426</v>
      </c>
      <c r="D2624" s="147"/>
      <c r="E2624" s="164"/>
      <c r="F2624" s="167"/>
    </row>
    <row r="2625" spans="1:6">
      <c r="A2625" s="184"/>
      <c r="B2625" s="22" t="s">
        <v>2427</v>
      </c>
      <c r="C2625" s="16"/>
      <c r="D2625" s="147"/>
      <c r="E2625" s="164"/>
      <c r="F2625" s="167"/>
    </row>
    <row r="2626" spans="1:6">
      <c r="A2626" s="184"/>
      <c r="B2626" s="19" t="s">
        <v>335</v>
      </c>
      <c r="C2626" s="16"/>
      <c r="D2626" s="147"/>
      <c r="E2626" s="164"/>
      <c r="F2626" s="167"/>
    </row>
    <row r="2627" spans="1:6">
      <c r="A2627" s="184"/>
      <c r="B2627" s="22" t="s">
        <v>231</v>
      </c>
      <c r="C2627" s="16"/>
      <c r="D2627" s="147"/>
      <c r="E2627" s="164"/>
      <c r="F2627" s="167"/>
    </row>
    <row r="2628" spans="1:6">
      <c r="A2628" s="184"/>
      <c r="B2628" s="22" t="s">
        <v>2428</v>
      </c>
      <c r="C2628" s="16"/>
      <c r="D2628" s="147"/>
      <c r="E2628" s="164"/>
      <c r="F2628" s="167"/>
    </row>
    <row r="2629" spans="1:6">
      <c r="A2629" s="184"/>
      <c r="B2629" s="22" t="s">
        <v>63</v>
      </c>
      <c r="C2629" s="16"/>
      <c r="D2629" s="147"/>
      <c r="E2629" s="164"/>
      <c r="F2629" s="167"/>
    </row>
    <row r="2630" spans="1:6">
      <c r="A2630" s="184"/>
      <c r="B2630" s="15" t="s">
        <v>92</v>
      </c>
      <c r="C2630" s="16"/>
      <c r="D2630" s="147">
        <v>400</v>
      </c>
      <c r="E2630" s="144">
        <v>27.12</v>
      </c>
      <c r="F2630" s="170">
        <f>ROUND((100-E2630)/100*D2630,1)</f>
        <v>291.5</v>
      </c>
    </row>
    <row r="2631" spans="1:6">
      <c r="A2631" s="184"/>
      <c r="B2631" s="19" t="s">
        <v>2429</v>
      </c>
      <c r="C2631" s="16"/>
      <c r="D2631" s="147"/>
      <c r="E2631" s="164"/>
      <c r="F2631" s="167"/>
    </row>
    <row r="2632" spans="1:6">
      <c r="A2632" s="184"/>
      <c r="B2632" s="19" t="s">
        <v>2430</v>
      </c>
      <c r="C2632" s="16"/>
      <c r="D2632" s="147"/>
      <c r="E2632" s="164"/>
      <c r="F2632" s="167"/>
    </row>
    <row r="2633" spans="1:6">
      <c r="A2633" s="184"/>
      <c r="B2633" s="19" t="s">
        <v>1680</v>
      </c>
      <c r="C2633" s="16"/>
      <c r="D2633" s="147"/>
      <c r="E2633" s="164"/>
      <c r="F2633" s="167"/>
    </row>
    <row r="2634" spans="1:6">
      <c r="A2634" s="184"/>
      <c r="B2634" s="19" t="s">
        <v>236</v>
      </c>
      <c r="C2634" s="16"/>
      <c r="D2634" s="147"/>
      <c r="E2634" s="164"/>
      <c r="F2634" s="167"/>
    </row>
    <row r="2635" spans="1:6">
      <c r="A2635" s="184"/>
      <c r="B2635" s="19" t="s">
        <v>2431</v>
      </c>
      <c r="C2635" s="16"/>
      <c r="D2635" s="147"/>
      <c r="E2635" s="164"/>
      <c r="F2635" s="167"/>
    </row>
    <row r="2636" spans="1:6">
      <c r="A2636" s="184"/>
      <c r="B2636" s="19" t="s">
        <v>2432</v>
      </c>
      <c r="C2636" s="16"/>
      <c r="D2636" s="147"/>
      <c r="E2636" s="164"/>
      <c r="F2636" s="167"/>
    </row>
    <row r="2637" spans="1:6">
      <c r="A2637" s="184"/>
      <c r="B2637" s="19" t="s">
        <v>2433</v>
      </c>
      <c r="C2637" s="16"/>
      <c r="D2637" s="147"/>
      <c r="E2637" s="164"/>
      <c r="F2637" s="167"/>
    </row>
    <row r="2638" spans="1:6">
      <c r="A2638"/>
      <c r="B2638" s="15" t="s">
        <v>2434</v>
      </c>
      <c r="C2638" s="16"/>
      <c r="D2638" s="147">
        <v>400</v>
      </c>
      <c r="E2638" s="144">
        <v>12.655250000000001</v>
      </c>
      <c r="F2638" s="170">
        <f>ROUND((100-E2638)/100*D2638,1)</f>
        <v>349.4</v>
      </c>
    </row>
    <row r="2639" spans="1:6" ht="15.75" thickBot="1">
      <c r="A2639" s="207" t="s">
        <v>302</v>
      </c>
      <c r="B2639" s="22" t="s">
        <v>2435</v>
      </c>
      <c r="C2639" s="217" t="s">
        <v>2436</v>
      </c>
      <c r="D2639" s="147"/>
      <c r="E2639" s="164"/>
      <c r="F2639" s="167"/>
    </row>
    <row r="2640" spans="1:6" ht="15.75" thickBot="1">
      <c r="A2640" s="207"/>
      <c r="B2640" s="19" t="s">
        <v>2437</v>
      </c>
      <c r="C2640" s="217"/>
      <c r="D2640" s="147"/>
      <c r="E2640" s="164"/>
      <c r="F2640" s="167"/>
    </row>
    <row r="2641" spans="1:6" ht="15.75" thickBot="1">
      <c r="A2641" s="207"/>
      <c r="B2641" s="19" t="s">
        <v>2438</v>
      </c>
      <c r="C2641" s="217"/>
      <c r="D2641" s="147"/>
      <c r="E2641" s="164"/>
      <c r="F2641" s="167"/>
    </row>
    <row r="2642" spans="1:6" ht="15.75" thickBot="1">
      <c r="A2642" s="207"/>
      <c r="B2642" s="19" t="s">
        <v>2439</v>
      </c>
      <c r="C2642" s="217"/>
      <c r="D2642" s="147"/>
      <c r="E2642" s="164"/>
      <c r="F2642" s="167"/>
    </row>
    <row r="2643" spans="1:6" ht="15.75" thickBot="1">
      <c r="A2643" s="207"/>
      <c r="B2643" s="19" t="s">
        <v>2440</v>
      </c>
      <c r="C2643" s="217"/>
      <c r="D2643" s="147"/>
      <c r="E2643" s="164"/>
      <c r="F2643" s="167"/>
    </row>
    <row r="2644" spans="1:6" ht="15.75" thickBot="1">
      <c r="A2644" s="207"/>
      <c r="B2644" s="19" t="s">
        <v>2441</v>
      </c>
      <c r="C2644" s="217"/>
      <c r="D2644" s="147"/>
      <c r="E2644" s="164"/>
      <c r="F2644" s="167"/>
    </row>
    <row r="2645" spans="1:6" ht="15.75" thickBot="1">
      <c r="A2645" s="207"/>
      <c r="B2645" s="19" t="s">
        <v>2442</v>
      </c>
      <c r="C2645" s="217"/>
      <c r="D2645" s="147"/>
      <c r="E2645" s="164"/>
      <c r="F2645" s="167"/>
    </row>
    <row r="2646" spans="1:6" ht="15.75" thickBot="1">
      <c r="A2646" s="207"/>
      <c r="B2646" s="15" t="s">
        <v>92</v>
      </c>
      <c r="C2646" s="217"/>
      <c r="D2646" s="147">
        <v>400</v>
      </c>
      <c r="E2646" s="144">
        <v>21.535</v>
      </c>
      <c r="F2646" s="170">
        <f>ROUND((100-E2646)/100*D2646,1)</f>
        <v>313.89999999999998</v>
      </c>
    </row>
    <row r="2647" spans="1:6" ht="15.75" thickBot="1">
      <c r="A2647" s="207"/>
      <c r="B2647" s="19" t="s">
        <v>2443</v>
      </c>
      <c r="C2647" s="217"/>
      <c r="D2647" s="147"/>
      <c r="E2647" s="164"/>
      <c r="F2647" s="167"/>
    </row>
    <row r="2648" spans="1:6">
      <c r="A2648" s="207"/>
      <c r="B2648" s="19" t="s">
        <v>2444</v>
      </c>
      <c r="C2648" s="16"/>
      <c r="D2648" s="147"/>
      <c r="E2648" s="164"/>
      <c r="F2648" s="167"/>
    </row>
    <row r="2649" spans="1:6">
      <c r="A2649" s="207"/>
      <c r="B2649" s="19" t="s">
        <v>2445</v>
      </c>
      <c r="C2649" s="16"/>
      <c r="D2649" s="147"/>
      <c r="E2649" s="164"/>
      <c r="F2649" s="167"/>
    </row>
    <row r="2650" spans="1:6">
      <c r="A2650" s="207"/>
      <c r="B2650" s="19" t="s">
        <v>440</v>
      </c>
      <c r="C2650" s="16"/>
      <c r="D2650" s="147"/>
      <c r="E2650" s="164"/>
      <c r="F2650" s="167"/>
    </row>
    <row r="2651" spans="1:6">
      <c r="A2651" s="207"/>
      <c r="B2651" s="19" t="s">
        <v>2446</v>
      </c>
      <c r="C2651" s="16"/>
      <c r="D2651" s="147"/>
      <c r="E2651" s="164"/>
      <c r="F2651" s="167"/>
    </row>
    <row r="2652" spans="1:6" ht="15.75" thickBot="1">
      <c r="A2652" s="207"/>
      <c r="B2652" s="15" t="s">
        <v>2447</v>
      </c>
      <c r="C2652" s="16"/>
      <c r="D2652" s="147">
        <v>250</v>
      </c>
      <c r="E2652" s="144">
        <v>20.876799999999999</v>
      </c>
      <c r="F2652" s="170">
        <f>ROUND((100-E2652)/100*D2652,1)</f>
        <v>197.8</v>
      </c>
    </row>
    <row r="2653" spans="1:6" ht="15.75" thickBot="1">
      <c r="A2653" s="207"/>
      <c r="B2653" s="19" t="s">
        <v>2448</v>
      </c>
      <c r="C2653" s="218" t="s">
        <v>2449</v>
      </c>
      <c r="D2653" s="147"/>
      <c r="E2653" s="164"/>
      <c r="F2653" s="167"/>
    </row>
    <row r="2654" spans="1:6" ht="15.75" thickBot="1">
      <c r="A2654" s="207"/>
      <c r="B2654" s="19" t="s">
        <v>335</v>
      </c>
      <c r="C2654" s="218"/>
      <c r="D2654" s="147"/>
      <c r="E2654" s="164"/>
      <c r="F2654" s="167"/>
    </row>
    <row r="2655" spans="1:6" ht="15.75" thickBot="1">
      <c r="A2655" s="207"/>
      <c r="B2655" s="19" t="s">
        <v>2450</v>
      </c>
      <c r="C2655" s="218"/>
      <c r="D2655" s="147"/>
      <c r="E2655" s="164"/>
      <c r="F2655" s="167"/>
    </row>
    <row r="2656" spans="1:6" ht="15.75" thickBot="1">
      <c r="A2656" s="207"/>
      <c r="B2656" s="19" t="s">
        <v>2451</v>
      </c>
      <c r="C2656" s="218"/>
      <c r="D2656" s="147"/>
      <c r="E2656" s="164"/>
      <c r="F2656" s="167"/>
    </row>
    <row r="2657" spans="1:6" ht="15.75" thickBot="1">
      <c r="A2657" s="207"/>
      <c r="B2657" s="19" t="s">
        <v>2452</v>
      </c>
      <c r="C2657" s="218"/>
      <c r="D2657" s="147"/>
      <c r="E2657" s="164"/>
      <c r="F2657" s="167"/>
    </row>
    <row r="2658" spans="1:6" ht="15.75" thickBot="1">
      <c r="A2658" s="207"/>
      <c r="B2658" s="19" t="s">
        <v>2453</v>
      </c>
      <c r="C2658" s="218"/>
      <c r="D2658" s="147"/>
      <c r="E2658" s="164"/>
      <c r="F2658" s="167"/>
    </row>
    <row r="2659" spans="1:6" ht="15.75" thickBot="1">
      <c r="A2659" s="207"/>
      <c r="B2659" s="15" t="s">
        <v>92</v>
      </c>
      <c r="C2659" s="218"/>
      <c r="D2659" s="147">
        <v>250</v>
      </c>
      <c r="E2659" s="167">
        <v>0</v>
      </c>
      <c r="F2659" s="170">
        <f>ROUND((100-E2659)/100*D2659,1)</f>
        <v>250</v>
      </c>
    </row>
    <row r="2660" spans="1:6">
      <c r="A2660" s="207"/>
      <c r="B2660" s="19" t="s">
        <v>2454</v>
      </c>
      <c r="C2660" s="16"/>
      <c r="D2660" s="147"/>
      <c r="E2660" s="164"/>
      <c r="F2660" s="167"/>
    </row>
    <row r="2661" spans="1:6">
      <c r="A2661"/>
      <c r="B2661" s="15" t="s">
        <v>2455</v>
      </c>
      <c r="C2661" s="16"/>
      <c r="D2661" s="147">
        <v>400</v>
      </c>
      <c r="E2661" s="144">
        <v>14.5665</v>
      </c>
      <c r="F2661" s="170">
        <f>ROUND((100-E2661)/100*D2661,1)</f>
        <v>341.7</v>
      </c>
    </row>
    <row r="2662" spans="1:6" ht="15.75" thickBot="1">
      <c r="A2662" s="184" t="s">
        <v>302</v>
      </c>
      <c r="B2662" s="19" t="s">
        <v>2456</v>
      </c>
      <c r="C2662" s="217" t="s">
        <v>2457</v>
      </c>
      <c r="D2662" s="147"/>
      <c r="E2662" s="164"/>
      <c r="F2662" s="167"/>
    </row>
    <row r="2663" spans="1:6" ht="15.75" thickBot="1">
      <c r="A2663" s="184"/>
      <c r="B2663" s="19" t="s">
        <v>2458</v>
      </c>
      <c r="C2663" s="217"/>
      <c r="D2663" s="147"/>
      <c r="E2663" s="164"/>
      <c r="F2663" s="167"/>
    </row>
    <row r="2664" spans="1:6" ht="15.75" thickBot="1">
      <c r="A2664" s="184"/>
      <c r="B2664" s="19" t="s">
        <v>2415</v>
      </c>
      <c r="C2664" s="217"/>
      <c r="D2664" s="147"/>
      <c r="E2664" s="164"/>
      <c r="F2664" s="167"/>
    </row>
    <row r="2665" spans="1:6" ht="15.75" thickBot="1">
      <c r="A2665" s="184"/>
      <c r="B2665" s="15" t="s">
        <v>92</v>
      </c>
      <c r="C2665" s="217"/>
      <c r="D2665" s="147">
        <v>400</v>
      </c>
      <c r="E2665" s="144">
        <v>20.553999999999998</v>
      </c>
      <c r="F2665" s="170">
        <f>ROUND((100-E2665)/100*D2665,1)</f>
        <v>317.8</v>
      </c>
    </row>
    <row r="2666" spans="1:6" ht="15.75" thickBot="1">
      <c r="A2666" s="184"/>
      <c r="B2666" s="19" t="s">
        <v>2459</v>
      </c>
      <c r="C2666" s="217"/>
      <c r="D2666" s="147"/>
      <c r="E2666" s="164"/>
      <c r="F2666" s="167"/>
    </row>
    <row r="2667" spans="1:6" ht="15.75" thickBot="1">
      <c r="A2667" s="184"/>
      <c r="B2667" s="19" t="s">
        <v>2460</v>
      </c>
      <c r="C2667" s="217"/>
      <c r="D2667" s="147"/>
      <c r="E2667" s="164"/>
      <c r="F2667" s="167"/>
    </row>
    <row r="2668" spans="1:6" ht="15.75" thickBot="1">
      <c r="A2668" s="184"/>
      <c r="B2668" s="19" t="s">
        <v>2461</v>
      </c>
      <c r="C2668" s="217"/>
      <c r="D2668" s="147"/>
      <c r="E2668" s="164"/>
      <c r="F2668" s="167"/>
    </row>
    <row r="2669" spans="1:6" ht="15.75" thickBot="1">
      <c r="A2669" s="184"/>
      <c r="B2669" s="19" t="s">
        <v>2462</v>
      </c>
      <c r="C2669" s="217"/>
      <c r="D2669" s="147"/>
      <c r="E2669" s="164"/>
      <c r="F2669" s="167"/>
    </row>
    <row r="2670" spans="1:6">
      <c r="A2670"/>
      <c r="B2670" s="15" t="s">
        <v>2463</v>
      </c>
      <c r="C2670" s="16"/>
      <c r="D2670" s="147">
        <v>400</v>
      </c>
      <c r="E2670" s="144">
        <v>3.206</v>
      </c>
      <c r="F2670" s="170">
        <f>ROUND((100-E2670)/100*D2670,1)</f>
        <v>387.2</v>
      </c>
    </row>
    <row r="2671" spans="1:6" ht="15.75" thickBot="1">
      <c r="A2671" s="184" t="s">
        <v>302</v>
      </c>
      <c r="B2671" s="19" t="s">
        <v>2464</v>
      </c>
      <c r="C2671" s="217" t="s">
        <v>2465</v>
      </c>
      <c r="D2671" s="147"/>
      <c r="E2671" s="164"/>
      <c r="F2671" s="167"/>
    </row>
    <row r="2672" spans="1:6" ht="15.75" thickBot="1">
      <c r="A2672" s="184"/>
      <c r="B2672" s="26" t="s">
        <v>2466</v>
      </c>
      <c r="C2672" s="217"/>
      <c r="D2672" s="147"/>
      <c r="E2672" s="164"/>
      <c r="F2672" s="167"/>
    </row>
    <row r="2673" spans="1:6" ht="15.75" thickBot="1">
      <c r="A2673" s="184"/>
      <c r="B2673" s="26" t="s">
        <v>2467</v>
      </c>
      <c r="C2673" s="217"/>
      <c r="D2673" s="147"/>
      <c r="E2673" s="164"/>
      <c r="F2673" s="167"/>
    </row>
    <row r="2674" spans="1:6" ht="15.75" thickBot="1">
      <c r="A2674" s="184"/>
      <c r="B2674" s="19" t="s">
        <v>2468</v>
      </c>
      <c r="C2674" s="217"/>
      <c r="D2674" s="147"/>
      <c r="E2674" s="164"/>
      <c r="F2674" s="167"/>
    </row>
    <row r="2675" spans="1:6" ht="15.75" thickBot="1">
      <c r="A2675" s="184"/>
      <c r="B2675" s="26" t="s">
        <v>2469</v>
      </c>
      <c r="C2675" s="217"/>
      <c r="D2675" s="147"/>
      <c r="E2675" s="164"/>
      <c r="F2675" s="167"/>
    </row>
    <row r="2676" spans="1:6" ht="15.75" thickBot="1">
      <c r="A2676" s="184"/>
      <c r="B2676" s="15" t="s">
        <v>92</v>
      </c>
      <c r="C2676" s="217"/>
      <c r="D2676" s="147">
        <v>400</v>
      </c>
      <c r="E2676" s="144">
        <v>9.8175000000000008</v>
      </c>
      <c r="F2676" s="170">
        <f>ROUND((100-E2676)/100*D2676,1)</f>
        <v>360.7</v>
      </c>
    </row>
    <row r="2677" spans="1:6" ht="15.75" thickBot="1">
      <c r="A2677" s="184"/>
      <c r="B2677" s="19" t="s">
        <v>2470</v>
      </c>
      <c r="C2677" s="217"/>
      <c r="D2677" s="147"/>
      <c r="E2677" s="164"/>
      <c r="F2677" s="167"/>
    </row>
    <row r="2678" spans="1:6" ht="15.75" thickBot="1">
      <c r="A2678" s="184"/>
      <c r="B2678" s="19" t="s">
        <v>2471</v>
      </c>
      <c r="C2678" s="217"/>
      <c r="D2678" s="147"/>
      <c r="E2678" s="164"/>
      <c r="F2678" s="167"/>
    </row>
    <row r="2679" spans="1:6" ht="15.75" thickBot="1">
      <c r="A2679" s="184"/>
      <c r="B2679" s="19" t="s">
        <v>2472</v>
      </c>
      <c r="C2679" s="217"/>
      <c r="D2679" s="147"/>
      <c r="E2679" s="164"/>
      <c r="F2679" s="167"/>
    </row>
    <row r="2680" spans="1:6">
      <c r="A2680" s="184"/>
      <c r="B2680" s="19" t="s">
        <v>2473</v>
      </c>
      <c r="C2680" s="16"/>
      <c r="D2680" s="147"/>
      <c r="E2680" s="164"/>
      <c r="F2680" s="167"/>
    </row>
    <row r="2681" spans="1:6">
      <c r="A2681"/>
      <c r="B2681" s="15" t="s">
        <v>2474</v>
      </c>
      <c r="C2681" s="16"/>
      <c r="D2681" s="147">
        <v>400</v>
      </c>
      <c r="E2681" s="144">
        <v>17.726500000000001</v>
      </c>
      <c r="F2681" s="170">
        <f>ROUND((100-E2681)/100*D2681,1)</f>
        <v>329.1</v>
      </c>
    </row>
    <row r="2682" spans="1:6" ht="16.5" thickBot="1">
      <c r="A2682" s="184" t="s">
        <v>302</v>
      </c>
      <c r="B2682" s="19" t="s">
        <v>2475</v>
      </c>
      <c r="C2682" s="103" t="s">
        <v>2476</v>
      </c>
      <c r="D2682" s="147"/>
      <c r="E2682" s="164"/>
      <c r="F2682" s="167"/>
    </row>
    <row r="2683" spans="1:6">
      <c r="A2683" s="184"/>
      <c r="B2683" s="22" t="s">
        <v>2477</v>
      </c>
      <c r="C2683" s="16"/>
      <c r="D2683" s="147"/>
      <c r="E2683" s="164"/>
      <c r="F2683" s="167"/>
    </row>
    <row r="2684" spans="1:6">
      <c r="A2684" s="184"/>
      <c r="B2684" s="19" t="s">
        <v>2478</v>
      </c>
      <c r="C2684" s="16"/>
      <c r="D2684" s="147"/>
      <c r="E2684" s="164"/>
      <c r="F2684" s="167"/>
    </row>
    <row r="2685" spans="1:6">
      <c r="A2685" s="184"/>
      <c r="B2685" s="19" t="s">
        <v>2475</v>
      </c>
      <c r="C2685" s="16"/>
      <c r="D2685" s="147"/>
      <c r="E2685" s="164"/>
      <c r="F2685" s="167"/>
    </row>
    <row r="2686" spans="1:6">
      <c r="A2686" s="184"/>
      <c r="B2686" s="19" t="s">
        <v>2479</v>
      </c>
      <c r="C2686" s="16"/>
      <c r="D2686" s="147"/>
      <c r="E2686" s="164"/>
      <c r="F2686" s="167"/>
    </row>
    <row r="2687" spans="1:6">
      <c r="A2687"/>
      <c r="B2687" s="15" t="s">
        <v>2480</v>
      </c>
      <c r="C2687" s="16"/>
      <c r="D2687" s="147">
        <v>400</v>
      </c>
      <c r="E2687" s="144">
        <v>20.995999999999999</v>
      </c>
      <c r="F2687" s="170">
        <f>ROUND((100-E2687)/100*D2687,1)</f>
        <v>316</v>
      </c>
    </row>
    <row r="2688" spans="1:6" ht="15.75" thickBot="1">
      <c r="A2688" s="184" t="s">
        <v>302</v>
      </c>
      <c r="B2688" s="19" t="s">
        <v>817</v>
      </c>
      <c r="C2688" s="217" t="s">
        <v>2481</v>
      </c>
      <c r="D2688" s="147"/>
      <c r="E2688" s="164"/>
      <c r="F2688" s="167"/>
    </row>
    <row r="2689" spans="1:6" ht="15.75" thickBot="1">
      <c r="A2689" s="184"/>
      <c r="B2689" s="26" t="s">
        <v>2482</v>
      </c>
      <c r="C2689" s="217"/>
      <c r="D2689" s="147"/>
      <c r="E2689" s="164"/>
      <c r="F2689" s="167"/>
    </row>
    <row r="2690" spans="1:6" ht="15.75" thickBot="1">
      <c r="A2690" s="184"/>
      <c r="B2690" s="26" t="s">
        <v>2483</v>
      </c>
      <c r="C2690" s="217"/>
      <c r="D2690" s="147"/>
      <c r="E2690" s="164"/>
      <c r="F2690" s="167"/>
    </row>
    <row r="2691" spans="1:6" ht="15.75" thickBot="1">
      <c r="A2691" s="184"/>
      <c r="B2691" s="22" t="s">
        <v>2484</v>
      </c>
      <c r="C2691" s="217"/>
      <c r="D2691" s="147"/>
      <c r="E2691" s="164"/>
      <c r="F2691" s="167"/>
    </row>
    <row r="2692" spans="1:6" ht="15.75" thickBot="1">
      <c r="A2692" s="184"/>
      <c r="B2692" s="19" t="s">
        <v>2485</v>
      </c>
      <c r="C2692" s="217"/>
      <c r="D2692" s="147"/>
      <c r="E2692" s="164"/>
      <c r="F2692" s="167"/>
    </row>
    <row r="2693" spans="1:6" ht="15.75" thickBot="1">
      <c r="A2693" s="184"/>
      <c r="B2693" s="19" t="s">
        <v>2486</v>
      </c>
      <c r="C2693" s="217"/>
      <c r="D2693" s="147"/>
      <c r="E2693" s="164"/>
      <c r="F2693" s="167"/>
    </row>
    <row r="2694" spans="1:6">
      <c r="A2694" s="184"/>
      <c r="B2694" s="15" t="s">
        <v>2402</v>
      </c>
      <c r="C2694" s="16"/>
      <c r="D2694" s="147"/>
      <c r="E2694" s="164"/>
      <c r="F2694" s="167"/>
    </row>
    <row r="2695" spans="1:6">
      <c r="A2695" s="184"/>
      <c r="B2695" s="26" t="s">
        <v>63</v>
      </c>
      <c r="C2695" s="16"/>
      <c r="D2695" s="147"/>
      <c r="E2695" s="164"/>
      <c r="F2695" s="167"/>
    </row>
    <row r="2696" spans="1:6">
      <c r="A2696" s="184"/>
      <c r="B2696" s="19" t="s">
        <v>2487</v>
      </c>
      <c r="C2696" s="16"/>
      <c r="D2696" s="147"/>
      <c r="E2696" s="164"/>
      <c r="F2696" s="167"/>
    </row>
    <row r="2697" spans="1:6">
      <c r="A2697" s="184"/>
      <c r="B2697" s="19" t="s">
        <v>2488</v>
      </c>
      <c r="C2697" s="16"/>
      <c r="D2697" s="147"/>
      <c r="E2697" s="164"/>
      <c r="F2697" s="167"/>
    </row>
    <row r="2698" spans="1:6">
      <c r="A2698" s="184"/>
      <c r="B2698" s="19" t="s">
        <v>2489</v>
      </c>
      <c r="C2698" s="16"/>
      <c r="D2698" s="147"/>
      <c r="E2698" s="164"/>
      <c r="F2698" s="167"/>
    </row>
    <row r="2699" spans="1:6">
      <c r="A2699" s="184"/>
      <c r="B2699" s="19" t="s">
        <v>2490</v>
      </c>
      <c r="C2699" s="16"/>
      <c r="D2699" s="147"/>
      <c r="E2699" s="164"/>
      <c r="F2699" s="167"/>
    </row>
    <row r="2700" spans="1:6">
      <c r="A2700" s="14"/>
      <c r="B2700" s="15" t="s">
        <v>2491</v>
      </c>
      <c r="C2700" s="16"/>
      <c r="D2700" s="147">
        <v>400</v>
      </c>
      <c r="E2700" s="144">
        <v>19.664999999999999</v>
      </c>
      <c r="F2700" s="170">
        <f>ROUND((100-E2700)/100*D2700,1)</f>
        <v>321.3</v>
      </c>
    </row>
    <row r="2701" spans="1:6" ht="15.75" thickBot="1">
      <c r="A2701" s="205" t="s">
        <v>387</v>
      </c>
      <c r="B2701" s="26" t="s">
        <v>2492</v>
      </c>
      <c r="C2701" s="217" t="s">
        <v>2493</v>
      </c>
      <c r="D2701" s="147"/>
      <c r="E2701" s="164"/>
      <c r="F2701" s="167"/>
    </row>
    <row r="2702" spans="1:6" ht="15.75" thickBot="1">
      <c r="A2702" s="205"/>
      <c r="B2702" s="19" t="s">
        <v>2494</v>
      </c>
      <c r="C2702" s="217"/>
      <c r="D2702" s="147"/>
      <c r="E2702" s="164"/>
      <c r="F2702" s="167"/>
    </row>
    <row r="2703" spans="1:6" ht="15.75" thickBot="1">
      <c r="A2703" s="205"/>
      <c r="B2703" s="19" t="s">
        <v>2495</v>
      </c>
      <c r="C2703" s="217"/>
      <c r="D2703" s="147"/>
      <c r="E2703" s="164"/>
      <c r="F2703" s="167"/>
    </row>
    <row r="2704" spans="1:6" ht="15.75" thickBot="1">
      <c r="A2704" s="205"/>
      <c r="B2704" s="19" t="s">
        <v>2496</v>
      </c>
      <c r="C2704" s="217"/>
      <c r="D2704" s="147"/>
      <c r="E2704" s="164"/>
      <c r="F2704" s="167"/>
    </row>
    <row r="2705" spans="1:6" ht="15.75" thickBot="1">
      <c r="A2705" s="205"/>
      <c r="B2705" s="19" t="s">
        <v>63</v>
      </c>
      <c r="C2705" s="217"/>
      <c r="D2705" s="147"/>
      <c r="E2705" s="164"/>
      <c r="F2705" s="167"/>
    </row>
    <row r="2706" spans="1:6" ht="15.75" thickBot="1">
      <c r="A2706" s="205"/>
      <c r="B2706" s="22" t="s">
        <v>847</v>
      </c>
      <c r="C2706" s="217"/>
      <c r="D2706" s="147"/>
      <c r="E2706" s="164"/>
      <c r="F2706" s="167"/>
    </row>
    <row r="2707" spans="1:6">
      <c r="A2707" s="205"/>
      <c r="B2707" s="22" t="s">
        <v>2497</v>
      </c>
      <c r="C2707" s="16"/>
      <c r="D2707" s="147"/>
      <c r="E2707" s="164"/>
      <c r="F2707" s="167"/>
    </row>
    <row r="2708" spans="1:6">
      <c r="A2708" s="205"/>
      <c r="B2708" s="22" t="s">
        <v>2498</v>
      </c>
      <c r="C2708" s="16"/>
      <c r="D2708" s="147"/>
      <c r="E2708" s="164"/>
      <c r="F2708" s="167"/>
    </row>
    <row r="2709" spans="1:6">
      <c r="A2709" s="205"/>
      <c r="B2709" s="30" t="s">
        <v>451</v>
      </c>
      <c r="C2709" s="16"/>
      <c r="D2709" s="147"/>
      <c r="E2709" s="164"/>
      <c r="F2709" s="167"/>
    </row>
    <row r="2710" spans="1:6">
      <c r="A2710" s="205"/>
      <c r="B2710" s="19" t="s">
        <v>2499</v>
      </c>
      <c r="C2710" s="16"/>
      <c r="D2710" s="147"/>
      <c r="E2710" s="164"/>
      <c r="F2710" s="167"/>
    </row>
    <row r="2711" spans="1:6">
      <c r="A2711" s="205"/>
      <c r="B2711" s="19" t="s">
        <v>2500</v>
      </c>
      <c r="C2711" s="16"/>
      <c r="D2711" s="147"/>
      <c r="E2711" s="164"/>
      <c r="F2711" s="167"/>
    </row>
    <row r="2712" spans="1:6">
      <c r="A2712" s="205"/>
      <c r="B2712" s="22" t="s">
        <v>2501</v>
      </c>
      <c r="C2712" s="16"/>
      <c r="D2712" s="147"/>
      <c r="E2712" s="164"/>
      <c r="F2712" s="167"/>
    </row>
    <row r="2713" spans="1:6">
      <c r="A2713" s="205"/>
      <c r="B2713" s="15" t="s">
        <v>2502</v>
      </c>
      <c r="C2713" s="16"/>
      <c r="D2713" s="147">
        <v>400</v>
      </c>
      <c r="E2713" s="144">
        <v>25.287500000000001</v>
      </c>
      <c r="F2713" s="170">
        <f>ROUND((100-E2713)/100*D2713,1)</f>
        <v>298.89999999999998</v>
      </c>
    </row>
    <row r="2714" spans="1:6" ht="15.75" thickBot="1">
      <c r="A2714" s="205"/>
      <c r="B2714" s="19" t="s">
        <v>2503</v>
      </c>
      <c r="C2714" s="217" t="s">
        <v>2504</v>
      </c>
      <c r="D2714" s="147"/>
      <c r="E2714" s="164"/>
      <c r="F2714" s="167"/>
    </row>
    <row r="2715" spans="1:6" ht="15.75" thickBot="1">
      <c r="A2715" s="205"/>
      <c r="B2715" s="19" t="s">
        <v>2505</v>
      </c>
      <c r="C2715" s="217"/>
      <c r="D2715" s="147"/>
      <c r="E2715" s="164"/>
      <c r="F2715" s="167"/>
    </row>
    <row r="2716" spans="1:6" ht="15.75" thickBot="1">
      <c r="A2716" s="205"/>
      <c r="B2716" s="19" t="s">
        <v>2506</v>
      </c>
      <c r="C2716" s="217"/>
      <c r="D2716" s="147"/>
      <c r="E2716" s="164"/>
      <c r="F2716" s="167"/>
    </row>
    <row r="2717" spans="1:6" ht="15.75" thickBot="1">
      <c r="A2717" s="205"/>
      <c r="B2717" s="19" t="s">
        <v>271</v>
      </c>
      <c r="C2717" s="217"/>
      <c r="D2717" s="147"/>
      <c r="E2717" s="164"/>
      <c r="F2717" s="167"/>
    </row>
    <row r="2718" spans="1:6">
      <c r="A2718" s="205"/>
      <c r="B2718" s="19" t="s">
        <v>2507</v>
      </c>
      <c r="C2718" s="16"/>
      <c r="D2718" s="147"/>
      <c r="E2718" s="164"/>
      <c r="F2718" s="167"/>
    </row>
    <row r="2719" spans="1:6">
      <c r="A2719" s="205"/>
      <c r="B2719" s="19" t="s">
        <v>2508</v>
      </c>
      <c r="C2719" s="16"/>
      <c r="D2719" s="147"/>
      <c r="E2719" s="164"/>
      <c r="F2719" s="167"/>
    </row>
    <row r="2720" spans="1:6">
      <c r="A2720" s="205"/>
      <c r="B2720" s="30" t="s">
        <v>2402</v>
      </c>
      <c r="C2720" s="16"/>
      <c r="D2720" s="147"/>
      <c r="E2720" s="164"/>
      <c r="F2720" s="167"/>
    </row>
    <row r="2721" spans="1:6">
      <c r="A2721" s="205"/>
      <c r="B2721" s="19" t="s">
        <v>2509</v>
      </c>
      <c r="C2721" s="16"/>
      <c r="D2721" s="147"/>
      <c r="E2721" s="164"/>
      <c r="F2721" s="167"/>
    </row>
    <row r="2722" spans="1:6">
      <c r="A2722" s="205"/>
      <c r="B2722" s="19" t="s">
        <v>2510</v>
      </c>
      <c r="C2722" s="16"/>
      <c r="D2722" s="147"/>
      <c r="E2722" s="164"/>
      <c r="F2722" s="167"/>
    </row>
    <row r="2723" spans="1:6">
      <c r="A2723" s="205"/>
      <c r="B2723" s="19" t="s">
        <v>2511</v>
      </c>
      <c r="C2723" s="16"/>
      <c r="D2723" s="147"/>
      <c r="E2723" s="164"/>
      <c r="F2723" s="167"/>
    </row>
    <row r="2724" spans="1:6">
      <c r="A2724"/>
      <c r="B2724" s="15" t="s">
        <v>2512</v>
      </c>
      <c r="C2724" s="16"/>
      <c r="D2724" s="147">
        <v>400</v>
      </c>
      <c r="E2724" s="144">
        <v>17.457999999999998</v>
      </c>
      <c r="F2724" s="170">
        <f>ROUND((100-E2724)/100*D2724,1)</f>
        <v>330.2</v>
      </c>
    </row>
    <row r="2725" spans="1:6" ht="16.5" thickBot="1">
      <c r="A2725" s="207" t="s">
        <v>302</v>
      </c>
      <c r="B2725" s="60" t="s">
        <v>261</v>
      </c>
      <c r="C2725" s="103" t="s">
        <v>2513</v>
      </c>
      <c r="D2725" s="147"/>
      <c r="E2725" s="164"/>
      <c r="F2725" s="167"/>
    </row>
    <row r="2726" spans="1:6">
      <c r="A2726" s="207"/>
      <c r="B2726" s="58" t="s">
        <v>2514</v>
      </c>
      <c r="C2726" s="16"/>
      <c r="D2726" s="147"/>
      <c r="E2726" s="164"/>
      <c r="F2726" s="167"/>
    </row>
    <row r="2727" spans="1:6">
      <c r="A2727" s="207"/>
      <c r="B2727" s="58" t="s">
        <v>2515</v>
      </c>
      <c r="C2727" s="16"/>
      <c r="D2727" s="147"/>
      <c r="E2727" s="164"/>
      <c r="F2727" s="167"/>
    </row>
    <row r="2728" spans="1:6">
      <c r="A2728" s="207"/>
      <c r="B2728" s="58" t="s">
        <v>817</v>
      </c>
      <c r="C2728" s="16"/>
      <c r="D2728" s="147"/>
      <c r="E2728" s="164"/>
      <c r="F2728" s="167"/>
    </row>
    <row r="2729" spans="1:6">
      <c r="A2729" s="207"/>
      <c r="B2729" s="15" t="s">
        <v>2516</v>
      </c>
      <c r="C2729" s="16"/>
      <c r="D2729" s="147">
        <v>400</v>
      </c>
      <c r="E2729" s="144">
        <v>63.767499999999998</v>
      </c>
      <c r="F2729" s="170">
        <f>ROUND((100-E2729)/100*D2729,1)</f>
        <v>144.9</v>
      </c>
    </row>
    <row r="2730" spans="1:6" ht="15.75" thickBot="1">
      <c r="A2730" s="207"/>
      <c r="B2730" s="22" t="s">
        <v>2517</v>
      </c>
      <c r="C2730" s="217" t="s">
        <v>2518</v>
      </c>
      <c r="D2730" s="147"/>
      <c r="E2730" s="164"/>
      <c r="F2730" s="167"/>
    </row>
    <row r="2731" spans="1:6" ht="15.75" thickBot="1">
      <c r="A2731" s="207"/>
      <c r="B2731" s="22" t="s">
        <v>2519</v>
      </c>
      <c r="C2731" s="217"/>
      <c r="D2731" s="147"/>
      <c r="E2731" s="164"/>
      <c r="F2731" s="167"/>
    </row>
    <row r="2732" spans="1:6" ht="15.75" thickBot="1">
      <c r="A2732" s="207"/>
      <c r="B2732" s="19" t="s">
        <v>2520</v>
      </c>
      <c r="C2732" s="217"/>
      <c r="D2732" s="147"/>
      <c r="E2732" s="164"/>
      <c r="F2732" s="167"/>
    </row>
    <row r="2733" spans="1:6" ht="15.75" thickBot="1">
      <c r="A2733" s="207"/>
      <c r="B2733" s="19" t="s">
        <v>2521</v>
      </c>
      <c r="C2733" s="217"/>
      <c r="D2733" s="147"/>
      <c r="E2733" s="164"/>
      <c r="F2733" s="167"/>
    </row>
    <row r="2734" spans="1:6" ht="15.75" thickBot="1">
      <c r="A2734" s="207"/>
      <c r="B2734" s="19" t="s">
        <v>2522</v>
      </c>
      <c r="C2734" s="217"/>
      <c r="D2734" s="147"/>
      <c r="E2734" s="164"/>
      <c r="F2734" s="167"/>
    </row>
    <row r="2735" spans="1:6" ht="15.75" thickBot="1">
      <c r="A2735" s="207"/>
      <c r="B2735" s="19" t="s">
        <v>2523</v>
      </c>
      <c r="C2735" s="217"/>
      <c r="D2735" s="147"/>
      <c r="E2735" s="164"/>
      <c r="F2735" s="167"/>
    </row>
    <row r="2736" spans="1:6" ht="15.75" thickBot="1">
      <c r="A2736" s="207"/>
      <c r="B2736" s="19" t="s">
        <v>2524</v>
      </c>
      <c r="C2736" s="217"/>
      <c r="D2736" s="147"/>
      <c r="E2736" s="164"/>
      <c r="F2736" s="167"/>
    </row>
    <row r="2737" spans="1:6" ht="15.75" thickBot="1">
      <c r="A2737" s="207"/>
      <c r="B2737" s="19" t="s">
        <v>2525</v>
      </c>
      <c r="C2737" s="217"/>
      <c r="D2737" s="147"/>
      <c r="E2737" s="164"/>
      <c r="F2737" s="167"/>
    </row>
    <row r="2738" spans="1:6">
      <c r="A2738" s="207"/>
      <c r="B2738" s="15" t="s">
        <v>92</v>
      </c>
      <c r="C2738" s="16"/>
      <c r="D2738" s="147">
        <v>400</v>
      </c>
      <c r="E2738" s="144">
        <v>14.67975</v>
      </c>
      <c r="F2738" s="170">
        <f>ROUND((100-E2738)/100*D2738,1)</f>
        <v>341.3</v>
      </c>
    </row>
    <row r="2739" spans="1:6">
      <c r="A2739" s="207"/>
      <c r="B2739" s="19" t="s">
        <v>2526</v>
      </c>
      <c r="C2739" s="16"/>
      <c r="D2739" s="147"/>
      <c r="E2739" s="164"/>
      <c r="F2739" s="167"/>
    </row>
    <row r="2740" spans="1:6">
      <c r="A2740" s="207"/>
      <c r="B2740" s="19" t="s">
        <v>2527</v>
      </c>
      <c r="C2740" s="16"/>
      <c r="D2740" s="147"/>
      <c r="E2740" s="164"/>
      <c r="F2740" s="167"/>
    </row>
    <row r="2741" spans="1:6">
      <c r="A2741" s="207"/>
      <c r="B2741" s="19" t="s">
        <v>2520</v>
      </c>
      <c r="C2741" s="16"/>
      <c r="D2741" s="147"/>
      <c r="E2741" s="164"/>
      <c r="F2741" s="167"/>
    </row>
    <row r="2742" spans="1:6">
      <c r="A2742" s="207"/>
      <c r="B2742" s="15" t="s">
        <v>2528</v>
      </c>
      <c r="C2742" s="16"/>
      <c r="D2742" s="147">
        <v>400</v>
      </c>
      <c r="E2742" s="144">
        <v>18.387</v>
      </c>
      <c r="F2742" s="170">
        <f>ROUND((100-E2742)/100*D2742,1)</f>
        <v>326.5</v>
      </c>
    </row>
    <row r="2743" spans="1:6" ht="15.75" thickBot="1">
      <c r="A2743" s="207"/>
      <c r="B2743" s="22" t="s">
        <v>2529</v>
      </c>
      <c r="C2743" s="217" t="s">
        <v>2530</v>
      </c>
      <c r="D2743" s="147"/>
      <c r="E2743" s="164"/>
      <c r="F2743" s="167"/>
    </row>
    <row r="2744" spans="1:6" ht="15.75" thickBot="1">
      <c r="A2744" s="207"/>
      <c r="B2744" s="19" t="s">
        <v>2531</v>
      </c>
      <c r="C2744" s="217"/>
      <c r="D2744" s="147"/>
      <c r="E2744" s="164"/>
      <c r="F2744" s="167"/>
    </row>
    <row r="2745" spans="1:6" ht="15.75" thickBot="1">
      <c r="A2745" s="207"/>
      <c r="B2745" s="22" t="s">
        <v>2532</v>
      </c>
      <c r="C2745" s="217"/>
      <c r="D2745" s="147"/>
      <c r="E2745" s="164"/>
      <c r="F2745" s="167"/>
    </row>
    <row r="2746" spans="1:6" ht="15.75" thickBot="1">
      <c r="A2746" s="207"/>
      <c r="B2746" s="19" t="s">
        <v>2533</v>
      </c>
      <c r="C2746" s="217"/>
      <c r="D2746" s="147"/>
      <c r="E2746" s="164"/>
      <c r="F2746" s="167"/>
    </row>
    <row r="2747" spans="1:6" ht="15.75" thickBot="1">
      <c r="A2747" s="207"/>
      <c r="B2747" s="30" t="s">
        <v>2402</v>
      </c>
      <c r="C2747" s="217"/>
      <c r="D2747" s="147"/>
      <c r="E2747" s="164"/>
      <c r="F2747" s="167"/>
    </row>
    <row r="2748" spans="1:6" ht="15.75" thickBot="1">
      <c r="A2748" s="207"/>
      <c r="B2748" s="19" t="s">
        <v>2534</v>
      </c>
      <c r="C2748" s="217"/>
      <c r="D2748" s="147"/>
      <c r="E2748" s="164"/>
      <c r="F2748" s="167"/>
    </row>
    <row r="2749" spans="1:6" ht="15.75" thickBot="1">
      <c r="A2749" s="207"/>
      <c r="B2749" s="19" t="s">
        <v>2535</v>
      </c>
      <c r="C2749" s="217"/>
      <c r="D2749" s="147"/>
      <c r="E2749" s="164"/>
      <c r="F2749" s="167"/>
    </row>
    <row r="2750" spans="1:6" ht="15.75" thickBot="1">
      <c r="A2750" s="207"/>
      <c r="B2750" s="19" t="s">
        <v>2536</v>
      </c>
      <c r="C2750" s="217"/>
      <c r="D2750" s="147"/>
      <c r="E2750" s="164"/>
      <c r="F2750" s="167"/>
    </row>
    <row r="2751" spans="1:6" ht="15.75" thickBot="1">
      <c r="A2751"/>
      <c r="B2751" s="30" t="s">
        <v>2537</v>
      </c>
      <c r="C2751" s="16"/>
      <c r="D2751" s="147">
        <v>250</v>
      </c>
      <c r="E2751" s="144">
        <v>14.444000000000001</v>
      </c>
      <c r="F2751" s="170">
        <f>ROUND((100-E2751)/100*D2751,1)</f>
        <v>213.9</v>
      </c>
    </row>
    <row r="2752" spans="1:6" ht="15.75" thickBot="1">
      <c r="A2752" s="184" t="s">
        <v>978</v>
      </c>
      <c r="B2752" s="22" t="s">
        <v>2538</v>
      </c>
      <c r="C2752" s="218" t="s">
        <v>2539</v>
      </c>
      <c r="D2752" s="147"/>
      <c r="E2752" s="164"/>
      <c r="F2752" s="167"/>
    </row>
    <row r="2753" spans="1:6" ht="15.75" thickBot="1">
      <c r="A2753" s="184"/>
      <c r="B2753" s="22" t="s">
        <v>2540</v>
      </c>
      <c r="C2753" s="218"/>
      <c r="D2753" s="147"/>
      <c r="E2753" s="164"/>
      <c r="F2753" s="167"/>
    </row>
    <row r="2754" spans="1:6" ht="15.75" thickBot="1">
      <c r="A2754" s="184"/>
      <c r="B2754" s="19" t="s">
        <v>2541</v>
      </c>
      <c r="C2754" s="218"/>
      <c r="D2754" s="147"/>
      <c r="E2754" s="164"/>
      <c r="F2754" s="167"/>
    </row>
    <row r="2755" spans="1:6" ht="15.75" thickBot="1">
      <c r="A2755" s="184"/>
      <c r="B2755" s="19" t="s">
        <v>2542</v>
      </c>
      <c r="C2755" s="218"/>
      <c r="D2755" s="147"/>
      <c r="E2755" s="164"/>
      <c r="F2755" s="167"/>
    </row>
    <row r="2756" spans="1:6">
      <c r="A2756"/>
      <c r="B2756" s="30" t="s">
        <v>2543</v>
      </c>
      <c r="C2756" s="16"/>
      <c r="D2756" s="147">
        <v>63</v>
      </c>
      <c r="E2756" s="144">
        <v>18.323809523809523</v>
      </c>
      <c r="F2756" s="170">
        <f>ROUND((100-E2756)/100*D2756,1)</f>
        <v>51.5</v>
      </c>
    </row>
    <row r="2757" spans="1:6">
      <c r="A2757" s="205" t="s">
        <v>387</v>
      </c>
      <c r="B2757" s="19" t="s">
        <v>2544</v>
      </c>
      <c r="C2757" s="185" t="s">
        <v>2544</v>
      </c>
      <c r="D2757" s="147"/>
      <c r="E2757" s="164"/>
      <c r="F2757" s="167"/>
    </row>
    <row r="2758" spans="1:6">
      <c r="A2758" s="205"/>
      <c r="B2758" s="19" t="s">
        <v>2545</v>
      </c>
      <c r="C2758" s="185"/>
      <c r="D2758" s="147"/>
      <c r="E2758" s="164"/>
      <c r="F2758" s="167"/>
    </row>
    <row r="2759" spans="1:6" ht="15.75" thickBot="1">
      <c r="A2759" s="14"/>
      <c r="B2759" s="15" t="s">
        <v>2546</v>
      </c>
      <c r="C2759" s="16"/>
      <c r="D2759" s="147">
        <v>400</v>
      </c>
      <c r="E2759" s="144">
        <v>36.805999999999997</v>
      </c>
      <c r="F2759" s="170">
        <f>ROUND((100-E2759)/100*D2759,1)</f>
        <v>252.8</v>
      </c>
    </row>
    <row r="2760" spans="1:6" ht="15.75" thickBot="1">
      <c r="A2760" s="205" t="s">
        <v>387</v>
      </c>
      <c r="B2760" s="19" t="s">
        <v>2547</v>
      </c>
      <c r="C2760" s="218" t="s">
        <v>2548</v>
      </c>
      <c r="D2760" s="147"/>
      <c r="E2760" s="164"/>
      <c r="F2760" s="167"/>
    </row>
    <row r="2761" spans="1:6" ht="15.75" thickBot="1">
      <c r="A2761" s="205"/>
      <c r="B2761" s="19" t="s">
        <v>2549</v>
      </c>
      <c r="C2761" s="218"/>
      <c r="D2761" s="147"/>
      <c r="E2761" s="164"/>
      <c r="F2761" s="167"/>
    </row>
    <row r="2762" spans="1:6" ht="15.75" thickBot="1">
      <c r="A2762" s="205"/>
      <c r="B2762" s="19" t="s">
        <v>2550</v>
      </c>
      <c r="C2762" s="218"/>
      <c r="D2762" s="147"/>
      <c r="E2762" s="164"/>
      <c r="F2762" s="167"/>
    </row>
    <row r="2763" spans="1:6" ht="15.75" thickBot="1">
      <c r="A2763" s="205"/>
      <c r="B2763" s="22" t="s">
        <v>2551</v>
      </c>
      <c r="C2763" s="218"/>
      <c r="D2763" s="147"/>
      <c r="E2763" s="164"/>
      <c r="F2763" s="167"/>
    </row>
    <row r="2764" spans="1:6">
      <c r="A2764" s="205"/>
      <c r="B2764" s="19" t="s">
        <v>2552</v>
      </c>
      <c r="C2764" s="16"/>
      <c r="D2764" s="147"/>
      <c r="E2764" s="164"/>
      <c r="F2764" s="167"/>
    </row>
    <row r="2765" spans="1:6">
      <c r="A2765" s="205"/>
      <c r="B2765" s="19" t="s">
        <v>2553</v>
      </c>
      <c r="C2765" s="16"/>
      <c r="D2765" s="147"/>
      <c r="E2765" s="164"/>
      <c r="F2765" s="167"/>
    </row>
    <row r="2766" spans="1:6">
      <c r="A2766" s="205"/>
      <c r="B2766" s="19" t="s">
        <v>2554</v>
      </c>
      <c r="C2766" s="16"/>
      <c r="D2766" s="147"/>
      <c r="E2766" s="164"/>
      <c r="F2766" s="167"/>
    </row>
    <row r="2767" spans="1:6">
      <c r="A2767" s="205"/>
      <c r="B2767" s="19" t="s">
        <v>2555</v>
      </c>
      <c r="C2767" s="16"/>
      <c r="D2767" s="147"/>
      <c r="E2767" s="164"/>
      <c r="F2767" s="167"/>
    </row>
    <row r="2768" spans="1:6">
      <c r="A2768" s="205"/>
      <c r="B2768" s="30" t="s">
        <v>2402</v>
      </c>
      <c r="C2768" s="16"/>
      <c r="D2768" s="147"/>
      <c r="E2768" s="164"/>
      <c r="F2768" s="167"/>
    </row>
    <row r="2769" spans="1:6">
      <c r="A2769" s="205"/>
      <c r="B2769" s="19" t="s">
        <v>2556</v>
      </c>
      <c r="C2769" s="16"/>
      <c r="D2769" s="147"/>
      <c r="E2769" s="164"/>
      <c r="F2769" s="167"/>
    </row>
    <row r="2770" spans="1:6">
      <c r="A2770" s="205"/>
      <c r="B2770" s="19" t="s">
        <v>63</v>
      </c>
      <c r="C2770" s="16"/>
      <c r="D2770" s="147"/>
      <c r="E2770" s="164"/>
      <c r="F2770" s="167"/>
    </row>
    <row r="2771" spans="1:6">
      <c r="A2771" s="205"/>
      <c r="B2771" s="19" t="s">
        <v>2557</v>
      </c>
      <c r="C2771" s="16"/>
      <c r="D2771" s="147"/>
      <c r="E2771" s="164"/>
      <c r="F2771" s="167"/>
    </row>
    <row r="2772" spans="1:6">
      <c r="A2772" s="205"/>
      <c r="B2772" s="19" t="s">
        <v>2558</v>
      </c>
      <c r="C2772" s="16"/>
      <c r="D2772" s="147"/>
      <c r="E2772" s="164"/>
      <c r="F2772" s="167"/>
    </row>
    <row r="2773" spans="1:6">
      <c r="A2773" s="205"/>
      <c r="B2773" s="19" t="s">
        <v>2559</v>
      </c>
      <c r="C2773" s="16"/>
      <c r="D2773" s="147"/>
      <c r="E2773" s="164"/>
      <c r="F2773" s="167"/>
    </row>
    <row r="2774" spans="1:6">
      <c r="A2774"/>
      <c r="B2774" s="30" t="s">
        <v>2560</v>
      </c>
      <c r="C2774" s="16"/>
      <c r="D2774" s="147">
        <v>250</v>
      </c>
      <c r="E2774" s="144">
        <v>83.504000000000005</v>
      </c>
      <c r="F2774" s="170">
        <f>ROUND((100-E2774)/100*D2774,1)</f>
        <v>41.2</v>
      </c>
    </row>
    <row r="2775" spans="1:6" ht="15.75" thickBot="1">
      <c r="A2775" s="203" t="s">
        <v>429</v>
      </c>
      <c r="B2775" s="19" t="s">
        <v>2561</v>
      </c>
      <c r="C2775" s="217" t="s">
        <v>2562</v>
      </c>
      <c r="D2775" s="147"/>
      <c r="E2775" s="164"/>
      <c r="F2775" s="167"/>
    </row>
    <row r="2776" spans="1:6" ht="15.75" thickBot="1">
      <c r="A2776" s="203"/>
      <c r="B2776" s="19" t="s">
        <v>2563</v>
      </c>
      <c r="C2776" s="217"/>
      <c r="D2776" s="147"/>
      <c r="E2776" s="164"/>
      <c r="F2776" s="167"/>
    </row>
    <row r="2777" spans="1:6" ht="15.75" thickBot="1">
      <c r="A2777" s="203"/>
      <c r="B2777" s="19" t="s">
        <v>2332</v>
      </c>
      <c r="C2777" s="217"/>
      <c r="D2777" s="147"/>
      <c r="E2777" s="164"/>
      <c r="F2777" s="167"/>
    </row>
    <row r="2778" spans="1:6" ht="15.75" thickBot="1">
      <c r="A2778" s="203"/>
      <c r="B2778" s="19" t="s">
        <v>2564</v>
      </c>
      <c r="C2778" s="217"/>
      <c r="D2778" s="147"/>
      <c r="E2778" s="164"/>
      <c r="F2778" s="167"/>
    </row>
    <row r="2779" spans="1:6" ht="15.75" thickBot="1">
      <c r="A2779" s="203"/>
      <c r="B2779" s="19" t="s">
        <v>2565</v>
      </c>
      <c r="C2779" s="217"/>
      <c r="D2779" s="147"/>
      <c r="E2779" s="164"/>
      <c r="F2779" s="167"/>
    </row>
    <row r="2780" spans="1:6">
      <c r="A2780" s="203"/>
      <c r="B2780" s="19" t="s">
        <v>2566</v>
      </c>
      <c r="C2780" s="16"/>
      <c r="D2780" s="147"/>
      <c r="E2780" s="164"/>
      <c r="F2780" s="167"/>
    </row>
    <row r="2781" spans="1:6">
      <c r="A2781" s="203"/>
      <c r="B2781" s="19" t="s">
        <v>2567</v>
      </c>
      <c r="C2781" s="16"/>
      <c r="D2781" s="147"/>
      <c r="E2781" s="164"/>
      <c r="F2781" s="167"/>
    </row>
    <row r="2782" spans="1:6">
      <c r="A2782" s="203"/>
      <c r="B2782" s="19" t="s">
        <v>2568</v>
      </c>
      <c r="C2782" s="16"/>
      <c r="D2782" s="147"/>
      <c r="E2782" s="164"/>
      <c r="F2782" s="167"/>
    </row>
    <row r="2783" spans="1:6">
      <c r="A2783" s="14"/>
      <c r="B2783" s="15" t="s">
        <v>2569</v>
      </c>
      <c r="C2783" s="16"/>
      <c r="D2783" s="147">
        <v>400</v>
      </c>
      <c r="E2783" s="144">
        <v>16.38</v>
      </c>
      <c r="F2783" s="170">
        <f>ROUND((100-E2783)/100*D2783,1)</f>
        <v>334.5</v>
      </c>
    </row>
    <row r="2784" spans="1:6" ht="15.75" thickBot="1">
      <c r="A2784" s="191" t="s">
        <v>387</v>
      </c>
      <c r="B2784" s="19" t="s">
        <v>63</v>
      </c>
      <c r="C2784" s="217" t="s">
        <v>2570</v>
      </c>
      <c r="D2784" s="147"/>
      <c r="E2784" s="164"/>
      <c r="F2784" s="167"/>
    </row>
    <row r="2785" spans="1:6" ht="15.75" thickBot="1">
      <c r="A2785" s="191"/>
      <c r="B2785" s="19" t="s">
        <v>2571</v>
      </c>
      <c r="C2785" s="217"/>
      <c r="D2785" s="147"/>
      <c r="E2785" s="164"/>
      <c r="F2785" s="167"/>
    </row>
    <row r="2786" spans="1:6" ht="15.75" thickBot="1">
      <c r="A2786" s="191"/>
      <c r="B2786" s="19" t="s">
        <v>2572</v>
      </c>
      <c r="C2786" s="217"/>
      <c r="D2786" s="147"/>
      <c r="E2786" s="164"/>
      <c r="F2786" s="167"/>
    </row>
    <row r="2787" spans="1:6" ht="15.75" thickBot="1">
      <c r="A2787" s="191"/>
      <c r="B2787" s="30" t="s">
        <v>2402</v>
      </c>
      <c r="C2787" s="217"/>
      <c r="D2787" s="147"/>
      <c r="E2787" s="164"/>
      <c r="F2787" s="167"/>
    </row>
    <row r="2788" spans="1:6">
      <c r="A2788" s="191"/>
      <c r="B2788" s="19" t="s">
        <v>2573</v>
      </c>
      <c r="C2788" s="16"/>
      <c r="D2788" s="147"/>
      <c r="E2788" s="164"/>
      <c r="F2788" s="167"/>
    </row>
    <row r="2789" spans="1:6">
      <c r="A2789" s="191"/>
      <c r="B2789" s="19" t="s">
        <v>2574</v>
      </c>
      <c r="C2789" s="16"/>
      <c r="D2789" s="147"/>
      <c r="E2789" s="164"/>
      <c r="F2789" s="167"/>
    </row>
    <row r="2790" spans="1:6">
      <c r="A2790" s="191"/>
      <c r="B2790" s="19" t="s">
        <v>2575</v>
      </c>
      <c r="C2790" s="16"/>
      <c r="D2790" s="147"/>
      <c r="E2790" s="164"/>
      <c r="F2790" s="167"/>
    </row>
    <row r="2791" spans="1:6">
      <c r="A2791"/>
      <c r="B2791" s="15" t="s">
        <v>2576</v>
      </c>
      <c r="C2791" s="16"/>
      <c r="D2791" s="147">
        <v>400</v>
      </c>
      <c r="E2791" s="144">
        <v>20.010000000000002</v>
      </c>
      <c r="F2791" s="170">
        <f>ROUND((100-E2791)/100*D2791,1)</f>
        <v>320</v>
      </c>
    </row>
    <row r="2792" spans="1:6" ht="16.5" thickBot="1">
      <c r="A2792" s="203" t="s">
        <v>429</v>
      </c>
      <c r="B2792" s="22" t="s">
        <v>2577</v>
      </c>
      <c r="C2792" s="103" t="s">
        <v>2578</v>
      </c>
      <c r="D2792" s="147"/>
      <c r="E2792" s="164"/>
      <c r="F2792" s="167"/>
    </row>
    <row r="2793" spans="1:6">
      <c r="A2793" s="203"/>
      <c r="B2793" s="22" t="s">
        <v>2579</v>
      </c>
      <c r="C2793" s="16"/>
      <c r="D2793" s="147"/>
      <c r="E2793" s="164"/>
      <c r="F2793" s="167"/>
    </row>
    <row r="2794" spans="1:6">
      <c r="A2794" s="203"/>
      <c r="B2794" s="19" t="s">
        <v>2580</v>
      </c>
      <c r="C2794" s="16"/>
      <c r="D2794" s="147"/>
      <c r="E2794" s="164"/>
      <c r="F2794" s="167"/>
    </row>
    <row r="2795" spans="1:6">
      <c r="A2795" s="203"/>
      <c r="B2795" s="19" t="s">
        <v>2581</v>
      </c>
      <c r="C2795" s="16"/>
      <c r="D2795" s="147"/>
      <c r="E2795" s="164"/>
      <c r="F2795" s="167"/>
    </row>
    <row r="2796" spans="1:6">
      <c r="A2796" s="203"/>
      <c r="B2796" s="19" t="s">
        <v>2582</v>
      </c>
      <c r="C2796" s="16"/>
      <c r="D2796" s="147"/>
      <c r="E2796" s="164"/>
      <c r="F2796" s="167"/>
    </row>
    <row r="2797" spans="1:6">
      <c r="A2797" s="203"/>
      <c r="B2797" s="15" t="s">
        <v>92</v>
      </c>
      <c r="C2797" s="16"/>
      <c r="D2797" s="147">
        <v>400</v>
      </c>
      <c r="E2797" s="144">
        <v>14.145</v>
      </c>
      <c r="F2797" s="170">
        <f>ROUND((100-E2797)/100*D2797,1)</f>
        <v>343.4</v>
      </c>
    </row>
    <row r="2798" spans="1:6">
      <c r="A2798" s="203"/>
      <c r="B2798" s="19" t="s">
        <v>2583</v>
      </c>
      <c r="C2798" s="16"/>
      <c r="D2798" s="147"/>
      <c r="E2798" s="164"/>
      <c r="F2798" s="167"/>
    </row>
    <row r="2799" spans="1:6">
      <c r="A2799" s="203"/>
      <c r="B2799" s="22" t="s">
        <v>2578</v>
      </c>
      <c r="C2799" s="16"/>
      <c r="D2799" s="147"/>
      <c r="E2799" s="164"/>
      <c r="F2799" s="167"/>
    </row>
    <row r="2800" spans="1:6">
      <c r="A2800" s="203"/>
      <c r="B2800" s="19" t="s">
        <v>2584</v>
      </c>
      <c r="C2800" s="16"/>
      <c r="D2800" s="147"/>
      <c r="E2800" s="164"/>
      <c r="F2800" s="167"/>
    </row>
    <row r="2801" spans="1:6">
      <c r="A2801" s="203"/>
      <c r="B2801" s="19" t="s">
        <v>2585</v>
      </c>
      <c r="C2801" s="16"/>
      <c r="D2801" s="147"/>
      <c r="E2801" s="164"/>
      <c r="F2801" s="167"/>
    </row>
    <row r="2802" spans="1:6">
      <c r="A2802" s="203"/>
      <c r="B2802" s="22" t="s">
        <v>2586</v>
      </c>
      <c r="C2802" s="16"/>
      <c r="D2802" s="147"/>
      <c r="E2802" s="164"/>
      <c r="F2802" s="167"/>
    </row>
    <row r="2803" spans="1:6">
      <c r="A2803" s="203"/>
      <c r="B2803" s="19" t="s">
        <v>2587</v>
      </c>
      <c r="C2803" s="16"/>
      <c r="D2803" s="147"/>
      <c r="E2803" s="164"/>
      <c r="F2803" s="167"/>
    </row>
    <row r="2804" spans="1:6">
      <c r="A2804" s="203"/>
      <c r="B2804" s="19" t="s">
        <v>2588</v>
      </c>
      <c r="C2804" s="16"/>
      <c r="D2804" s="147"/>
      <c r="E2804" s="164"/>
      <c r="F2804" s="167"/>
    </row>
    <row r="2805" spans="1:6">
      <c r="A2805" s="203"/>
      <c r="B2805" s="19" t="s">
        <v>2589</v>
      </c>
      <c r="C2805" s="16"/>
      <c r="D2805" s="147"/>
      <c r="E2805" s="164"/>
      <c r="F2805" s="167"/>
    </row>
    <row r="2806" spans="1:6">
      <c r="A2806" s="14" t="s">
        <v>2590</v>
      </c>
      <c r="B2806" s="15" t="s">
        <v>680</v>
      </c>
      <c r="C2806" s="16"/>
      <c r="D2806" s="147">
        <v>400</v>
      </c>
      <c r="E2806" s="144">
        <v>10.799250000000001</v>
      </c>
      <c r="F2806" s="170">
        <f>ROUND((100-E2806)/100*D2806,1)</f>
        <v>356.8</v>
      </c>
    </row>
    <row r="2807" spans="1:6" ht="15.75" thickBot="1">
      <c r="A2807" s="191" t="s">
        <v>387</v>
      </c>
      <c r="B2807" s="34" t="s">
        <v>2591</v>
      </c>
      <c r="C2807" s="217" t="s">
        <v>2592</v>
      </c>
      <c r="D2807" s="150"/>
      <c r="E2807" s="164"/>
      <c r="F2807" s="167"/>
    </row>
    <row r="2808" spans="1:6" ht="15.75" thickBot="1">
      <c r="A2808" s="191"/>
      <c r="B2808" s="26" t="s">
        <v>2593</v>
      </c>
      <c r="C2808" s="217"/>
      <c r="D2808" s="147"/>
      <c r="E2808" s="164"/>
      <c r="F2808" s="167"/>
    </row>
    <row r="2809" spans="1:6" ht="15.75" thickBot="1">
      <c r="A2809" s="191"/>
      <c r="B2809" s="26" t="s">
        <v>2594</v>
      </c>
      <c r="C2809" s="217"/>
      <c r="D2809" s="147"/>
      <c r="E2809" s="164"/>
      <c r="F2809" s="167"/>
    </row>
    <row r="2810" spans="1:6" ht="15.75" thickBot="1">
      <c r="A2810" s="191"/>
      <c r="B2810" s="34" t="s">
        <v>2595</v>
      </c>
      <c r="C2810" s="217"/>
      <c r="D2810" s="150"/>
      <c r="E2810" s="164"/>
      <c r="F2810" s="167"/>
    </row>
    <row r="2811" spans="1:6" ht="15.75" thickBot="1">
      <c r="A2811" s="191"/>
      <c r="B2811" s="34" t="s">
        <v>2596</v>
      </c>
      <c r="C2811" s="217"/>
      <c r="D2811" s="150"/>
      <c r="E2811" s="164"/>
      <c r="F2811" s="167"/>
    </row>
    <row r="2812" spans="1:6" ht="15.75" thickBot="1">
      <c r="A2812" s="191"/>
      <c r="B2812" s="34" t="s">
        <v>2597</v>
      </c>
      <c r="C2812" s="217"/>
      <c r="D2812" s="150"/>
      <c r="E2812" s="164"/>
      <c r="F2812" s="167"/>
    </row>
    <row r="2813" spans="1:6" ht="15.75" thickBot="1">
      <c r="A2813" s="191"/>
      <c r="B2813" s="34" t="s">
        <v>2598</v>
      </c>
      <c r="C2813" s="217"/>
      <c r="D2813" s="150"/>
      <c r="E2813" s="164"/>
      <c r="F2813" s="167"/>
    </row>
    <row r="2814" spans="1:6">
      <c r="A2814" s="191"/>
      <c r="B2814" s="26" t="s">
        <v>2599</v>
      </c>
      <c r="C2814" s="16"/>
      <c r="D2814" s="148"/>
      <c r="E2814" s="164"/>
      <c r="F2814" s="167"/>
    </row>
    <row r="2815" spans="1:6">
      <c r="A2815" s="191"/>
      <c r="B2815" s="15" t="s">
        <v>92</v>
      </c>
      <c r="C2815" s="16"/>
      <c r="D2815" s="147">
        <v>400</v>
      </c>
      <c r="E2815" s="144">
        <v>10.164</v>
      </c>
      <c r="F2815" s="170">
        <f>ROUND((100-E2815)/100*D2815,1)</f>
        <v>359.3</v>
      </c>
    </row>
    <row r="2816" spans="1:6">
      <c r="A2816" s="191"/>
      <c r="B2816" s="34" t="s">
        <v>2600</v>
      </c>
      <c r="C2816" s="16"/>
      <c r="D2816" s="150"/>
      <c r="E2816" s="164"/>
      <c r="F2816" s="167"/>
    </row>
    <row r="2817" spans="1:6">
      <c r="A2817" s="191"/>
      <c r="B2817" s="34" t="s">
        <v>2601</v>
      </c>
      <c r="C2817" s="16"/>
      <c r="D2817" s="150"/>
      <c r="E2817" s="164"/>
      <c r="F2817" s="167"/>
    </row>
    <row r="2818" spans="1:6">
      <c r="A2818" s="191"/>
      <c r="B2818" s="34" t="s">
        <v>2602</v>
      </c>
      <c r="C2818" s="16"/>
      <c r="D2818" s="150"/>
      <c r="E2818" s="164"/>
      <c r="F2818" s="167"/>
    </row>
    <row r="2819" spans="1:6">
      <c r="A2819" s="191"/>
      <c r="B2819" s="34" t="s">
        <v>2603</v>
      </c>
      <c r="C2819" s="16"/>
      <c r="D2819" s="150"/>
      <c r="E2819" s="164"/>
      <c r="F2819" s="167"/>
    </row>
    <row r="2820" spans="1:6">
      <c r="A2820" s="191"/>
      <c r="B2820" s="19" t="s">
        <v>2604</v>
      </c>
      <c r="C2820" s="16"/>
      <c r="D2820" s="147"/>
      <c r="E2820" s="164"/>
      <c r="F2820" s="167"/>
    </row>
    <row r="2821" spans="1:6">
      <c r="A2821" s="14"/>
      <c r="B2821" s="15" t="s">
        <v>2605</v>
      </c>
      <c r="C2821" s="16"/>
      <c r="D2821" s="147">
        <v>400</v>
      </c>
      <c r="E2821" s="144">
        <v>15.028499999999999</v>
      </c>
      <c r="F2821" s="170">
        <f>ROUND((100-E2821)/100*D2821,1)</f>
        <v>339.9</v>
      </c>
    </row>
    <row r="2822" spans="1:6" ht="16.5" thickBot="1">
      <c r="A2822" s="205" t="s">
        <v>387</v>
      </c>
      <c r="B2822" s="26" t="s">
        <v>2606</v>
      </c>
      <c r="C2822" s="103" t="s">
        <v>2607</v>
      </c>
      <c r="D2822" s="147"/>
      <c r="E2822" s="164"/>
      <c r="F2822" s="167"/>
    </row>
    <row r="2823" spans="1:6">
      <c r="A2823" s="205"/>
      <c r="B2823" s="19" t="s">
        <v>2607</v>
      </c>
      <c r="C2823" s="16"/>
      <c r="D2823" s="147"/>
      <c r="E2823" s="164"/>
      <c r="F2823" s="167"/>
    </row>
    <row r="2824" spans="1:6">
      <c r="A2824" s="205"/>
      <c r="B2824" s="19" t="s">
        <v>2608</v>
      </c>
      <c r="C2824" s="16"/>
      <c r="D2824" s="147"/>
      <c r="E2824" s="164"/>
      <c r="F2824" s="167"/>
    </row>
    <row r="2825" spans="1:6">
      <c r="A2825" s="205"/>
      <c r="B2825" s="15" t="s">
        <v>92</v>
      </c>
      <c r="C2825" s="16"/>
      <c r="D2825" s="147">
        <v>400</v>
      </c>
      <c r="E2825" s="144">
        <v>10.799250000000001</v>
      </c>
      <c r="F2825" s="170">
        <f>ROUND((100-E2825)/100*D2825,1)</f>
        <v>356.8</v>
      </c>
    </row>
    <row r="2826" spans="1:6">
      <c r="A2826" s="205"/>
      <c r="B2826" s="19" t="s">
        <v>2609</v>
      </c>
      <c r="C2826" s="16"/>
      <c r="D2826" s="147"/>
      <c r="E2826" s="164"/>
      <c r="F2826" s="167"/>
    </row>
    <row r="2827" spans="1:6">
      <c r="A2827" s="205"/>
      <c r="B2827" s="19" t="s">
        <v>2610</v>
      </c>
      <c r="C2827" s="16"/>
      <c r="D2827" s="147"/>
      <c r="E2827" s="164"/>
      <c r="F2827" s="167"/>
    </row>
    <row r="2828" spans="1:6">
      <c r="A2828" s="205"/>
      <c r="B2828" s="19" t="s">
        <v>2611</v>
      </c>
      <c r="C2828" s="16"/>
      <c r="D2828" s="147"/>
      <c r="E2828" s="164"/>
      <c r="F2828" s="167"/>
    </row>
    <row r="2829" spans="1:6">
      <c r="A2829" s="205"/>
      <c r="B2829" s="15" t="s">
        <v>2612</v>
      </c>
      <c r="C2829" s="16"/>
      <c r="D2829" s="147">
        <v>400</v>
      </c>
      <c r="E2829" s="144">
        <v>29.463000000000001</v>
      </c>
      <c r="F2829" s="170">
        <f>ROUND((100-E2829)/100*D2829,1)</f>
        <v>282.10000000000002</v>
      </c>
    </row>
    <row r="2830" spans="1:6" ht="16.5" thickBot="1">
      <c r="A2830" s="205"/>
      <c r="B2830" s="34" t="s">
        <v>2613</v>
      </c>
      <c r="C2830" s="103" t="s">
        <v>2614</v>
      </c>
      <c r="D2830" s="150"/>
      <c r="E2830" s="164"/>
      <c r="F2830" s="167"/>
    </row>
    <row r="2831" spans="1:6">
      <c r="A2831" s="205"/>
      <c r="B2831" s="34" t="s">
        <v>2615</v>
      </c>
      <c r="C2831" s="16"/>
      <c r="D2831" s="150"/>
      <c r="E2831" s="164"/>
      <c r="F2831" s="167"/>
    </row>
    <row r="2832" spans="1:6">
      <c r="A2832" s="205"/>
      <c r="B2832" s="26" t="s">
        <v>2616</v>
      </c>
      <c r="C2832" s="16"/>
      <c r="D2832" s="147"/>
      <c r="E2832" s="164"/>
      <c r="F2832" s="167"/>
    </row>
    <row r="2833" spans="1:6">
      <c r="A2833" s="205"/>
      <c r="B2833" s="26" t="s">
        <v>2617</v>
      </c>
      <c r="C2833" s="16"/>
      <c r="D2833" s="147"/>
      <c r="E2833" s="164"/>
      <c r="F2833" s="167"/>
    </row>
    <row r="2834" spans="1:6">
      <c r="A2834" s="205"/>
      <c r="B2834" s="26" t="s">
        <v>2618</v>
      </c>
      <c r="C2834" s="16"/>
      <c r="D2834" s="147"/>
      <c r="E2834" s="164"/>
      <c r="F2834" s="167"/>
    </row>
    <row r="2835" spans="1:6">
      <c r="A2835" s="205"/>
      <c r="B2835" s="26" t="s">
        <v>2619</v>
      </c>
      <c r="C2835" s="16"/>
      <c r="D2835" s="147"/>
      <c r="E2835" s="164"/>
      <c r="F2835" s="167"/>
    </row>
    <row r="2836" spans="1:6">
      <c r="A2836" s="205"/>
      <c r="B2836" s="26" t="s">
        <v>2620</v>
      </c>
      <c r="C2836" s="16"/>
      <c r="D2836" s="147"/>
      <c r="E2836" s="164"/>
      <c r="F2836" s="167"/>
    </row>
    <row r="2837" spans="1:6">
      <c r="A2837" s="205"/>
      <c r="B2837" s="34" t="s">
        <v>2621</v>
      </c>
      <c r="C2837" s="16"/>
      <c r="D2837" s="150"/>
      <c r="E2837" s="164"/>
      <c r="F2837" s="167"/>
    </row>
    <row r="2838" spans="1:6">
      <c r="A2838" s="205"/>
      <c r="B2838" s="34" t="s">
        <v>2622</v>
      </c>
      <c r="C2838" s="16"/>
      <c r="D2838" s="150"/>
      <c r="E2838" s="164"/>
      <c r="F2838" s="167"/>
    </row>
    <row r="2839" spans="1:6">
      <c r="A2839" s="205"/>
      <c r="B2839" s="34" t="s">
        <v>2623</v>
      </c>
      <c r="C2839" s="16"/>
      <c r="D2839" s="150"/>
      <c r="E2839" s="164"/>
      <c r="F2839" s="167"/>
    </row>
    <row r="2840" spans="1:6">
      <c r="A2840" s="205"/>
      <c r="B2840" s="34" t="s">
        <v>2624</v>
      </c>
      <c r="C2840" s="16"/>
      <c r="D2840" s="150"/>
      <c r="E2840" s="164"/>
      <c r="F2840" s="167"/>
    </row>
    <row r="2841" spans="1:6">
      <c r="A2841" s="205"/>
      <c r="B2841" s="34" t="s">
        <v>2625</v>
      </c>
      <c r="C2841" s="16"/>
      <c r="D2841" s="150"/>
      <c r="E2841" s="164"/>
      <c r="F2841" s="167"/>
    </row>
    <row r="2842" spans="1:6">
      <c r="A2842" s="205"/>
      <c r="B2842" s="34" t="s">
        <v>2626</v>
      </c>
      <c r="C2842" s="16"/>
      <c r="D2842" s="150"/>
      <c r="E2842" s="164"/>
      <c r="F2842" s="167"/>
    </row>
    <row r="2843" spans="1:6">
      <c r="A2843" s="205"/>
      <c r="B2843" s="34" t="s">
        <v>2081</v>
      </c>
      <c r="C2843" s="16"/>
      <c r="D2843" s="150"/>
      <c r="E2843" s="164"/>
      <c r="F2843" s="167"/>
    </row>
    <row r="2844" spans="1:6">
      <c r="A2844" s="205"/>
      <c r="B2844" s="15" t="s">
        <v>92</v>
      </c>
      <c r="C2844" s="16"/>
      <c r="D2844" s="147">
        <v>400</v>
      </c>
      <c r="E2844" s="144">
        <v>14.455</v>
      </c>
      <c r="F2844" s="170">
        <f>ROUND((100-E2844)/100*D2844,1)</f>
        <v>342.2</v>
      </c>
    </row>
    <row r="2845" spans="1:6">
      <c r="A2845" s="205"/>
      <c r="B2845" s="34" t="s">
        <v>1436</v>
      </c>
      <c r="C2845" s="16"/>
      <c r="D2845" s="150"/>
      <c r="E2845" s="164"/>
      <c r="F2845" s="167"/>
    </row>
    <row r="2846" spans="1:6">
      <c r="A2846" s="205"/>
      <c r="B2846" s="34" t="s">
        <v>2627</v>
      </c>
      <c r="C2846" s="16"/>
      <c r="D2846" s="150"/>
      <c r="E2846" s="164"/>
      <c r="F2846" s="167"/>
    </row>
    <row r="2847" spans="1:6">
      <c r="A2847" s="205"/>
      <c r="B2847" s="34" t="s">
        <v>2628</v>
      </c>
      <c r="C2847" s="16"/>
      <c r="D2847" s="150"/>
      <c r="E2847" s="164"/>
      <c r="F2847" s="167"/>
    </row>
    <row r="2848" spans="1:6">
      <c r="A2848" s="205"/>
      <c r="B2848" s="34" t="s">
        <v>2082</v>
      </c>
      <c r="C2848" s="16"/>
      <c r="D2848" s="150"/>
      <c r="E2848" s="164"/>
      <c r="F2848" s="167"/>
    </row>
    <row r="2849" spans="1:6">
      <c r="A2849" s="205"/>
      <c r="B2849" s="34" t="s">
        <v>2629</v>
      </c>
      <c r="C2849" s="16"/>
      <c r="D2849" s="150"/>
      <c r="E2849" s="164"/>
      <c r="F2849" s="167"/>
    </row>
    <row r="2850" spans="1:6">
      <c r="A2850" s="205"/>
      <c r="B2850" s="34" t="s">
        <v>2630</v>
      </c>
      <c r="C2850" s="16"/>
      <c r="D2850" s="150"/>
      <c r="E2850" s="164"/>
      <c r="F2850" s="167"/>
    </row>
    <row r="2851" spans="1:6">
      <c r="A2851" s="205"/>
      <c r="B2851" s="34" t="s">
        <v>2631</v>
      </c>
      <c r="C2851" s="16"/>
      <c r="D2851" s="150"/>
      <c r="E2851" s="164"/>
      <c r="F2851" s="167"/>
    </row>
    <row r="2852" spans="1:6">
      <c r="A2852" s="205"/>
      <c r="B2852" s="19" t="s">
        <v>2632</v>
      </c>
      <c r="C2852" s="16"/>
      <c r="D2852" s="147"/>
      <c r="E2852" s="164"/>
      <c r="F2852" s="167"/>
    </row>
    <row r="2853" spans="1:6">
      <c r="A2853" s="205"/>
      <c r="B2853" s="15" t="s">
        <v>2633</v>
      </c>
      <c r="C2853" s="16"/>
      <c r="D2853" s="147">
        <v>400</v>
      </c>
      <c r="E2853" s="144">
        <v>27.846</v>
      </c>
      <c r="F2853" s="170">
        <f>ROUND((100-E2853)/100*D2853,1)</f>
        <v>288.60000000000002</v>
      </c>
    </row>
    <row r="2854" spans="1:6" ht="15.75" thickBot="1">
      <c r="A2854" s="205"/>
      <c r="B2854" s="26" t="s">
        <v>2634</v>
      </c>
      <c r="C2854" s="217" t="s">
        <v>2635</v>
      </c>
      <c r="D2854" s="148"/>
      <c r="E2854" s="164"/>
      <c r="F2854" s="167"/>
    </row>
    <row r="2855" spans="1:6" ht="15.75" thickBot="1">
      <c r="A2855" s="205"/>
      <c r="B2855" s="34" t="s">
        <v>2636</v>
      </c>
      <c r="C2855" s="217"/>
      <c r="D2855" s="150"/>
      <c r="E2855" s="164"/>
      <c r="F2855" s="167"/>
    </row>
    <row r="2856" spans="1:6" ht="15.75" thickBot="1">
      <c r="A2856" s="205"/>
      <c r="B2856" s="34" t="s">
        <v>2637</v>
      </c>
      <c r="C2856" s="217"/>
      <c r="D2856" s="150"/>
      <c r="E2856" s="164"/>
      <c r="F2856" s="167"/>
    </row>
    <row r="2857" spans="1:6" ht="15.75" thickBot="1">
      <c r="A2857" s="205"/>
      <c r="B2857" s="34" t="s">
        <v>2638</v>
      </c>
      <c r="C2857" s="217"/>
      <c r="D2857" s="150"/>
      <c r="E2857" s="164"/>
      <c r="F2857" s="167"/>
    </row>
    <row r="2858" spans="1:6">
      <c r="A2858" s="205"/>
      <c r="B2858" s="34" t="s">
        <v>2639</v>
      </c>
      <c r="C2858" s="16"/>
      <c r="D2858" s="150"/>
      <c r="E2858" s="164"/>
      <c r="F2858" s="167"/>
    </row>
    <row r="2859" spans="1:6">
      <c r="A2859" s="205"/>
      <c r="B2859" s="26" t="s">
        <v>44</v>
      </c>
      <c r="C2859" s="16"/>
      <c r="D2859" s="148"/>
      <c r="E2859" s="164"/>
      <c r="F2859" s="167"/>
    </row>
    <row r="2860" spans="1:6">
      <c r="A2860" s="205"/>
      <c r="B2860" s="26" t="s">
        <v>2640</v>
      </c>
      <c r="C2860" s="16"/>
      <c r="D2860" s="148"/>
      <c r="E2860" s="164"/>
      <c r="F2860" s="167"/>
    </row>
    <row r="2861" spans="1:6">
      <c r="A2861" s="205"/>
      <c r="B2861" s="15" t="s">
        <v>92</v>
      </c>
      <c r="C2861" s="16"/>
      <c r="D2861" s="147">
        <v>400</v>
      </c>
      <c r="E2861" s="144">
        <v>28.0825</v>
      </c>
      <c r="F2861" s="170">
        <f>ROUND((100-E2861)/100*D2861,1)</f>
        <v>287.7</v>
      </c>
    </row>
    <row r="2862" spans="1:6">
      <c r="A2862" s="205"/>
      <c r="B2862" s="34" t="s">
        <v>2641</v>
      </c>
      <c r="C2862" s="16"/>
      <c r="D2862" s="150"/>
      <c r="E2862" s="164"/>
      <c r="F2862" s="167"/>
    </row>
    <row r="2863" spans="1:6">
      <c r="A2863" s="205"/>
      <c r="B2863" s="26" t="s">
        <v>2642</v>
      </c>
      <c r="C2863" s="16"/>
      <c r="D2863" s="148"/>
      <c r="E2863" s="164"/>
      <c r="F2863" s="167"/>
    </row>
    <row r="2864" spans="1:6">
      <c r="A2864" s="205"/>
      <c r="B2864" s="34" t="s">
        <v>2643</v>
      </c>
      <c r="C2864" s="16"/>
      <c r="D2864" s="150"/>
      <c r="E2864" s="164"/>
      <c r="F2864" s="167"/>
    </row>
    <row r="2865" spans="1:6">
      <c r="A2865" s="205"/>
      <c r="B2865" s="34" t="s">
        <v>2635</v>
      </c>
      <c r="C2865" s="16"/>
      <c r="D2865" s="150"/>
      <c r="E2865" s="164"/>
      <c r="F2865" s="167"/>
    </row>
    <row r="2866" spans="1:6">
      <c r="A2866" s="205"/>
      <c r="B2866" s="34" t="s">
        <v>2644</v>
      </c>
      <c r="C2866" s="16"/>
      <c r="D2866" s="150"/>
      <c r="E2866" s="164"/>
      <c r="F2866" s="167"/>
    </row>
    <row r="2867" spans="1:6">
      <c r="A2867" s="205"/>
      <c r="B2867" s="34" t="s">
        <v>2645</v>
      </c>
      <c r="C2867" s="16"/>
      <c r="D2867" s="150"/>
      <c r="E2867" s="164"/>
      <c r="F2867" s="167"/>
    </row>
    <row r="2868" spans="1:6">
      <c r="A2868" s="205"/>
      <c r="B2868" s="34" t="s">
        <v>2646</v>
      </c>
      <c r="C2868" s="16"/>
      <c r="D2868" s="150"/>
      <c r="E2868" s="164"/>
      <c r="F2868" s="167"/>
    </row>
    <row r="2869" spans="1:6">
      <c r="A2869"/>
      <c r="B2869" s="15" t="s">
        <v>2647</v>
      </c>
      <c r="C2869" s="16"/>
      <c r="D2869" s="147">
        <v>400</v>
      </c>
      <c r="E2869" s="144">
        <v>36.741</v>
      </c>
      <c r="F2869" s="170">
        <f>ROUND((100-E2869)/100*D2869,1)</f>
        <v>253</v>
      </c>
    </row>
    <row r="2870" spans="1:6" ht="15.75" thickBot="1">
      <c r="A2870" s="184" t="s">
        <v>978</v>
      </c>
      <c r="B2870" s="26" t="s">
        <v>2648</v>
      </c>
      <c r="C2870" s="217" t="s">
        <v>2649</v>
      </c>
      <c r="D2870" s="147"/>
      <c r="E2870" s="164"/>
      <c r="F2870" s="167"/>
    </row>
    <row r="2871" spans="1:6" ht="15.75" thickBot="1">
      <c r="A2871" s="184"/>
      <c r="B2871" s="26" t="s">
        <v>2650</v>
      </c>
      <c r="C2871" s="217"/>
      <c r="D2871" s="147"/>
      <c r="E2871" s="164"/>
      <c r="F2871" s="167"/>
    </row>
    <row r="2872" spans="1:6" ht="15.75" thickBot="1">
      <c r="A2872" s="184"/>
      <c r="B2872" s="31" t="s">
        <v>2651</v>
      </c>
      <c r="C2872" s="217"/>
      <c r="D2872" s="147"/>
      <c r="E2872" s="164"/>
      <c r="F2872" s="167"/>
    </row>
    <row r="2873" spans="1:6" ht="15.75" thickBot="1">
      <c r="A2873" s="184"/>
      <c r="B2873" s="31" t="s">
        <v>2652</v>
      </c>
      <c r="C2873" s="217"/>
      <c r="D2873" s="147"/>
      <c r="E2873" s="164"/>
      <c r="F2873" s="167"/>
    </row>
    <row r="2874" spans="1:6">
      <c r="A2874" s="184"/>
      <c r="B2874" s="15" t="s">
        <v>92</v>
      </c>
      <c r="C2874" s="16"/>
      <c r="D2874" s="147">
        <v>400</v>
      </c>
      <c r="E2874" s="144">
        <v>22.885000000000002</v>
      </c>
      <c r="F2874" s="170">
        <f>ROUND((100-E2874)/100*D2874,1)</f>
        <v>308.5</v>
      </c>
    </row>
    <row r="2875" spans="1:6">
      <c r="A2875" s="184"/>
      <c r="B2875" s="26" t="s">
        <v>2653</v>
      </c>
      <c r="C2875" s="16"/>
      <c r="D2875" s="147"/>
      <c r="E2875" s="164"/>
      <c r="F2875" s="167"/>
    </row>
    <row r="2876" spans="1:6">
      <c r="A2876" s="184"/>
      <c r="B2876" s="31" t="s">
        <v>2654</v>
      </c>
      <c r="C2876" s="16"/>
      <c r="D2876" s="147"/>
      <c r="E2876" s="164"/>
      <c r="F2876" s="167"/>
    </row>
    <row r="2877" spans="1:6">
      <c r="A2877" s="184"/>
      <c r="B2877" s="31" t="s">
        <v>2655</v>
      </c>
      <c r="C2877" s="16"/>
      <c r="D2877" s="147"/>
      <c r="E2877" s="164"/>
      <c r="F2877" s="167"/>
    </row>
    <row r="2878" spans="1:6">
      <c r="A2878" s="184"/>
      <c r="B2878" s="31" t="s">
        <v>2656</v>
      </c>
      <c r="C2878" s="16"/>
      <c r="D2878" s="147"/>
      <c r="E2878" s="164"/>
      <c r="F2878" s="167"/>
    </row>
    <row r="2879" spans="1:6">
      <c r="A2879" s="184"/>
      <c r="B2879" s="31" t="s">
        <v>2657</v>
      </c>
      <c r="C2879" s="16"/>
      <c r="D2879" s="147"/>
      <c r="E2879" s="164"/>
      <c r="F2879" s="167"/>
    </row>
    <row r="2880" spans="1:6" ht="15.75" thickBot="1">
      <c r="A2880" s="184"/>
      <c r="B2880" s="15" t="s">
        <v>2658</v>
      </c>
      <c r="C2880" s="16"/>
      <c r="D2880" s="147">
        <v>400</v>
      </c>
      <c r="E2880" s="144">
        <v>16.888750000000002</v>
      </c>
      <c r="F2880" s="170">
        <f>ROUND((100-E2880)/100*D2880,1)</f>
        <v>332.4</v>
      </c>
    </row>
    <row r="2881" spans="1:6" ht="15.75" thickBot="1">
      <c r="A2881" s="184"/>
      <c r="B2881" s="26" t="s">
        <v>2659</v>
      </c>
      <c r="C2881" s="218" t="s">
        <v>2660</v>
      </c>
      <c r="D2881" s="147"/>
      <c r="E2881" s="164"/>
      <c r="F2881" s="167"/>
    </row>
    <row r="2882" spans="1:6" ht="15.75" thickBot="1">
      <c r="A2882" s="184"/>
      <c r="B2882" s="26" t="s">
        <v>2661</v>
      </c>
      <c r="C2882" s="218"/>
      <c r="D2882" s="147"/>
      <c r="E2882" s="164"/>
      <c r="F2882" s="167"/>
    </row>
    <row r="2883" spans="1:6" ht="15.75" thickBot="1">
      <c r="A2883" s="184"/>
      <c r="B2883" s="26" t="s">
        <v>2662</v>
      </c>
      <c r="C2883" s="218"/>
      <c r="D2883" s="147"/>
      <c r="E2883" s="164"/>
      <c r="F2883" s="167"/>
    </row>
    <row r="2884" spans="1:6" ht="15.75" thickBot="1">
      <c r="A2884" s="184"/>
      <c r="B2884" s="26" t="s">
        <v>2663</v>
      </c>
      <c r="C2884" s="218"/>
      <c r="D2884" s="147"/>
      <c r="E2884" s="164"/>
      <c r="F2884" s="167"/>
    </row>
    <row r="2885" spans="1:6" ht="15.75" thickBot="1">
      <c r="A2885" s="184"/>
      <c r="B2885" s="31" t="s">
        <v>2664</v>
      </c>
      <c r="C2885" s="218"/>
      <c r="D2885" s="147"/>
      <c r="E2885" s="164"/>
      <c r="F2885" s="167"/>
    </row>
    <row r="2886" spans="1:6" ht="15.75" thickBot="1">
      <c r="A2886" s="184"/>
      <c r="B2886" s="31" t="s">
        <v>2665</v>
      </c>
      <c r="C2886" s="218"/>
      <c r="D2886" s="147"/>
      <c r="E2886" s="164"/>
      <c r="F2886" s="167"/>
    </row>
    <row r="2887" spans="1:6">
      <c r="A2887" s="184"/>
      <c r="B2887" s="26" t="s">
        <v>2666</v>
      </c>
      <c r="C2887" s="16"/>
      <c r="D2887" s="147"/>
      <c r="E2887" s="164"/>
      <c r="F2887" s="167"/>
    </row>
    <row r="2888" spans="1:6">
      <c r="A2888" s="184"/>
      <c r="B2888" s="31" t="s">
        <v>2667</v>
      </c>
      <c r="C2888" s="16"/>
      <c r="D2888" s="147"/>
      <c r="E2888" s="164"/>
      <c r="F2888" s="167"/>
    </row>
    <row r="2889" spans="1:6">
      <c r="A2889" s="184"/>
      <c r="B2889" s="15" t="s">
        <v>2402</v>
      </c>
      <c r="C2889" s="16"/>
      <c r="D2889" s="147"/>
      <c r="E2889" s="164"/>
      <c r="F2889" s="167"/>
    </row>
    <row r="2890" spans="1:6">
      <c r="A2890" s="184"/>
      <c r="B2890" s="31" t="s">
        <v>2668</v>
      </c>
      <c r="C2890" s="16"/>
      <c r="D2890" s="147"/>
      <c r="E2890" s="164"/>
      <c r="F2890" s="167"/>
    </row>
    <row r="2891" spans="1:6">
      <c r="A2891" s="184"/>
      <c r="B2891" s="31" t="s">
        <v>2665</v>
      </c>
      <c r="C2891" s="16"/>
      <c r="D2891" s="147"/>
      <c r="E2891" s="164"/>
      <c r="F2891" s="167"/>
    </row>
    <row r="2892" spans="1:6">
      <c r="A2892" s="184"/>
      <c r="B2892" s="31" t="s">
        <v>2669</v>
      </c>
      <c r="C2892" s="16"/>
      <c r="D2892" s="147"/>
      <c r="E2892" s="164"/>
      <c r="F2892" s="167"/>
    </row>
    <row r="2893" spans="1:6">
      <c r="A2893" s="184"/>
      <c r="B2893" s="31" t="s">
        <v>2670</v>
      </c>
      <c r="C2893" s="16"/>
      <c r="D2893" s="147"/>
      <c r="E2893" s="164"/>
      <c r="F2893" s="167"/>
    </row>
    <row r="2894" spans="1:6">
      <c r="A2894" s="184"/>
      <c r="B2894" s="31" t="s">
        <v>2671</v>
      </c>
      <c r="C2894" s="16"/>
      <c r="D2894" s="147"/>
      <c r="E2894" s="164"/>
      <c r="F2894" s="167"/>
    </row>
    <row r="2895" spans="1:6">
      <c r="A2895" s="184"/>
      <c r="B2895" s="31" t="s">
        <v>2672</v>
      </c>
      <c r="C2895" s="16"/>
      <c r="D2895" s="147"/>
      <c r="E2895" s="164"/>
      <c r="F2895" s="167"/>
    </row>
    <row r="2896" spans="1:6">
      <c r="A2896" s="184"/>
      <c r="B2896" s="31" t="s">
        <v>2673</v>
      </c>
      <c r="C2896" s="16"/>
      <c r="D2896" s="147"/>
      <c r="E2896" s="164"/>
      <c r="F2896" s="167"/>
    </row>
    <row r="2897" spans="1:6">
      <c r="A2897"/>
      <c r="B2897" s="15" t="s">
        <v>2674</v>
      </c>
      <c r="C2897" s="16"/>
      <c r="D2897" s="147">
        <v>400</v>
      </c>
      <c r="E2897" s="144">
        <v>36.521250000000002</v>
      </c>
      <c r="F2897" s="170">
        <f>ROUND((100-E2897)/100*D2897,1)</f>
        <v>253.9</v>
      </c>
    </row>
    <row r="2898" spans="1:6" ht="15.75" thickBot="1">
      <c r="A2898" s="184" t="s">
        <v>978</v>
      </c>
      <c r="B2898" s="34" t="s">
        <v>2675</v>
      </c>
      <c r="C2898" s="217" t="s">
        <v>2676</v>
      </c>
      <c r="D2898" s="150"/>
      <c r="E2898" s="164"/>
      <c r="F2898" s="167"/>
    </row>
    <row r="2899" spans="1:6" ht="15.75" thickBot="1">
      <c r="A2899" s="184"/>
      <c r="B2899" s="34" t="s">
        <v>2677</v>
      </c>
      <c r="C2899" s="217"/>
      <c r="D2899" s="150"/>
      <c r="E2899" s="164"/>
      <c r="F2899" s="167"/>
    </row>
    <row r="2900" spans="1:6" ht="15.75" thickBot="1">
      <c r="A2900" s="184"/>
      <c r="B2900" s="34" t="s">
        <v>2678</v>
      </c>
      <c r="C2900" s="217"/>
      <c r="D2900" s="150"/>
      <c r="E2900" s="164"/>
      <c r="F2900" s="167"/>
    </row>
    <row r="2901" spans="1:6">
      <c r="A2901" s="184"/>
      <c r="B2901" s="34" t="s">
        <v>2679</v>
      </c>
      <c r="C2901" s="16"/>
      <c r="D2901" s="150"/>
      <c r="E2901" s="164"/>
      <c r="F2901" s="167"/>
    </row>
    <row r="2902" spans="1:6">
      <c r="A2902" s="184"/>
      <c r="B2902" s="15" t="s">
        <v>2680</v>
      </c>
      <c r="C2902" s="16"/>
      <c r="D2902" s="150"/>
      <c r="E2902" s="164"/>
      <c r="F2902" s="167"/>
    </row>
    <row r="2903" spans="1:6">
      <c r="A2903" s="184"/>
      <c r="B2903" s="34" t="s">
        <v>2681</v>
      </c>
      <c r="C2903" s="16"/>
      <c r="D2903" s="150"/>
      <c r="E2903" s="164"/>
      <c r="F2903" s="167"/>
    </row>
    <row r="2904" spans="1:6">
      <c r="A2904" s="184"/>
      <c r="B2904" s="34" t="s">
        <v>2682</v>
      </c>
      <c r="C2904" s="16"/>
      <c r="D2904" s="150"/>
      <c r="E2904" s="164"/>
      <c r="F2904" s="167"/>
    </row>
    <row r="2905" spans="1:6">
      <c r="A2905" s="184"/>
      <c r="B2905" s="34" t="s">
        <v>2683</v>
      </c>
      <c r="C2905" s="16"/>
      <c r="D2905" s="150"/>
      <c r="E2905" s="164"/>
      <c r="F2905" s="167"/>
    </row>
    <row r="2906" spans="1:6">
      <c r="A2906" s="184"/>
      <c r="B2906" s="34" t="s">
        <v>2684</v>
      </c>
      <c r="C2906" s="16"/>
      <c r="D2906" s="147"/>
      <c r="E2906" s="164"/>
      <c r="F2906" s="167"/>
    </row>
    <row r="2907" spans="1:6">
      <c r="A2907" s="184"/>
      <c r="B2907" s="19" t="s">
        <v>2685</v>
      </c>
      <c r="C2907" s="16"/>
      <c r="D2907" s="147"/>
      <c r="E2907" s="164"/>
      <c r="F2907" s="167"/>
    </row>
    <row r="2908" spans="1:6">
      <c r="A2908" s="184"/>
      <c r="B2908" s="34" t="s">
        <v>2686</v>
      </c>
      <c r="C2908" s="16"/>
      <c r="D2908" s="150"/>
      <c r="E2908" s="164"/>
      <c r="F2908" s="167"/>
    </row>
    <row r="2909" spans="1:6">
      <c r="A2909" s="184"/>
      <c r="B2909" s="15" t="s">
        <v>2687</v>
      </c>
      <c r="C2909" s="16"/>
      <c r="D2909" s="148">
        <v>250</v>
      </c>
      <c r="E2909" s="144">
        <v>17.706</v>
      </c>
      <c r="F2909" s="170">
        <f>ROUND((100-E2909)/100*D2909,1)</f>
        <v>205.7</v>
      </c>
    </row>
    <row r="2910" spans="1:6" ht="15.75" thickBot="1">
      <c r="A2910" s="184"/>
      <c r="B2910" s="31" t="s">
        <v>2688</v>
      </c>
      <c r="C2910" s="217" t="s">
        <v>2689</v>
      </c>
      <c r="D2910" s="147"/>
      <c r="E2910" s="164"/>
      <c r="F2910" s="167"/>
    </row>
    <row r="2911" spans="1:6" ht="15.75" thickBot="1">
      <c r="A2911" s="184"/>
      <c r="B2911" s="31" t="s">
        <v>2688</v>
      </c>
      <c r="C2911" s="217"/>
      <c r="D2911" s="147"/>
      <c r="E2911" s="164"/>
      <c r="F2911" s="167"/>
    </row>
    <row r="2912" spans="1:6">
      <c r="A2912" s="184"/>
      <c r="B2912" s="19" t="s">
        <v>2690</v>
      </c>
      <c r="C2912" s="16"/>
      <c r="D2912" s="147"/>
      <c r="E2912" s="164"/>
      <c r="F2912" s="167"/>
    </row>
    <row r="2913" spans="1:6">
      <c r="A2913" s="184"/>
      <c r="B2913" s="31" t="s">
        <v>275</v>
      </c>
      <c r="C2913" s="16"/>
      <c r="D2913" s="147"/>
      <c r="E2913" s="164"/>
      <c r="F2913" s="167"/>
    </row>
    <row r="2914" spans="1:6">
      <c r="A2914" s="184"/>
      <c r="B2914" s="15" t="s">
        <v>2691</v>
      </c>
      <c r="C2914" s="16"/>
      <c r="D2914" s="147">
        <v>160</v>
      </c>
      <c r="E2914" s="144">
        <v>7.2543749999999996</v>
      </c>
      <c r="F2914" s="170">
        <f>ROUND((100-E2914)/100*D2914,1)</f>
        <v>148.4</v>
      </c>
    </row>
    <row r="2915" spans="1:6">
      <c r="A2915" s="184"/>
      <c r="B2915" s="26" t="s">
        <v>275</v>
      </c>
      <c r="C2915" s="16"/>
      <c r="D2915" s="147"/>
      <c r="E2915" s="164"/>
      <c r="F2915" s="167"/>
    </row>
    <row r="2916" spans="1:6">
      <c r="A2916" s="184"/>
      <c r="B2916" s="31" t="s">
        <v>2692</v>
      </c>
      <c r="C2916" s="106" t="s">
        <v>2693</v>
      </c>
      <c r="D2916" s="147"/>
      <c r="E2916" s="164"/>
      <c r="F2916" s="167"/>
    </row>
    <row r="2917" spans="1:6">
      <c r="A2917" s="184"/>
      <c r="B2917" s="31" t="s">
        <v>275</v>
      </c>
      <c r="C2917" s="106"/>
      <c r="D2917" s="147"/>
      <c r="E2917" s="164"/>
      <c r="F2917" s="167"/>
    </row>
    <row r="2918" spans="1:6">
      <c r="A2918" s="184"/>
      <c r="B2918" s="31" t="s">
        <v>2694</v>
      </c>
      <c r="C2918" s="106"/>
      <c r="D2918" s="147"/>
      <c r="E2918" s="164"/>
      <c r="F2918" s="167"/>
    </row>
    <row r="2919" spans="1:6">
      <c r="A2919" s="184"/>
      <c r="B2919" s="31" t="s">
        <v>2695</v>
      </c>
      <c r="C2919" s="106"/>
      <c r="D2919" s="147"/>
      <c r="E2919" s="164"/>
      <c r="F2919" s="167"/>
    </row>
    <row r="2920" spans="1:6">
      <c r="A2920"/>
      <c r="B2920" s="15" t="s">
        <v>2696</v>
      </c>
      <c r="C2920" s="106"/>
      <c r="D2920" s="147">
        <v>400</v>
      </c>
      <c r="E2920" s="144">
        <v>18.32</v>
      </c>
      <c r="F2920" s="170">
        <f>ROUND((100-E2920)/100*D2920,1)</f>
        <v>326.7</v>
      </c>
    </row>
    <row r="2921" spans="1:6">
      <c r="A2921" s="184" t="s">
        <v>302</v>
      </c>
      <c r="B2921" s="26" t="s">
        <v>2697</v>
      </c>
      <c r="C2921" s="106"/>
      <c r="D2921" s="147"/>
      <c r="E2921" s="164"/>
      <c r="F2921" s="167"/>
    </row>
    <row r="2922" spans="1:6">
      <c r="A2922" s="184"/>
      <c r="B2922" s="31" t="s">
        <v>989</v>
      </c>
      <c r="C2922" s="197" t="s">
        <v>2698</v>
      </c>
      <c r="D2922" s="147"/>
      <c r="E2922" s="164"/>
      <c r="F2922" s="167"/>
    </row>
    <row r="2923" spans="1:6">
      <c r="A2923" s="184"/>
      <c r="B2923" s="31" t="s">
        <v>2699</v>
      </c>
      <c r="C2923" s="197"/>
      <c r="D2923" s="147"/>
      <c r="E2923" s="164"/>
      <c r="F2923" s="167"/>
    </row>
    <row r="2924" spans="1:6">
      <c r="A2924" s="184"/>
      <c r="B2924" s="31" t="s">
        <v>2700</v>
      </c>
      <c r="C2924" s="197"/>
      <c r="D2924" s="147"/>
      <c r="E2924" s="164"/>
      <c r="F2924" s="167"/>
    </row>
    <row r="2925" spans="1:6">
      <c r="A2925" s="184"/>
      <c r="B2925" s="31" t="s">
        <v>2701</v>
      </c>
      <c r="C2925" s="197"/>
      <c r="D2925" s="147"/>
      <c r="E2925" s="164"/>
      <c r="F2925" s="167"/>
    </row>
    <row r="2926" spans="1:6">
      <c r="A2926" s="184"/>
      <c r="B2926" s="31" t="s">
        <v>2702</v>
      </c>
      <c r="C2926" s="197"/>
      <c r="D2926" s="147"/>
      <c r="E2926" s="164"/>
      <c r="F2926" s="167"/>
    </row>
    <row r="2927" spans="1:6">
      <c r="A2927" s="184"/>
      <c r="B2927" s="15" t="s">
        <v>92</v>
      </c>
      <c r="C2927" s="197"/>
      <c r="D2927" s="147">
        <v>400</v>
      </c>
      <c r="E2927" s="144">
        <v>24.824000000000002</v>
      </c>
      <c r="F2927" s="170">
        <f>ROUND((100-E2927)/100*D2927,1)</f>
        <v>300.7</v>
      </c>
    </row>
    <row r="2928" spans="1:6">
      <c r="A2928" s="184"/>
      <c r="B2928" s="31" t="s">
        <v>1962</v>
      </c>
      <c r="C2928" s="197"/>
      <c r="D2928" s="147"/>
      <c r="E2928" s="164"/>
      <c r="F2928" s="167"/>
    </row>
    <row r="2929" spans="1:6">
      <c r="A2929" s="184"/>
      <c r="B2929" s="31" t="s">
        <v>2703</v>
      </c>
      <c r="C2929" s="197"/>
      <c r="D2929" s="147"/>
      <c r="E2929" s="164"/>
      <c r="F2929" s="167"/>
    </row>
    <row r="2930" spans="1:6">
      <c r="A2930" s="184"/>
      <c r="B2930" s="31" t="s">
        <v>2704</v>
      </c>
      <c r="C2930" s="197"/>
      <c r="D2930" s="147"/>
      <c r="E2930" s="164"/>
      <c r="F2930" s="167"/>
    </row>
    <row r="2931" spans="1:6">
      <c r="A2931" s="184"/>
      <c r="B2931" s="31" t="s">
        <v>2705</v>
      </c>
      <c r="C2931" s="197"/>
      <c r="D2931" s="147"/>
      <c r="E2931" s="164"/>
      <c r="F2931" s="167"/>
    </row>
    <row r="2932" spans="1:6">
      <c r="A2932" s="184"/>
      <c r="B2932" s="31" t="s">
        <v>2706</v>
      </c>
      <c r="C2932" s="16"/>
      <c r="D2932" s="147"/>
      <c r="E2932" s="164"/>
      <c r="F2932" s="167"/>
    </row>
    <row r="2933" spans="1:6">
      <c r="A2933"/>
      <c r="B2933" s="15" t="s">
        <v>2707</v>
      </c>
      <c r="C2933" s="16"/>
      <c r="D2933" s="147">
        <v>630</v>
      </c>
      <c r="E2933" s="144">
        <v>17.084126984126986</v>
      </c>
      <c r="F2933" s="170">
        <f>ROUND((100-E2933)/100*D2933,1)</f>
        <v>522.4</v>
      </c>
    </row>
    <row r="2934" spans="1:6" ht="15.75" thickBot="1">
      <c r="A2934" s="207" t="s">
        <v>978</v>
      </c>
      <c r="B2934" s="26" t="s">
        <v>2081</v>
      </c>
      <c r="C2934" s="217" t="s">
        <v>2708</v>
      </c>
      <c r="D2934" s="147"/>
      <c r="E2934" s="164"/>
      <c r="F2934" s="167"/>
    </row>
    <row r="2935" spans="1:6" ht="15.75" thickBot="1">
      <c r="A2935" s="207"/>
      <c r="B2935" s="26" t="s">
        <v>2709</v>
      </c>
      <c r="C2935" s="217"/>
      <c r="D2935" s="148"/>
      <c r="E2935" s="164"/>
      <c r="F2935" s="167"/>
    </row>
    <row r="2936" spans="1:6" ht="15.75" thickBot="1">
      <c r="A2936" s="207"/>
      <c r="B2936" s="31" t="s">
        <v>2710</v>
      </c>
      <c r="C2936" s="217"/>
      <c r="D2936" s="147"/>
      <c r="E2936" s="164"/>
      <c r="F2936" s="167"/>
    </row>
    <row r="2937" spans="1:6" ht="15.75" thickBot="1">
      <c r="A2937" s="207"/>
      <c r="B2937" s="31" t="s">
        <v>2711</v>
      </c>
      <c r="C2937" s="217"/>
      <c r="D2937" s="147"/>
      <c r="E2937" s="164"/>
      <c r="F2937" s="167"/>
    </row>
    <row r="2938" spans="1:6" ht="15.75" thickBot="1">
      <c r="A2938" s="207"/>
      <c r="B2938" s="31" t="s">
        <v>261</v>
      </c>
      <c r="C2938" s="217"/>
      <c r="D2938" s="147"/>
      <c r="E2938" s="164"/>
      <c r="F2938" s="167"/>
    </row>
    <row r="2939" spans="1:6" ht="15.75" thickBot="1">
      <c r="A2939" s="207"/>
      <c r="B2939" s="31" t="s">
        <v>38</v>
      </c>
      <c r="C2939" s="217"/>
      <c r="D2939" s="147"/>
      <c r="E2939" s="164"/>
      <c r="F2939" s="167"/>
    </row>
    <row r="2940" spans="1:6" ht="15.75" thickBot="1">
      <c r="A2940" s="207"/>
      <c r="B2940" s="31" t="s">
        <v>270</v>
      </c>
      <c r="C2940" s="217"/>
      <c r="D2940" s="147"/>
      <c r="E2940" s="164"/>
      <c r="F2940" s="167"/>
    </row>
    <row r="2941" spans="1:6">
      <c r="A2941" s="207"/>
      <c r="B2941" s="26" t="s">
        <v>2712</v>
      </c>
      <c r="C2941" s="16"/>
      <c r="D2941" s="147"/>
      <c r="E2941" s="164"/>
      <c r="F2941" s="167"/>
    </row>
    <row r="2942" spans="1:6">
      <c r="A2942" s="207"/>
      <c r="B2942" s="31" t="s">
        <v>2713</v>
      </c>
      <c r="C2942" s="16"/>
      <c r="D2942" s="147"/>
      <c r="E2942" s="164"/>
      <c r="F2942" s="167"/>
    </row>
    <row r="2943" spans="1:6">
      <c r="A2943" s="207"/>
      <c r="B2943" s="15" t="s">
        <v>92</v>
      </c>
      <c r="C2943" s="16"/>
      <c r="D2943" s="147">
        <v>400</v>
      </c>
      <c r="E2943" s="144">
        <v>28.202000000000002</v>
      </c>
      <c r="F2943" s="170">
        <f>ROUND((100-E2943)/100*D2943,1)</f>
        <v>287.2</v>
      </c>
    </row>
    <row r="2944" spans="1:6">
      <c r="A2944" s="207"/>
      <c r="B2944" s="31" t="s">
        <v>2714</v>
      </c>
      <c r="C2944" s="16"/>
      <c r="D2944" s="147"/>
      <c r="E2944" s="164"/>
      <c r="F2944" s="167"/>
    </row>
    <row r="2945" spans="1:6">
      <c r="A2945" s="207"/>
      <c r="B2945" s="26" t="s">
        <v>2715</v>
      </c>
      <c r="C2945" s="16"/>
      <c r="D2945" s="148"/>
      <c r="E2945" s="164"/>
      <c r="F2945" s="167"/>
    </row>
    <row r="2946" spans="1:6">
      <c r="A2946" s="207"/>
      <c r="B2946" s="31" t="s">
        <v>2716</v>
      </c>
      <c r="C2946" s="16"/>
      <c r="D2946" s="147"/>
      <c r="E2946" s="164"/>
      <c r="F2946" s="167"/>
    </row>
    <row r="2947" spans="1:6">
      <c r="A2947" s="207"/>
      <c r="B2947" s="31" t="s">
        <v>2717</v>
      </c>
      <c r="C2947" s="16"/>
      <c r="D2947" s="147"/>
      <c r="E2947" s="164"/>
      <c r="F2947" s="167"/>
    </row>
    <row r="2948" spans="1:6">
      <c r="A2948" s="207"/>
      <c r="B2948" s="26" t="s">
        <v>2718</v>
      </c>
      <c r="C2948" s="16"/>
      <c r="D2948" s="148"/>
      <c r="E2948" s="164"/>
      <c r="F2948" s="167"/>
    </row>
    <row r="2949" spans="1:6">
      <c r="A2949" s="207"/>
      <c r="B2949" s="26" t="s">
        <v>2719</v>
      </c>
      <c r="C2949" s="16"/>
      <c r="D2949" s="148"/>
      <c r="E2949" s="164"/>
      <c r="F2949" s="167"/>
    </row>
    <row r="2950" spans="1:6">
      <c r="A2950" s="207"/>
      <c r="B2950" s="31" t="s">
        <v>270</v>
      </c>
      <c r="C2950" s="16"/>
      <c r="D2950" s="147"/>
      <c r="E2950" s="164"/>
      <c r="F2950" s="167"/>
    </row>
    <row r="2951" spans="1:6">
      <c r="A2951" s="207"/>
      <c r="B2951" s="31" t="s">
        <v>2720</v>
      </c>
      <c r="C2951" s="16"/>
      <c r="D2951" s="147"/>
      <c r="E2951" s="164"/>
      <c r="F2951" s="167"/>
    </row>
    <row r="2952" spans="1:6">
      <c r="A2952" s="207"/>
      <c r="B2952" s="31" t="s">
        <v>1043</v>
      </c>
      <c r="C2952" s="16"/>
      <c r="D2952" s="147"/>
      <c r="E2952" s="164"/>
      <c r="F2952" s="167"/>
    </row>
    <row r="2953" spans="1:6">
      <c r="A2953" s="207"/>
      <c r="B2953" s="31" t="s">
        <v>2721</v>
      </c>
      <c r="C2953" s="16"/>
      <c r="D2953" s="147"/>
      <c r="E2953" s="164"/>
      <c r="F2953" s="167"/>
    </row>
    <row r="2954" spans="1:6">
      <c r="A2954" s="207"/>
      <c r="B2954" s="31" t="s">
        <v>2722</v>
      </c>
      <c r="C2954" s="16"/>
      <c r="D2954" s="147"/>
      <c r="E2954" s="164"/>
      <c r="F2954" s="167"/>
    </row>
    <row r="2955" spans="1:6">
      <c r="A2955" s="207"/>
      <c r="B2955" s="31" t="s">
        <v>2723</v>
      </c>
      <c r="C2955" s="16"/>
      <c r="D2955" s="147"/>
      <c r="E2955" s="164"/>
      <c r="F2955" s="167"/>
    </row>
    <row r="2956" spans="1:6">
      <c r="A2956"/>
      <c r="B2956" s="15" t="s">
        <v>2724</v>
      </c>
      <c r="C2956" s="16"/>
      <c r="D2956" s="147">
        <v>160</v>
      </c>
      <c r="E2956" s="144">
        <v>2.671875</v>
      </c>
      <c r="F2956" s="170">
        <f>ROUND((100-E2956)/100*D2956,1)</f>
        <v>155.69999999999999</v>
      </c>
    </row>
    <row r="2957" spans="1:6" ht="15.75" thickBot="1">
      <c r="A2957" s="184" t="s">
        <v>978</v>
      </c>
      <c r="B2957" s="31" t="s">
        <v>2725</v>
      </c>
      <c r="C2957" s="217" t="s">
        <v>2726</v>
      </c>
      <c r="D2957" s="147"/>
      <c r="E2957" s="164"/>
      <c r="F2957" s="167"/>
    </row>
    <row r="2958" spans="1:6" ht="15.75" thickBot="1">
      <c r="A2958" s="184"/>
      <c r="B2958" s="31" t="s">
        <v>2727</v>
      </c>
      <c r="C2958" s="217"/>
      <c r="D2958" s="147"/>
      <c r="E2958" s="164"/>
      <c r="F2958" s="167"/>
    </row>
    <row r="2959" spans="1:6" ht="15.75" thickBot="1">
      <c r="A2959" s="184"/>
      <c r="B2959" s="31" t="s">
        <v>2728</v>
      </c>
      <c r="C2959" s="217"/>
      <c r="D2959" s="147"/>
      <c r="E2959" s="164"/>
      <c r="F2959" s="167"/>
    </row>
    <row r="2960" spans="1:6" ht="15.75" thickBot="1">
      <c r="A2960" s="184"/>
      <c r="B2960" s="31" t="s">
        <v>2729</v>
      </c>
      <c r="C2960" s="217"/>
      <c r="D2960" s="147"/>
      <c r="E2960" s="164"/>
      <c r="F2960" s="167"/>
    </row>
    <row r="2961" spans="1:6">
      <c r="A2961"/>
      <c r="B2961" s="15" t="s">
        <v>2730</v>
      </c>
      <c r="C2961" s="16"/>
      <c r="D2961" s="147">
        <v>630</v>
      </c>
      <c r="E2961" s="144">
        <v>20.878095238095238</v>
      </c>
      <c r="F2961" s="170">
        <f>ROUND((100-E2961)/100*D2961,1)</f>
        <v>498.5</v>
      </c>
    </row>
    <row r="2962" spans="1:6">
      <c r="A2962" s="207" t="s">
        <v>978</v>
      </c>
      <c r="B2962" s="31" t="s">
        <v>440</v>
      </c>
      <c r="C2962" s="197" t="s">
        <v>2731</v>
      </c>
      <c r="D2962" s="147"/>
      <c r="E2962" s="164"/>
      <c r="F2962" s="167"/>
    </row>
    <row r="2963" spans="1:6">
      <c r="A2963" s="207"/>
      <c r="B2963" s="31" t="s">
        <v>2732</v>
      </c>
      <c r="C2963" s="197"/>
      <c r="D2963" s="147"/>
      <c r="E2963" s="164"/>
      <c r="F2963" s="167"/>
    </row>
    <row r="2964" spans="1:6">
      <c r="A2964" s="207"/>
      <c r="B2964" s="31" t="s">
        <v>2733</v>
      </c>
      <c r="C2964" s="197"/>
      <c r="D2964" s="147"/>
      <c r="E2964" s="164"/>
      <c r="F2964" s="167"/>
    </row>
    <row r="2965" spans="1:6">
      <c r="A2965" s="207"/>
      <c r="B2965" s="31" t="s">
        <v>2734</v>
      </c>
      <c r="C2965" s="197"/>
      <c r="D2965" s="147"/>
      <c r="E2965" s="164"/>
      <c r="F2965" s="167"/>
    </row>
    <row r="2966" spans="1:6">
      <c r="A2966" s="207"/>
      <c r="B2966" s="31" t="s">
        <v>437</v>
      </c>
      <c r="C2966" s="197"/>
      <c r="D2966" s="147"/>
      <c r="E2966" s="164"/>
      <c r="F2966" s="167"/>
    </row>
    <row r="2967" spans="1:6">
      <c r="A2967" s="207"/>
      <c r="B2967" s="31" t="s">
        <v>2735</v>
      </c>
      <c r="C2967" s="197"/>
      <c r="D2967" s="147"/>
      <c r="E2967" s="164"/>
      <c r="F2967" s="167"/>
    </row>
    <row r="2968" spans="1:6">
      <c r="A2968" s="207"/>
      <c r="B2968" s="31" t="s">
        <v>2736</v>
      </c>
      <c r="C2968" s="197"/>
      <c r="D2968" s="147"/>
      <c r="E2968" s="164"/>
      <c r="F2968" s="167"/>
    </row>
    <row r="2969" spans="1:6">
      <c r="A2969" s="207"/>
      <c r="B2969" s="31" t="s">
        <v>2737</v>
      </c>
      <c r="C2969" s="197"/>
      <c r="D2969" s="147"/>
      <c r="E2969" s="164"/>
      <c r="F2969" s="167"/>
    </row>
    <row r="2970" spans="1:6">
      <c r="A2970" s="207"/>
      <c r="B2970" s="31" t="s">
        <v>2738</v>
      </c>
      <c r="C2970" s="197"/>
      <c r="D2970" s="147"/>
      <c r="E2970" s="164"/>
      <c r="F2970" s="167"/>
    </row>
    <row r="2971" spans="1:6">
      <c r="A2971" s="207"/>
      <c r="B2971" s="31" t="s">
        <v>705</v>
      </c>
      <c r="C2971" s="197"/>
      <c r="D2971" s="147"/>
      <c r="E2971" s="164"/>
      <c r="F2971" s="167"/>
    </row>
    <row r="2972" spans="1:6">
      <c r="A2972" s="207"/>
      <c r="B2972" s="31" t="s">
        <v>2739</v>
      </c>
      <c r="C2972" s="197"/>
      <c r="D2972" s="147"/>
      <c r="E2972" s="164"/>
      <c r="F2972" s="167"/>
    </row>
    <row r="2973" spans="1:6">
      <c r="A2973" s="207"/>
      <c r="B2973" s="31" t="s">
        <v>2740</v>
      </c>
      <c r="C2973" s="16"/>
      <c r="D2973" s="147"/>
      <c r="E2973" s="164"/>
      <c r="F2973" s="167"/>
    </row>
    <row r="2974" spans="1:6">
      <c r="A2974" s="207"/>
      <c r="B2974" s="31" t="s">
        <v>2741</v>
      </c>
      <c r="C2974" s="16"/>
      <c r="D2974" s="147"/>
      <c r="E2974" s="164"/>
      <c r="F2974" s="167"/>
    </row>
    <row r="2975" spans="1:6">
      <c r="A2975" s="207"/>
      <c r="B2975" s="31" t="s">
        <v>2742</v>
      </c>
      <c r="C2975" s="16"/>
      <c r="D2975" s="147"/>
      <c r="E2975" s="164"/>
      <c r="F2975" s="167"/>
    </row>
    <row r="2976" spans="1:6">
      <c r="A2976" s="207"/>
      <c r="B2976" s="31" t="s">
        <v>275</v>
      </c>
      <c r="C2976" s="16"/>
      <c r="D2976" s="147"/>
      <c r="E2976" s="164"/>
      <c r="F2976" s="167"/>
    </row>
    <row r="2977" spans="1:6">
      <c r="A2977" s="207"/>
      <c r="B2977" s="26" t="s">
        <v>2743</v>
      </c>
      <c r="C2977" s="16"/>
      <c r="D2977" s="148"/>
      <c r="E2977" s="164"/>
      <c r="F2977" s="167"/>
    </row>
    <row r="2978" spans="1:6">
      <c r="A2978" s="207"/>
      <c r="B2978" s="31" t="s">
        <v>2744</v>
      </c>
      <c r="C2978" s="16"/>
      <c r="D2978" s="147"/>
      <c r="E2978" s="164"/>
      <c r="F2978" s="167"/>
    </row>
    <row r="2979" spans="1:6">
      <c r="A2979" s="207"/>
      <c r="B2979" s="15" t="s">
        <v>92</v>
      </c>
      <c r="C2979" s="16"/>
      <c r="D2979" s="147">
        <v>630</v>
      </c>
      <c r="E2979" s="144">
        <v>25.075238095238095</v>
      </c>
      <c r="F2979" s="170">
        <f>ROUND((100-E2979)/100*D2979,1)</f>
        <v>472</v>
      </c>
    </row>
    <row r="2980" spans="1:6">
      <c r="A2980" s="207"/>
      <c r="B2980" s="31" t="s">
        <v>2745</v>
      </c>
      <c r="C2980" s="16"/>
      <c r="D2980" s="147"/>
      <c r="E2980" s="164"/>
      <c r="F2980" s="167"/>
    </row>
    <row r="2981" spans="1:6">
      <c r="A2981" s="207"/>
      <c r="B2981" s="31" t="s">
        <v>2746</v>
      </c>
      <c r="C2981" s="16"/>
      <c r="D2981" s="147"/>
      <c r="E2981" s="164"/>
      <c r="F2981" s="167"/>
    </row>
    <row r="2982" spans="1:6">
      <c r="A2982" s="207"/>
      <c r="B2982" s="31" t="s">
        <v>2747</v>
      </c>
      <c r="C2982" s="16"/>
      <c r="D2982" s="147"/>
      <c r="E2982" s="164"/>
      <c r="F2982" s="167"/>
    </row>
    <row r="2983" spans="1:6">
      <c r="A2983" s="207"/>
      <c r="B2983" s="31" t="s">
        <v>2748</v>
      </c>
      <c r="C2983" s="16"/>
      <c r="D2983" s="147"/>
      <c r="E2983" s="164"/>
      <c r="F2983" s="167"/>
    </row>
    <row r="2984" spans="1:6">
      <c r="A2984" s="207"/>
      <c r="B2984" s="31" t="s">
        <v>2749</v>
      </c>
      <c r="C2984" s="16"/>
      <c r="D2984" s="147"/>
      <c r="E2984" s="164"/>
      <c r="F2984" s="167"/>
    </row>
    <row r="2985" spans="1:6">
      <c r="A2985" s="207"/>
      <c r="B2985" s="31" t="s">
        <v>2750</v>
      </c>
      <c r="C2985" s="16"/>
      <c r="D2985" s="147"/>
      <c r="E2985" s="164"/>
      <c r="F2985" s="167"/>
    </row>
    <row r="2986" spans="1:6">
      <c r="A2986" s="207"/>
      <c r="B2986" s="31" t="s">
        <v>2751</v>
      </c>
      <c r="C2986" s="16"/>
      <c r="D2986" s="147"/>
      <c r="E2986" s="164"/>
      <c r="F2986" s="167"/>
    </row>
    <row r="2987" spans="1:6">
      <c r="A2987" s="207"/>
      <c r="B2987" s="31" t="s">
        <v>2752</v>
      </c>
      <c r="C2987" s="16"/>
      <c r="D2987" s="147"/>
      <c r="E2987" s="164"/>
      <c r="F2987" s="167"/>
    </row>
    <row r="2988" spans="1:6" ht="15.75" thickBot="1">
      <c r="A2988"/>
      <c r="B2988" s="15" t="s">
        <v>2753</v>
      </c>
      <c r="C2988" s="16"/>
      <c r="D2988" s="147">
        <v>400</v>
      </c>
      <c r="E2988" s="144">
        <v>7.125</v>
      </c>
      <c r="F2988" s="170">
        <f>ROUND((100-E2988)/100*D2988,1)</f>
        <v>371.5</v>
      </c>
    </row>
    <row r="2989" spans="1:6" ht="15.75" thickBot="1">
      <c r="A2989" s="184" t="s">
        <v>302</v>
      </c>
      <c r="B2989" s="31" t="s">
        <v>2754</v>
      </c>
      <c r="C2989" s="218" t="s">
        <v>2755</v>
      </c>
      <c r="D2989" s="147"/>
      <c r="E2989" s="164"/>
      <c r="F2989" s="167"/>
    </row>
    <row r="2990" spans="1:6" ht="15.75" thickBot="1">
      <c r="A2990" s="184"/>
      <c r="B2990" s="31" t="s">
        <v>236</v>
      </c>
      <c r="C2990" s="218"/>
      <c r="D2990" s="147"/>
      <c r="E2990" s="164"/>
      <c r="F2990" s="167"/>
    </row>
    <row r="2991" spans="1:6" ht="15.75" thickBot="1">
      <c r="A2991" s="184"/>
      <c r="B2991" s="31" t="s">
        <v>2756</v>
      </c>
      <c r="C2991" s="218"/>
      <c r="D2991" s="147"/>
      <c r="E2991" s="164"/>
      <c r="F2991" s="167"/>
    </row>
    <row r="2992" spans="1:6" ht="15.75" thickBot="1">
      <c r="A2992" s="184"/>
      <c r="B2992" s="31" t="s">
        <v>2757</v>
      </c>
      <c r="C2992" s="218"/>
      <c r="D2992" s="147"/>
      <c r="E2992" s="164"/>
      <c r="F2992" s="167"/>
    </row>
    <row r="2993" spans="1:6">
      <c r="A2993"/>
      <c r="B2993" s="15" t="s">
        <v>2758</v>
      </c>
      <c r="C2993" s="16"/>
      <c r="D2993" s="147">
        <v>630</v>
      </c>
      <c r="E2993" s="144">
        <v>10.642539682539683</v>
      </c>
      <c r="F2993" s="170">
        <f>ROUND((100-E2993)/100*D2993,1)</f>
        <v>563</v>
      </c>
    </row>
    <row r="2994" spans="1:6" ht="15.75" thickBot="1">
      <c r="A2994" s="219" t="s">
        <v>978</v>
      </c>
      <c r="B2994" s="26" t="s">
        <v>63</v>
      </c>
      <c r="C2994" s="217" t="s">
        <v>2759</v>
      </c>
      <c r="D2994" s="147"/>
      <c r="E2994" s="164"/>
      <c r="F2994" s="167"/>
    </row>
    <row r="2995" spans="1:6" ht="15.75" thickBot="1">
      <c r="A2995" s="219"/>
      <c r="B2995" s="31" t="s">
        <v>2760</v>
      </c>
      <c r="C2995" s="217"/>
      <c r="D2995" s="147"/>
      <c r="E2995" s="164"/>
      <c r="F2995" s="167"/>
    </row>
    <row r="2996" spans="1:6" ht="15.75" thickBot="1">
      <c r="A2996" s="219"/>
      <c r="B2996" s="26" t="s">
        <v>2761</v>
      </c>
      <c r="C2996" s="217"/>
      <c r="D2996" s="147"/>
      <c r="E2996" s="164"/>
      <c r="F2996" s="167"/>
    </row>
    <row r="2997" spans="1:6" ht="15.75" thickBot="1">
      <c r="A2997" s="219"/>
      <c r="B2997" s="26" t="s">
        <v>2762</v>
      </c>
      <c r="C2997" s="217"/>
      <c r="D2997" s="147"/>
      <c r="E2997" s="164"/>
      <c r="F2997" s="167"/>
    </row>
    <row r="2998" spans="1:6" ht="15.75" thickBot="1">
      <c r="A2998" s="219"/>
      <c r="B2998" s="31" t="s">
        <v>2763</v>
      </c>
      <c r="C2998" s="217"/>
      <c r="D2998" s="147"/>
      <c r="E2998" s="164"/>
      <c r="F2998" s="167"/>
    </row>
    <row r="2999" spans="1:6" ht="15.75" thickBot="1">
      <c r="A2999" s="219"/>
      <c r="B2999" s="31" t="s">
        <v>2764</v>
      </c>
      <c r="C2999" s="217"/>
      <c r="D2999" s="147"/>
      <c r="E2999" s="164"/>
      <c r="F2999" s="167"/>
    </row>
    <row r="3000" spans="1:6" ht="15.75" thickBot="1">
      <c r="A3000" s="219"/>
      <c r="B3000" s="31" t="s">
        <v>2765</v>
      </c>
      <c r="C3000" s="217"/>
      <c r="D3000" s="147"/>
      <c r="E3000" s="164"/>
      <c r="F3000" s="167"/>
    </row>
    <row r="3001" spans="1:6" ht="15.75" thickBot="1">
      <c r="A3001" s="219"/>
      <c r="B3001" s="31" t="s">
        <v>44</v>
      </c>
      <c r="C3001" s="217"/>
      <c r="D3001" s="147"/>
      <c r="E3001" s="164"/>
      <c r="F3001" s="167"/>
    </row>
    <row r="3002" spans="1:6">
      <c r="A3002" s="219"/>
      <c r="B3002" s="31" t="s">
        <v>325</v>
      </c>
      <c r="C3002" s="16"/>
      <c r="D3002" s="147"/>
      <c r="E3002" s="164"/>
      <c r="F3002" s="167"/>
    </row>
    <row r="3003" spans="1:6">
      <c r="A3003" s="219"/>
      <c r="B3003" s="15" t="s">
        <v>92</v>
      </c>
      <c r="C3003" s="16"/>
      <c r="D3003" s="147">
        <v>630</v>
      </c>
      <c r="E3003" s="144">
        <v>15.111111111111111</v>
      </c>
      <c r="F3003" s="170">
        <f>ROUND((100-E3003)/100*D3003,1)</f>
        <v>534.79999999999995</v>
      </c>
    </row>
    <row r="3004" spans="1:6">
      <c r="A3004" s="219"/>
      <c r="B3004" s="31" t="s">
        <v>2766</v>
      </c>
      <c r="C3004" s="16"/>
      <c r="D3004" s="147"/>
      <c r="E3004" s="164"/>
      <c r="F3004" s="167"/>
    </row>
    <row r="3005" spans="1:6">
      <c r="A3005" s="219"/>
      <c r="B3005" s="31" t="s">
        <v>2767</v>
      </c>
      <c r="C3005" s="16"/>
      <c r="D3005" s="147"/>
      <c r="E3005" s="164"/>
      <c r="F3005" s="167"/>
    </row>
    <row r="3006" spans="1:6">
      <c r="A3006" s="219"/>
      <c r="B3006" s="31" t="s">
        <v>2768</v>
      </c>
      <c r="C3006" s="16"/>
      <c r="D3006" s="147"/>
      <c r="E3006" s="164"/>
      <c r="F3006" s="167"/>
    </row>
    <row r="3007" spans="1:6">
      <c r="A3007" s="219"/>
      <c r="B3007" s="31" t="s">
        <v>2769</v>
      </c>
      <c r="C3007" s="16"/>
      <c r="D3007" s="147"/>
      <c r="E3007" s="164"/>
      <c r="F3007" s="167"/>
    </row>
    <row r="3008" spans="1:6">
      <c r="A3008" s="219"/>
      <c r="B3008" s="31" t="s">
        <v>2770</v>
      </c>
      <c r="C3008" s="16"/>
      <c r="D3008" s="147"/>
      <c r="E3008" s="164"/>
      <c r="F3008" s="167"/>
    </row>
    <row r="3009" spans="1:6">
      <c r="A3009" s="219"/>
      <c r="B3009" s="15" t="s">
        <v>2771</v>
      </c>
      <c r="C3009" s="16"/>
      <c r="D3009" s="147">
        <v>400</v>
      </c>
      <c r="E3009" s="144">
        <v>23.437249999999999</v>
      </c>
      <c r="F3009" s="170">
        <f>ROUND((100-E3009)/100*D3009,1)</f>
        <v>306.3</v>
      </c>
    </row>
    <row r="3010" spans="1:6" ht="15.75" thickBot="1">
      <c r="A3010" s="219"/>
      <c r="B3010" s="31" t="s">
        <v>2772</v>
      </c>
      <c r="C3010" s="217" t="s">
        <v>2773</v>
      </c>
      <c r="D3010" s="147"/>
      <c r="E3010" s="164"/>
      <c r="F3010" s="167"/>
    </row>
    <row r="3011" spans="1:6" ht="15.75" thickBot="1">
      <c r="A3011" s="219"/>
      <c r="B3011" s="31" t="s">
        <v>2774</v>
      </c>
      <c r="C3011" s="217"/>
      <c r="D3011" s="147"/>
      <c r="E3011" s="164"/>
      <c r="F3011" s="167"/>
    </row>
    <row r="3012" spans="1:6" ht="15.75" thickBot="1">
      <c r="A3012" s="219"/>
      <c r="B3012" s="31" t="s">
        <v>2775</v>
      </c>
      <c r="C3012" s="217"/>
      <c r="D3012" s="147"/>
      <c r="E3012" s="164"/>
      <c r="F3012" s="167"/>
    </row>
    <row r="3013" spans="1:6" ht="15.75" thickBot="1">
      <c r="A3013" s="219"/>
      <c r="B3013" s="26" t="s">
        <v>2776</v>
      </c>
      <c r="C3013" s="217"/>
      <c r="D3013" s="147"/>
      <c r="E3013" s="164"/>
      <c r="F3013" s="167"/>
    </row>
    <row r="3014" spans="1:6" ht="15.75" thickBot="1">
      <c r="A3014" s="219"/>
      <c r="B3014" s="31" t="s">
        <v>2777</v>
      </c>
      <c r="C3014" s="217"/>
      <c r="D3014" s="147"/>
      <c r="E3014" s="164"/>
      <c r="F3014" s="167"/>
    </row>
    <row r="3015" spans="1:6" ht="15.75" thickBot="1">
      <c r="A3015" s="219"/>
      <c r="B3015" s="15" t="s">
        <v>2680</v>
      </c>
      <c r="C3015" s="217"/>
      <c r="D3015" s="147"/>
      <c r="E3015" s="164"/>
      <c r="F3015" s="167"/>
    </row>
    <row r="3016" spans="1:6" ht="15.75" thickBot="1">
      <c r="A3016" s="219"/>
      <c r="B3016" s="31" t="s">
        <v>2778</v>
      </c>
      <c r="C3016" s="217"/>
      <c r="D3016" s="147"/>
      <c r="E3016" s="164"/>
      <c r="F3016" s="167"/>
    </row>
    <row r="3017" spans="1:6" ht="15.75" thickBot="1">
      <c r="A3017" s="219"/>
      <c r="B3017" s="31" t="s">
        <v>2371</v>
      </c>
      <c r="C3017" s="217"/>
      <c r="D3017" s="147"/>
      <c r="E3017" s="164"/>
      <c r="F3017" s="167"/>
    </row>
    <row r="3018" spans="1:6">
      <c r="A3018" s="219"/>
      <c r="B3018" s="31" t="s">
        <v>2779</v>
      </c>
      <c r="C3018" s="16"/>
      <c r="D3018" s="147"/>
      <c r="E3018" s="164"/>
      <c r="F3018" s="167"/>
    </row>
    <row r="3019" spans="1:6">
      <c r="A3019" s="219"/>
      <c r="B3019" s="26" t="s">
        <v>2780</v>
      </c>
      <c r="C3019" s="16"/>
      <c r="D3019" s="147"/>
      <c r="E3019" s="164"/>
      <c r="F3019" s="167"/>
    </row>
    <row r="3020" spans="1:6">
      <c r="A3020" s="219"/>
      <c r="B3020" s="26" t="s">
        <v>2781</v>
      </c>
      <c r="C3020" s="16"/>
      <c r="D3020" s="147"/>
      <c r="E3020" s="164"/>
      <c r="F3020" s="167"/>
    </row>
    <row r="3021" spans="1:6">
      <c r="A3021" s="219"/>
      <c r="B3021" s="31" t="s">
        <v>2782</v>
      </c>
      <c r="C3021" s="16"/>
      <c r="D3021" s="147"/>
      <c r="E3021" s="164"/>
      <c r="F3021" s="167"/>
    </row>
    <row r="3022" spans="1:6">
      <c r="A3022" s="219"/>
      <c r="B3022" s="31" t="s">
        <v>2783</v>
      </c>
      <c r="C3022" s="16"/>
      <c r="D3022" s="147"/>
      <c r="E3022" s="164"/>
      <c r="F3022" s="167"/>
    </row>
    <row r="3023" spans="1:6">
      <c r="A3023" s="219"/>
      <c r="B3023" s="15" t="s">
        <v>2784</v>
      </c>
      <c r="C3023" s="16"/>
      <c r="D3023" s="147">
        <v>400</v>
      </c>
      <c r="E3023" s="144">
        <v>15.744999999999999</v>
      </c>
      <c r="F3023" s="170">
        <f>ROUND((100-E3023)/100*D3023,1)</f>
        <v>337</v>
      </c>
    </row>
    <row r="3024" spans="1:6">
      <c r="A3024" s="219"/>
      <c r="B3024" s="31" t="s">
        <v>2785</v>
      </c>
      <c r="C3024" s="16"/>
      <c r="D3024" s="147"/>
      <c r="E3024" s="164"/>
      <c r="F3024" s="167"/>
    </row>
    <row r="3025" spans="1:6" ht="15.75" thickBot="1">
      <c r="A3025" s="219"/>
      <c r="B3025" s="26" t="s">
        <v>2786</v>
      </c>
      <c r="C3025" s="217" t="s">
        <v>2787</v>
      </c>
      <c r="D3025" s="147"/>
      <c r="E3025" s="164"/>
      <c r="F3025" s="167"/>
    </row>
    <row r="3026" spans="1:6" ht="15.75" thickBot="1">
      <c r="A3026" s="219"/>
      <c r="B3026" s="31" t="s">
        <v>2788</v>
      </c>
      <c r="C3026" s="217"/>
      <c r="D3026" s="147"/>
      <c r="E3026" s="164"/>
      <c r="F3026" s="167"/>
    </row>
    <row r="3027" spans="1:6" ht="15.75" thickBot="1">
      <c r="A3027" s="219"/>
      <c r="B3027" s="26" t="s">
        <v>437</v>
      </c>
      <c r="C3027" s="217"/>
      <c r="D3027" s="147"/>
      <c r="E3027" s="164"/>
      <c r="F3027" s="167"/>
    </row>
    <row r="3028" spans="1:6" ht="15.75" thickBot="1">
      <c r="A3028" s="219"/>
      <c r="B3028" s="26" t="s">
        <v>2789</v>
      </c>
      <c r="C3028" s="217"/>
      <c r="D3028" s="147"/>
      <c r="E3028" s="164"/>
      <c r="F3028" s="167"/>
    </row>
    <row r="3029" spans="1:6" ht="15.75" thickBot="1">
      <c r="A3029" s="219"/>
      <c r="B3029" s="31" t="s">
        <v>2790</v>
      </c>
      <c r="C3029" s="217"/>
      <c r="D3029" s="147"/>
      <c r="E3029" s="164"/>
      <c r="F3029" s="167"/>
    </row>
    <row r="3030" spans="1:6">
      <c r="A3030" s="219"/>
      <c r="B3030" s="31" t="s">
        <v>2791</v>
      </c>
      <c r="C3030" s="16"/>
      <c r="D3030" s="147"/>
      <c r="E3030" s="164"/>
      <c r="F3030" s="167"/>
    </row>
    <row r="3031" spans="1:6">
      <c r="A3031" s="219"/>
      <c r="B3031" s="15" t="s">
        <v>92</v>
      </c>
      <c r="C3031" s="16"/>
      <c r="D3031" s="147">
        <v>250</v>
      </c>
      <c r="E3031" s="144">
        <v>19.7944</v>
      </c>
      <c r="F3031" s="170">
        <f>ROUND((100-E3031)/100*D3031,1)</f>
        <v>200.5</v>
      </c>
    </row>
    <row r="3032" spans="1:6">
      <c r="A3032" s="219"/>
      <c r="B3032" s="31" t="s">
        <v>1324</v>
      </c>
      <c r="C3032" s="16"/>
      <c r="D3032" s="147"/>
      <c r="E3032" s="164"/>
      <c r="F3032" s="167"/>
    </row>
    <row r="3033" spans="1:6">
      <c r="A3033" s="219"/>
      <c r="B3033" s="31" t="s">
        <v>2792</v>
      </c>
      <c r="C3033" s="16"/>
      <c r="D3033" s="147"/>
      <c r="E3033" s="164"/>
      <c r="F3033" s="167"/>
    </row>
    <row r="3034" spans="1:6">
      <c r="A3034" s="219"/>
      <c r="B3034" s="31" t="s">
        <v>2793</v>
      </c>
      <c r="C3034" s="16"/>
      <c r="D3034" s="147"/>
      <c r="E3034" s="164"/>
      <c r="F3034" s="167"/>
    </row>
    <row r="3035" spans="1:6">
      <c r="A3035" s="219"/>
      <c r="B3035" s="31" t="s">
        <v>2794</v>
      </c>
      <c r="C3035" s="16"/>
      <c r="D3035" s="147"/>
      <c r="E3035" s="164"/>
      <c r="F3035" s="167"/>
    </row>
    <row r="3036" spans="1:6">
      <c r="A3036" s="219"/>
      <c r="B3036" s="31" t="s">
        <v>2795</v>
      </c>
      <c r="C3036" s="16"/>
      <c r="D3036" s="147"/>
      <c r="E3036" s="164"/>
      <c r="F3036" s="167"/>
    </row>
    <row r="3037" spans="1:6">
      <c r="A3037" s="219"/>
      <c r="B3037" s="31" t="s">
        <v>2796</v>
      </c>
      <c r="C3037" s="16"/>
      <c r="D3037" s="147"/>
      <c r="E3037" s="164"/>
      <c r="F3037" s="167"/>
    </row>
    <row r="3038" spans="1:6">
      <c r="A3038" s="219"/>
      <c r="B3038" s="31" t="s">
        <v>2797</v>
      </c>
      <c r="C3038" s="16"/>
      <c r="D3038" s="147"/>
      <c r="E3038" s="164"/>
      <c r="F3038" s="167"/>
    </row>
    <row r="3039" spans="1:6">
      <c r="A3039" s="219"/>
      <c r="B3039" s="31" t="s">
        <v>2798</v>
      </c>
      <c r="C3039" s="16"/>
      <c r="D3039" s="147"/>
      <c r="E3039" s="164"/>
      <c r="F3039" s="167"/>
    </row>
    <row r="3040" spans="1:6">
      <c r="A3040"/>
      <c r="B3040" s="15" t="s">
        <v>2799</v>
      </c>
      <c r="C3040" s="16"/>
      <c r="D3040" s="147">
        <v>630</v>
      </c>
      <c r="E3040" s="144">
        <v>20.874285714285715</v>
      </c>
      <c r="F3040" s="170">
        <f>ROUND((100-E3040)/100*D3040,1)</f>
        <v>498.5</v>
      </c>
    </row>
    <row r="3041" spans="1:6">
      <c r="A3041" s="184" t="s">
        <v>302</v>
      </c>
      <c r="B3041" s="31" t="s">
        <v>253</v>
      </c>
      <c r="C3041" s="16"/>
      <c r="D3041" s="147"/>
      <c r="E3041" s="164"/>
      <c r="F3041" s="167"/>
    </row>
    <row r="3042" spans="1:6" ht="16.5" thickBot="1">
      <c r="A3042" s="184"/>
      <c r="B3042" s="31" t="s">
        <v>2800</v>
      </c>
      <c r="C3042" s="103" t="s">
        <v>2801</v>
      </c>
      <c r="D3042" s="147"/>
      <c r="E3042" s="164"/>
      <c r="F3042" s="167"/>
    </row>
    <row r="3043" spans="1:6" ht="26.25">
      <c r="A3043" s="184"/>
      <c r="B3043" s="53" t="s">
        <v>2802</v>
      </c>
      <c r="C3043" s="16"/>
      <c r="D3043" s="147"/>
      <c r="E3043" s="164"/>
      <c r="F3043" s="167"/>
    </row>
    <row r="3044" spans="1:6">
      <c r="A3044" s="184"/>
      <c r="B3044" s="31" t="s">
        <v>1735</v>
      </c>
      <c r="C3044" s="16"/>
      <c r="D3044" s="147"/>
      <c r="E3044" s="164"/>
      <c r="F3044" s="167"/>
    </row>
    <row r="3045" spans="1:6">
      <c r="A3045" s="184"/>
      <c r="B3045" s="31" t="s">
        <v>2803</v>
      </c>
      <c r="C3045" s="16"/>
      <c r="D3045" s="147"/>
      <c r="E3045" s="164"/>
      <c r="F3045" s="167"/>
    </row>
    <row r="3046" spans="1:6">
      <c r="A3046" s="184"/>
      <c r="B3046" s="31" t="s">
        <v>2321</v>
      </c>
      <c r="C3046" s="16"/>
      <c r="D3046" s="147"/>
      <c r="E3046" s="164"/>
      <c r="F3046" s="167"/>
    </row>
    <row r="3047" spans="1:6">
      <c r="A3047" s="184"/>
      <c r="B3047" s="15" t="s">
        <v>92</v>
      </c>
      <c r="C3047" s="16"/>
      <c r="D3047" s="147">
        <v>400</v>
      </c>
      <c r="E3047" s="144">
        <v>2.1150000000000002</v>
      </c>
      <c r="F3047" s="170">
        <f>ROUND((100-E3047)/100*D3047,1)</f>
        <v>391.5</v>
      </c>
    </row>
    <row r="3048" spans="1:6">
      <c r="A3048" s="184"/>
      <c r="B3048" s="31" t="s">
        <v>2804</v>
      </c>
      <c r="C3048" s="16"/>
      <c r="D3048" s="147"/>
      <c r="E3048" s="164"/>
      <c r="F3048" s="167"/>
    </row>
    <row r="3049" spans="1:6" ht="26.25">
      <c r="A3049" s="184"/>
      <c r="B3049" s="53" t="s">
        <v>2805</v>
      </c>
      <c r="C3049" s="16"/>
      <c r="D3049" s="147"/>
      <c r="E3049" s="164"/>
      <c r="F3049" s="167"/>
    </row>
    <row r="3050" spans="1:6">
      <c r="A3050"/>
      <c r="B3050" s="15" t="s">
        <v>2806</v>
      </c>
      <c r="C3050" s="16"/>
      <c r="D3050" s="147">
        <v>400</v>
      </c>
      <c r="E3050" s="144">
        <v>20.678249999999998</v>
      </c>
      <c r="F3050" s="170">
        <f>ROUND((100-E3050)/100*D3050,1)</f>
        <v>317.3</v>
      </c>
    </row>
    <row r="3051" spans="1:6">
      <c r="A3051" s="207" t="s">
        <v>978</v>
      </c>
      <c r="B3051" s="31" t="s">
        <v>2807</v>
      </c>
      <c r="C3051" s="16"/>
      <c r="D3051" s="147"/>
      <c r="E3051" s="164"/>
      <c r="F3051" s="167"/>
    </row>
    <row r="3052" spans="1:6" ht="15.75" thickBot="1">
      <c r="A3052" s="207"/>
      <c r="B3052" s="31" t="s">
        <v>2808</v>
      </c>
      <c r="C3052" s="217" t="s">
        <v>2809</v>
      </c>
      <c r="D3052" s="147"/>
      <c r="E3052" s="164"/>
      <c r="F3052" s="167"/>
    </row>
    <row r="3053" spans="1:6" ht="15.75" thickBot="1">
      <c r="A3053" s="207"/>
      <c r="B3053" s="31" t="s">
        <v>2810</v>
      </c>
      <c r="C3053" s="217"/>
      <c r="D3053" s="147"/>
      <c r="E3053" s="164"/>
      <c r="F3053" s="167"/>
    </row>
    <row r="3054" spans="1:6" ht="15.75" thickBot="1">
      <c r="A3054" s="207"/>
      <c r="B3054" s="31" t="s">
        <v>2811</v>
      </c>
      <c r="C3054" s="217"/>
      <c r="D3054" s="147"/>
      <c r="E3054" s="164"/>
      <c r="F3054" s="167"/>
    </row>
    <row r="3055" spans="1:6" ht="15.75" thickBot="1">
      <c r="A3055" s="207"/>
      <c r="B3055" s="15" t="s">
        <v>2680</v>
      </c>
      <c r="C3055" s="217"/>
      <c r="D3055" s="147"/>
      <c r="E3055" s="164"/>
      <c r="F3055" s="167"/>
    </row>
    <row r="3056" spans="1:6">
      <c r="A3056" s="207"/>
      <c r="B3056" s="31" t="s">
        <v>2811</v>
      </c>
      <c r="C3056" s="16"/>
      <c r="D3056" s="147"/>
      <c r="E3056" s="164"/>
      <c r="F3056" s="167"/>
    </row>
    <row r="3057" spans="1:6">
      <c r="A3057" s="207"/>
      <c r="B3057" s="31" t="s">
        <v>2812</v>
      </c>
      <c r="C3057" s="16"/>
      <c r="D3057" s="147"/>
      <c r="E3057" s="164"/>
      <c r="F3057" s="167"/>
    </row>
    <row r="3058" spans="1:6">
      <c r="A3058" s="207"/>
      <c r="B3058" s="31" t="s">
        <v>2813</v>
      </c>
      <c r="C3058" s="16"/>
      <c r="D3058" s="147"/>
      <c r="E3058" s="164"/>
      <c r="F3058" s="167"/>
    </row>
    <row r="3059" spans="1:6">
      <c r="A3059" s="207"/>
      <c r="B3059" s="31" t="s">
        <v>63</v>
      </c>
      <c r="C3059" s="16"/>
      <c r="D3059" s="147"/>
      <c r="E3059" s="164"/>
      <c r="F3059" s="167"/>
    </row>
    <row r="3060" spans="1:6">
      <c r="A3060" s="207"/>
      <c r="B3060" s="15" t="s">
        <v>2814</v>
      </c>
      <c r="C3060" s="16"/>
      <c r="D3060" s="147">
        <v>400</v>
      </c>
      <c r="E3060" s="144">
        <v>37.92</v>
      </c>
      <c r="F3060" s="170">
        <f>ROUND((100-E3060)/100*D3060,1)</f>
        <v>248.3</v>
      </c>
    </row>
    <row r="3061" spans="1:6" ht="16.5" thickBot="1">
      <c r="A3061" s="207"/>
      <c r="B3061" s="26" t="s">
        <v>186</v>
      </c>
      <c r="C3061" s="103" t="s">
        <v>2815</v>
      </c>
      <c r="D3061" s="147"/>
      <c r="E3061" s="164"/>
      <c r="F3061" s="167"/>
    </row>
    <row r="3062" spans="1:6">
      <c r="A3062" s="207"/>
      <c r="B3062" s="26" t="s">
        <v>2816</v>
      </c>
      <c r="C3062" s="16"/>
      <c r="D3062" s="147"/>
      <c r="E3062" s="164"/>
      <c r="F3062" s="167"/>
    </row>
    <row r="3063" spans="1:6">
      <c r="A3063" s="207"/>
      <c r="B3063" s="26" t="s">
        <v>2817</v>
      </c>
      <c r="C3063" s="16"/>
      <c r="D3063" s="147"/>
      <c r="E3063" s="164"/>
      <c r="F3063" s="167"/>
    </row>
    <row r="3064" spans="1:6">
      <c r="A3064" s="207"/>
      <c r="B3064" s="26" t="s">
        <v>2818</v>
      </c>
      <c r="C3064" s="16"/>
      <c r="D3064" s="147"/>
      <c r="E3064" s="164"/>
      <c r="F3064" s="167"/>
    </row>
    <row r="3065" spans="1:6">
      <c r="A3065" s="207"/>
      <c r="B3065" s="26" t="s">
        <v>2819</v>
      </c>
      <c r="C3065" s="16"/>
      <c r="D3065" s="147"/>
      <c r="E3065" s="164"/>
      <c r="F3065" s="167"/>
    </row>
    <row r="3066" spans="1:6">
      <c r="A3066" s="207"/>
      <c r="B3066" s="26" t="s">
        <v>2820</v>
      </c>
      <c r="C3066" s="16"/>
      <c r="D3066" s="147"/>
      <c r="E3066" s="164"/>
      <c r="F3066" s="167"/>
    </row>
    <row r="3067" spans="1:6">
      <c r="A3067" s="207"/>
      <c r="B3067" s="26" t="s">
        <v>2821</v>
      </c>
      <c r="C3067" s="16"/>
      <c r="D3067" s="147"/>
      <c r="E3067" s="164"/>
      <c r="F3067" s="167"/>
    </row>
    <row r="3068" spans="1:6">
      <c r="A3068" s="207"/>
      <c r="B3068" s="26" t="s">
        <v>2822</v>
      </c>
      <c r="C3068" s="16"/>
      <c r="D3068" s="147"/>
      <c r="E3068" s="164"/>
      <c r="F3068" s="167"/>
    </row>
    <row r="3069" spans="1:6">
      <c r="A3069" s="207"/>
      <c r="B3069" s="15" t="s">
        <v>2680</v>
      </c>
      <c r="C3069" s="16"/>
      <c r="D3069" s="147"/>
      <c r="E3069" s="164"/>
      <c r="F3069" s="167"/>
    </row>
    <row r="3070" spans="1:6">
      <c r="A3070" s="207"/>
      <c r="B3070" s="22" t="s">
        <v>2823</v>
      </c>
      <c r="C3070" s="16"/>
      <c r="D3070" s="147"/>
      <c r="E3070" s="164"/>
      <c r="F3070" s="167"/>
    </row>
    <row r="3071" spans="1:6">
      <c r="A3071" s="207"/>
      <c r="B3071" s="22" t="s">
        <v>2824</v>
      </c>
      <c r="C3071" s="16"/>
      <c r="D3071" s="147"/>
      <c r="E3071" s="164"/>
      <c r="F3071" s="167"/>
    </row>
    <row r="3072" spans="1:6">
      <c r="A3072" s="207"/>
      <c r="B3072" s="19" t="s">
        <v>2825</v>
      </c>
      <c r="C3072" s="16"/>
      <c r="D3072" s="147"/>
      <c r="E3072" s="164"/>
      <c r="F3072" s="167"/>
    </row>
    <row r="3073" spans="1:6">
      <c r="A3073" s="207"/>
      <c r="B3073" s="19" t="s">
        <v>440</v>
      </c>
      <c r="C3073" s="16"/>
      <c r="D3073" s="147"/>
      <c r="E3073" s="164"/>
      <c r="F3073" s="167"/>
    </row>
    <row r="3074" spans="1:6">
      <c r="A3074" s="207"/>
      <c r="B3074" s="19" t="s">
        <v>2826</v>
      </c>
      <c r="C3074" s="16"/>
      <c r="D3074" s="147"/>
      <c r="E3074" s="164"/>
      <c r="F3074" s="167"/>
    </row>
    <row r="3075" spans="1:6">
      <c r="A3075" s="207"/>
      <c r="B3075" s="19" t="s">
        <v>2827</v>
      </c>
      <c r="C3075" s="16"/>
      <c r="D3075" s="147"/>
      <c r="E3075" s="164"/>
      <c r="F3075" s="167"/>
    </row>
    <row r="3076" spans="1:6">
      <c r="A3076" s="207"/>
      <c r="B3076" s="19" t="s">
        <v>186</v>
      </c>
      <c r="C3076" s="16"/>
      <c r="D3076" s="147"/>
      <c r="E3076" s="164"/>
      <c r="F3076" s="167"/>
    </row>
    <row r="3077" spans="1:6">
      <c r="A3077" s="207"/>
      <c r="B3077" s="15" t="s">
        <v>2828</v>
      </c>
      <c r="C3077" s="16"/>
      <c r="D3077" s="147">
        <v>630</v>
      </c>
      <c r="E3077" s="144">
        <v>34.768730158730158</v>
      </c>
      <c r="F3077" s="170">
        <f>ROUND((100-E3077)/100*D3077,1)</f>
        <v>411</v>
      </c>
    </row>
    <row r="3078" spans="1:6" ht="15.75" thickBot="1">
      <c r="A3078" s="207"/>
      <c r="B3078" s="26" t="s">
        <v>2829</v>
      </c>
      <c r="C3078" s="217" t="s">
        <v>2830</v>
      </c>
      <c r="D3078" s="147"/>
      <c r="E3078" s="164"/>
      <c r="F3078" s="167"/>
    </row>
    <row r="3079" spans="1:6" ht="15.75" thickBot="1">
      <c r="A3079" s="207"/>
      <c r="B3079" s="22" t="s">
        <v>2831</v>
      </c>
      <c r="C3079" s="217"/>
      <c r="D3079" s="147"/>
      <c r="E3079" s="164"/>
      <c r="F3079" s="167"/>
    </row>
    <row r="3080" spans="1:6" ht="15.75" thickBot="1">
      <c r="A3080" s="207"/>
      <c r="B3080" s="19" t="s">
        <v>2832</v>
      </c>
      <c r="C3080" s="217"/>
      <c r="D3080" s="147"/>
      <c r="E3080" s="164"/>
      <c r="F3080" s="167"/>
    </row>
    <row r="3081" spans="1:6">
      <c r="A3081" s="207"/>
      <c r="B3081" s="19" t="s">
        <v>2833</v>
      </c>
      <c r="C3081" s="16"/>
      <c r="D3081" s="147"/>
      <c r="E3081" s="164"/>
      <c r="F3081" s="167"/>
    </row>
    <row r="3082" spans="1:6">
      <c r="A3082" s="207"/>
      <c r="B3082" s="19" t="s">
        <v>2834</v>
      </c>
      <c r="C3082" s="16"/>
      <c r="D3082" s="147"/>
      <c r="E3082" s="164"/>
      <c r="F3082" s="167"/>
    </row>
    <row r="3083" spans="1:6">
      <c r="A3083" s="207"/>
      <c r="B3083" s="19" t="s">
        <v>2835</v>
      </c>
      <c r="C3083" s="16"/>
      <c r="D3083" s="147"/>
      <c r="E3083" s="164"/>
      <c r="F3083" s="167"/>
    </row>
    <row r="3084" spans="1:6">
      <c r="A3084" s="207"/>
      <c r="B3084" s="19" t="s">
        <v>2836</v>
      </c>
      <c r="C3084" s="16"/>
      <c r="D3084" s="147"/>
      <c r="E3084" s="164"/>
      <c r="F3084" s="167"/>
    </row>
    <row r="3085" spans="1:6">
      <c r="A3085" s="207"/>
      <c r="B3085" s="19" t="s">
        <v>2837</v>
      </c>
      <c r="C3085" s="16"/>
      <c r="D3085" s="147"/>
      <c r="E3085" s="164"/>
      <c r="F3085" s="167"/>
    </row>
    <row r="3086" spans="1:6">
      <c r="A3086" s="207"/>
      <c r="B3086" s="19" t="s">
        <v>2838</v>
      </c>
      <c r="C3086" s="16"/>
      <c r="D3086" s="147"/>
      <c r="E3086" s="164"/>
      <c r="F3086" s="167"/>
    </row>
    <row r="3087" spans="1:6">
      <c r="A3087" s="207"/>
      <c r="B3087" s="15" t="s">
        <v>92</v>
      </c>
      <c r="C3087" s="16"/>
      <c r="D3087" s="147">
        <v>400</v>
      </c>
      <c r="E3087" s="144">
        <v>55.89</v>
      </c>
      <c r="F3087" s="170">
        <f>ROUND((100-E3087)/100*D3087,1)</f>
        <v>176.4</v>
      </c>
    </row>
    <row r="3088" spans="1:6">
      <c r="A3088" s="207"/>
      <c r="B3088" s="19" t="s">
        <v>135</v>
      </c>
      <c r="C3088" s="16"/>
      <c r="D3088" s="147"/>
      <c r="E3088" s="164"/>
      <c r="F3088" s="167"/>
    </row>
    <row r="3089" spans="1:6">
      <c r="A3089" s="207"/>
      <c r="B3089" s="19" t="s">
        <v>2839</v>
      </c>
      <c r="C3089" s="16"/>
      <c r="D3089" s="147"/>
      <c r="E3089" s="164"/>
      <c r="F3089" s="167"/>
    </row>
    <row r="3090" spans="1:6">
      <c r="A3090" s="207"/>
      <c r="B3090" s="19" t="s">
        <v>2840</v>
      </c>
      <c r="C3090" s="16"/>
      <c r="D3090" s="147"/>
      <c r="E3090" s="164"/>
      <c r="F3090" s="167"/>
    </row>
    <row r="3091" spans="1:6">
      <c r="A3091" s="207"/>
      <c r="B3091" s="19" t="s">
        <v>2836</v>
      </c>
      <c r="C3091" s="16"/>
      <c r="D3091" s="147"/>
      <c r="E3091" s="164"/>
      <c r="F3091" s="167"/>
    </row>
    <row r="3092" spans="1:6">
      <c r="A3092" s="207"/>
      <c r="B3092" s="19" t="s">
        <v>2841</v>
      </c>
      <c r="C3092" s="16"/>
      <c r="D3092" s="147"/>
      <c r="E3092" s="164"/>
      <c r="F3092" s="167"/>
    </row>
    <row r="3093" spans="1:6">
      <c r="A3093" s="207"/>
      <c r="B3093" s="19" t="s">
        <v>2837</v>
      </c>
      <c r="C3093" s="16"/>
      <c r="D3093" s="147"/>
      <c r="E3093" s="164"/>
      <c r="F3093" s="167"/>
    </row>
    <row r="3094" spans="1:6">
      <c r="A3094" s="207"/>
      <c r="B3094" s="19" t="s">
        <v>2842</v>
      </c>
      <c r="C3094" s="16"/>
      <c r="D3094" s="147"/>
      <c r="E3094" s="164"/>
      <c r="F3094" s="167"/>
    </row>
    <row r="3095" spans="1:6">
      <c r="A3095" s="207"/>
      <c r="B3095" s="19" t="s">
        <v>2833</v>
      </c>
      <c r="C3095" s="16"/>
      <c r="D3095" s="147"/>
      <c r="E3095" s="164"/>
      <c r="F3095" s="167"/>
    </row>
    <row r="3096" spans="1:6">
      <c r="A3096"/>
      <c r="B3096" s="15" t="s">
        <v>2843</v>
      </c>
      <c r="C3096" s="16"/>
      <c r="D3096" s="147">
        <v>400</v>
      </c>
      <c r="E3096" s="144">
        <v>30.565999999999999</v>
      </c>
      <c r="F3096" s="170">
        <f>ROUND((100-E3096)/100*D3096,1)</f>
        <v>277.7</v>
      </c>
    </row>
    <row r="3097" spans="1:6">
      <c r="A3097" s="184" t="s">
        <v>302</v>
      </c>
      <c r="B3097" s="26" t="s">
        <v>2844</v>
      </c>
      <c r="C3097" s="16"/>
      <c r="D3097" s="147"/>
      <c r="E3097" s="164"/>
      <c r="F3097" s="167"/>
    </row>
    <row r="3098" spans="1:6" ht="15.75" thickBot="1">
      <c r="A3098" s="184"/>
      <c r="B3098" s="19" t="s">
        <v>2845</v>
      </c>
      <c r="C3098" s="217" t="s">
        <v>2846</v>
      </c>
      <c r="D3098" s="147"/>
      <c r="E3098" s="164"/>
      <c r="F3098" s="167"/>
    </row>
    <row r="3099" spans="1:6" ht="15.75" thickBot="1">
      <c r="A3099" s="184"/>
      <c r="B3099" s="19" t="s">
        <v>2847</v>
      </c>
      <c r="C3099" s="217"/>
      <c r="D3099" s="147"/>
      <c r="E3099" s="164"/>
      <c r="F3099" s="167"/>
    </row>
    <row r="3100" spans="1:6" ht="15.75" thickBot="1">
      <c r="A3100" s="184"/>
      <c r="B3100" s="19" t="s">
        <v>2848</v>
      </c>
      <c r="C3100" s="217"/>
      <c r="D3100" s="147"/>
      <c r="E3100" s="164"/>
      <c r="F3100" s="167"/>
    </row>
    <row r="3101" spans="1:6" ht="15.75" thickBot="1">
      <c r="A3101" s="184"/>
      <c r="B3101" s="19" t="s">
        <v>2849</v>
      </c>
      <c r="C3101" s="217"/>
      <c r="D3101" s="147"/>
      <c r="E3101" s="164"/>
      <c r="F3101" s="167"/>
    </row>
    <row r="3102" spans="1:6">
      <c r="A3102" s="184"/>
      <c r="B3102" s="19" t="s">
        <v>2850</v>
      </c>
      <c r="C3102" s="16"/>
      <c r="D3102" s="147"/>
      <c r="E3102" s="164"/>
      <c r="F3102" s="167"/>
    </row>
    <row r="3103" spans="1:6">
      <c r="A3103" s="184"/>
      <c r="B3103" s="19" t="s">
        <v>2851</v>
      </c>
      <c r="C3103" s="16"/>
      <c r="D3103" s="147"/>
      <c r="E3103" s="164"/>
      <c r="F3103" s="167"/>
    </row>
    <row r="3104" spans="1:6">
      <c r="A3104" s="184"/>
      <c r="B3104" s="19" t="s">
        <v>2852</v>
      </c>
      <c r="C3104" s="16"/>
      <c r="D3104" s="147"/>
      <c r="E3104" s="164"/>
      <c r="F3104" s="167"/>
    </row>
    <row r="3105" spans="1:6">
      <c r="A3105" s="184"/>
      <c r="B3105" s="19" t="s">
        <v>2853</v>
      </c>
      <c r="C3105" s="16"/>
      <c r="D3105" s="147"/>
      <c r="E3105" s="164"/>
      <c r="F3105" s="167"/>
    </row>
    <row r="3106" spans="1:6">
      <c r="A3106" s="184"/>
      <c r="B3106" s="19" t="s">
        <v>2854</v>
      </c>
      <c r="C3106" s="16"/>
      <c r="D3106" s="147"/>
      <c r="E3106" s="164"/>
      <c r="F3106" s="167"/>
    </row>
    <row r="3107" spans="1:6">
      <c r="A3107" s="184"/>
      <c r="B3107" s="15" t="s">
        <v>92</v>
      </c>
      <c r="C3107" s="16"/>
      <c r="D3107" s="147">
        <v>400</v>
      </c>
      <c r="E3107" s="144">
        <v>7.4024999999999999</v>
      </c>
      <c r="F3107" s="170">
        <f>ROUND((100-E3107)/100*D3107,1)</f>
        <v>370.4</v>
      </c>
    </row>
    <row r="3108" spans="1:6">
      <c r="A3108" s="184"/>
      <c r="B3108" s="26" t="s">
        <v>2748</v>
      </c>
      <c r="C3108" s="16"/>
      <c r="D3108" s="147"/>
      <c r="E3108" s="164"/>
      <c r="F3108" s="167"/>
    </row>
    <row r="3109" spans="1:6">
      <c r="A3109" s="184"/>
      <c r="B3109" s="19" t="s">
        <v>2855</v>
      </c>
      <c r="C3109" s="16"/>
      <c r="D3109" s="147"/>
      <c r="E3109" s="164"/>
      <c r="F3109" s="167"/>
    </row>
    <row r="3110" spans="1:6">
      <c r="A3110" s="184"/>
      <c r="B3110" s="19" t="s">
        <v>2856</v>
      </c>
      <c r="C3110" s="16"/>
      <c r="D3110" s="147"/>
      <c r="E3110" s="164"/>
      <c r="F3110" s="167"/>
    </row>
    <row r="3111" spans="1:6">
      <c r="A3111" s="184"/>
      <c r="B3111" s="19" t="s">
        <v>2857</v>
      </c>
      <c r="C3111" s="16"/>
      <c r="D3111" s="147"/>
      <c r="E3111" s="164"/>
      <c r="F3111" s="167"/>
    </row>
    <row r="3112" spans="1:6">
      <c r="A3112" s="184"/>
      <c r="B3112" s="19" t="s">
        <v>2858</v>
      </c>
      <c r="C3112" s="16"/>
      <c r="D3112" s="147"/>
      <c r="E3112" s="164"/>
      <c r="F3112" s="167"/>
    </row>
    <row r="3113" spans="1:6">
      <c r="A3113" s="184"/>
      <c r="B3113" s="26" t="s">
        <v>2786</v>
      </c>
      <c r="C3113" s="16"/>
      <c r="D3113" s="147"/>
      <c r="E3113" s="164"/>
      <c r="F3113" s="167"/>
    </row>
    <row r="3114" spans="1:6">
      <c r="A3114" s="184"/>
      <c r="B3114" s="15" t="s">
        <v>2859</v>
      </c>
      <c r="C3114" s="16"/>
      <c r="D3114" s="147">
        <v>400</v>
      </c>
      <c r="E3114" s="144">
        <v>4.2839999999999998</v>
      </c>
      <c r="F3114" s="170">
        <f>ROUND((100-E3114)/100*D3114,1)</f>
        <v>382.9</v>
      </c>
    </row>
    <row r="3115" spans="1:6" ht="15.75" thickBot="1">
      <c r="A3115" s="184"/>
      <c r="B3115" s="19" t="s">
        <v>2860</v>
      </c>
      <c r="C3115" s="217" t="s">
        <v>2861</v>
      </c>
      <c r="D3115" s="147"/>
      <c r="E3115" s="164"/>
      <c r="F3115" s="167"/>
    </row>
    <row r="3116" spans="1:6" ht="15.75" thickBot="1">
      <c r="A3116" s="184"/>
      <c r="B3116" s="19" t="s">
        <v>2862</v>
      </c>
      <c r="C3116" s="217"/>
      <c r="D3116" s="147"/>
      <c r="E3116" s="164"/>
      <c r="F3116" s="167"/>
    </row>
    <row r="3117" spans="1:6" ht="15.75" thickBot="1">
      <c r="A3117" s="184"/>
      <c r="B3117" s="19" t="s">
        <v>2863</v>
      </c>
      <c r="C3117" s="217"/>
      <c r="D3117" s="147"/>
      <c r="E3117" s="164"/>
      <c r="F3117" s="167"/>
    </row>
    <row r="3118" spans="1:6" ht="15.75" thickBot="1">
      <c r="A3118" s="184"/>
      <c r="B3118" s="15" t="s">
        <v>92</v>
      </c>
      <c r="C3118" s="217"/>
      <c r="D3118" s="147">
        <v>400</v>
      </c>
      <c r="E3118" s="144">
        <v>31.623999999999999</v>
      </c>
      <c r="F3118" s="170">
        <f>ROUND((100-E3118)/100*D3118,1)</f>
        <v>273.5</v>
      </c>
    </row>
    <row r="3119" spans="1:6" ht="15.75" thickBot="1">
      <c r="A3119" s="184"/>
      <c r="B3119" s="26" t="s">
        <v>2864</v>
      </c>
      <c r="C3119" s="217"/>
      <c r="D3119" s="147"/>
      <c r="E3119" s="164"/>
      <c r="F3119" s="167"/>
    </row>
    <row r="3120" spans="1:6">
      <c r="A3120" s="184"/>
      <c r="B3120" s="19" t="s">
        <v>2865</v>
      </c>
      <c r="C3120" s="16"/>
      <c r="D3120" s="147"/>
      <c r="E3120" s="164"/>
      <c r="F3120" s="167"/>
    </row>
    <row r="3121" spans="1:6">
      <c r="A3121" s="184"/>
      <c r="B3121" s="19" t="s">
        <v>41</v>
      </c>
      <c r="C3121" s="16"/>
      <c r="D3121" s="147"/>
      <c r="E3121" s="164"/>
      <c r="F3121" s="167"/>
    </row>
    <row r="3122" spans="1:6">
      <c r="A3122" s="184"/>
      <c r="B3122" s="26" t="s">
        <v>63</v>
      </c>
      <c r="C3122" s="16"/>
      <c r="D3122" s="147"/>
      <c r="E3122" s="164"/>
      <c r="F3122" s="167"/>
    </row>
    <row r="3123" spans="1:6">
      <c r="A3123" s="184"/>
      <c r="B3123" s="19" t="s">
        <v>2866</v>
      </c>
      <c r="C3123" s="16"/>
      <c r="D3123" s="147"/>
      <c r="E3123" s="164"/>
      <c r="F3123" s="167"/>
    </row>
    <row r="3124" spans="1:6">
      <c r="A3124" s="184"/>
      <c r="B3124" s="19" t="s">
        <v>2867</v>
      </c>
      <c r="C3124" s="16"/>
      <c r="D3124" s="147"/>
      <c r="E3124" s="164"/>
      <c r="F3124" s="167"/>
    </row>
    <row r="3125" spans="1:6">
      <c r="A3125" s="184"/>
      <c r="B3125" s="19" t="s">
        <v>2868</v>
      </c>
      <c r="C3125" s="16"/>
      <c r="D3125" s="147"/>
      <c r="E3125" s="164"/>
      <c r="F3125" s="167"/>
    </row>
    <row r="3126" spans="1:6">
      <c r="A3126" s="184"/>
      <c r="B3126" s="19" t="s">
        <v>275</v>
      </c>
      <c r="C3126" s="16"/>
      <c r="D3126" s="147"/>
      <c r="E3126" s="164"/>
      <c r="F3126" s="167"/>
    </row>
    <row r="3127" spans="1:6">
      <c r="A3127" s="184"/>
      <c r="B3127" s="19" t="s">
        <v>275</v>
      </c>
      <c r="C3127" s="16"/>
      <c r="D3127" s="147"/>
      <c r="E3127" s="164"/>
      <c r="F3127" s="167"/>
    </row>
    <row r="3128" spans="1:6">
      <c r="A3128" s="184"/>
      <c r="B3128" s="19" t="s">
        <v>275</v>
      </c>
      <c r="C3128" s="16"/>
      <c r="D3128" s="147"/>
      <c r="E3128" s="164"/>
      <c r="F3128" s="167"/>
    </row>
    <row r="3129" spans="1:6">
      <c r="A3129" s="184"/>
      <c r="B3129" s="15" t="s">
        <v>2869</v>
      </c>
      <c r="C3129" s="16"/>
      <c r="D3129" s="147">
        <v>630</v>
      </c>
      <c r="E3129" s="144">
        <v>12.071428571428571</v>
      </c>
      <c r="F3129" s="170">
        <f>ROUND((100-E3129)/100*D3129,1)</f>
        <v>554</v>
      </c>
    </row>
    <row r="3130" spans="1:6" ht="15.75" thickBot="1">
      <c r="A3130" s="184"/>
      <c r="B3130" s="19" t="s">
        <v>2870</v>
      </c>
      <c r="C3130" s="16"/>
      <c r="D3130" s="147"/>
      <c r="E3130" s="164"/>
      <c r="F3130" s="167"/>
    </row>
    <row r="3131" spans="1:6" ht="15.75" thickBot="1">
      <c r="A3131" s="184"/>
      <c r="B3131" s="19" t="s">
        <v>2871</v>
      </c>
      <c r="C3131" s="218" t="s">
        <v>2872</v>
      </c>
      <c r="D3131" s="147"/>
      <c r="E3131" s="164"/>
      <c r="F3131" s="167"/>
    </row>
    <row r="3132" spans="1:6" ht="15.75" thickBot="1">
      <c r="A3132" s="184"/>
      <c r="B3132" s="19" t="s">
        <v>2873</v>
      </c>
      <c r="C3132" s="218"/>
      <c r="D3132" s="147"/>
      <c r="E3132" s="164"/>
      <c r="F3132" s="167"/>
    </row>
    <row r="3133" spans="1:6" ht="15.75" thickBot="1">
      <c r="A3133" s="184"/>
      <c r="B3133" s="19" t="s">
        <v>2874</v>
      </c>
      <c r="C3133" s="218"/>
      <c r="D3133" s="147"/>
      <c r="E3133" s="164"/>
      <c r="F3133" s="167"/>
    </row>
    <row r="3134" spans="1:6" ht="15.75" thickBot="1">
      <c r="A3134" s="184"/>
      <c r="B3134" s="19" t="s">
        <v>2875</v>
      </c>
      <c r="C3134" s="218"/>
      <c r="D3134" s="147"/>
      <c r="E3134" s="164"/>
      <c r="F3134" s="167"/>
    </row>
    <row r="3135" spans="1:6">
      <c r="A3135" s="184"/>
      <c r="B3135" s="19" t="s">
        <v>2876</v>
      </c>
      <c r="C3135" s="16"/>
      <c r="D3135" s="147"/>
      <c r="E3135" s="164"/>
      <c r="F3135" s="167"/>
    </row>
    <row r="3136" spans="1:6">
      <c r="A3136" s="184"/>
      <c r="B3136" s="19" t="s">
        <v>2877</v>
      </c>
      <c r="C3136" s="16"/>
      <c r="D3136" s="147"/>
      <c r="E3136" s="164"/>
      <c r="F3136" s="167"/>
    </row>
    <row r="3137" spans="1:6">
      <c r="A3137" s="184"/>
      <c r="B3137" s="19" t="s">
        <v>2878</v>
      </c>
      <c r="C3137" s="16"/>
      <c r="D3137" s="147"/>
      <c r="E3137" s="164"/>
      <c r="F3137" s="167"/>
    </row>
    <row r="3138" spans="1:6">
      <c r="A3138" s="184"/>
      <c r="B3138" s="31" t="s">
        <v>2879</v>
      </c>
      <c r="C3138" s="16"/>
      <c r="D3138" s="147"/>
      <c r="E3138" s="164"/>
      <c r="F3138" s="167"/>
    </row>
    <row r="3139" spans="1:6">
      <c r="A3139" s="184"/>
      <c r="B3139" s="31" t="s">
        <v>2880</v>
      </c>
      <c r="C3139" s="16"/>
      <c r="D3139" s="147"/>
      <c r="E3139" s="164"/>
      <c r="F3139" s="167"/>
    </row>
    <row r="3140" spans="1:6">
      <c r="A3140" s="184"/>
      <c r="B3140" s="31" t="s">
        <v>2881</v>
      </c>
      <c r="C3140" s="16"/>
      <c r="D3140" s="147"/>
      <c r="E3140" s="164"/>
      <c r="F3140" s="167"/>
    </row>
    <row r="3141" spans="1:6">
      <c r="A3141" s="184"/>
      <c r="B3141" s="15" t="s">
        <v>92</v>
      </c>
      <c r="C3141" s="16"/>
      <c r="D3141" s="147">
        <v>400</v>
      </c>
      <c r="E3141" s="144">
        <v>6.8737500000000002</v>
      </c>
      <c r="F3141" s="170">
        <f>ROUND((100-E3141)/100*D3141,1)</f>
        <v>372.5</v>
      </c>
    </row>
    <row r="3142" spans="1:6">
      <c r="A3142" s="184"/>
      <c r="B3142" s="31" t="s">
        <v>2882</v>
      </c>
      <c r="C3142" s="16"/>
      <c r="D3142" s="147"/>
      <c r="E3142" s="164"/>
      <c r="F3142" s="167"/>
    </row>
    <row r="3143" spans="1:6">
      <c r="A3143" s="184"/>
      <c r="B3143" s="19" t="s">
        <v>2883</v>
      </c>
      <c r="C3143" s="16"/>
      <c r="D3143" s="147"/>
      <c r="E3143" s="164"/>
      <c r="F3143" s="167"/>
    </row>
    <row r="3144" spans="1:6">
      <c r="A3144" s="184"/>
      <c r="B3144" s="31" t="s">
        <v>2884</v>
      </c>
      <c r="C3144" s="16"/>
      <c r="D3144" s="147"/>
      <c r="E3144" s="164"/>
      <c r="F3144" s="167"/>
    </row>
    <row r="3145" spans="1:6">
      <c r="A3145" s="184"/>
      <c r="B3145" s="31" t="s">
        <v>2885</v>
      </c>
      <c r="C3145" s="16"/>
      <c r="D3145" s="147"/>
      <c r="E3145" s="164"/>
      <c r="F3145" s="167"/>
    </row>
    <row r="3146" spans="1:6" ht="26.25">
      <c r="A3146" s="184"/>
      <c r="B3146" s="53" t="s">
        <v>2886</v>
      </c>
      <c r="C3146" s="16"/>
      <c r="D3146" s="147"/>
      <c r="E3146" s="164"/>
      <c r="F3146" s="167"/>
    </row>
    <row r="3147" spans="1:6">
      <c r="A3147" s="184"/>
      <c r="B3147" s="31" t="s">
        <v>2887</v>
      </c>
      <c r="C3147" s="16"/>
      <c r="D3147" s="147"/>
      <c r="E3147" s="164"/>
      <c r="F3147" s="167"/>
    </row>
    <row r="3148" spans="1:6">
      <c r="A3148" s="184"/>
      <c r="B3148" s="31" t="s">
        <v>2888</v>
      </c>
      <c r="C3148" s="16"/>
      <c r="D3148" s="147"/>
      <c r="E3148" s="164"/>
      <c r="F3148" s="167"/>
    </row>
    <row r="3149" spans="1:6">
      <c r="A3149" s="184"/>
      <c r="B3149" s="31" t="s">
        <v>2889</v>
      </c>
      <c r="C3149" s="16"/>
      <c r="D3149" s="147"/>
      <c r="E3149" s="164"/>
      <c r="F3149" s="167"/>
    </row>
    <row r="3150" spans="1:6">
      <c r="A3150"/>
      <c r="B3150" s="15" t="s">
        <v>2890</v>
      </c>
      <c r="C3150" s="16"/>
      <c r="D3150" s="147">
        <v>630</v>
      </c>
      <c r="E3150" s="144">
        <v>22.932380952380953</v>
      </c>
      <c r="F3150" s="170">
        <f>ROUND((100-E3150)/100*D3150,1)</f>
        <v>485.5</v>
      </c>
    </row>
    <row r="3151" spans="1:6" ht="15.75" thickBot="1">
      <c r="A3151" s="184" t="s">
        <v>978</v>
      </c>
      <c r="B3151" s="22" t="s">
        <v>2891</v>
      </c>
      <c r="C3151" s="217" t="s">
        <v>2892</v>
      </c>
      <c r="D3151" s="147"/>
      <c r="E3151" s="164"/>
      <c r="F3151" s="167"/>
    </row>
    <row r="3152" spans="1:6" ht="15.75" thickBot="1">
      <c r="A3152" s="184"/>
      <c r="B3152" s="19" t="s">
        <v>2893</v>
      </c>
      <c r="C3152" s="217"/>
      <c r="D3152" s="147"/>
      <c r="E3152" s="164"/>
      <c r="F3152" s="167"/>
    </row>
    <row r="3153" spans="1:6" ht="15.75" thickBot="1">
      <c r="A3153" s="184"/>
      <c r="B3153" s="22" t="s">
        <v>1406</v>
      </c>
      <c r="C3153" s="217"/>
      <c r="D3153" s="147"/>
      <c r="E3153" s="164"/>
      <c r="F3153" s="167"/>
    </row>
    <row r="3154" spans="1:6">
      <c r="A3154" s="184"/>
      <c r="B3154" s="19" t="s">
        <v>2894</v>
      </c>
      <c r="C3154" s="16"/>
      <c r="D3154" s="147"/>
      <c r="E3154" s="164"/>
      <c r="F3154" s="167"/>
    </row>
    <row r="3155" spans="1:6">
      <c r="A3155" s="184"/>
      <c r="B3155" s="19" t="s">
        <v>2895</v>
      </c>
      <c r="C3155" s="16"/>
      <c r="D3155" s="147"/>
      <c r="E3155" s="164"/>
      <c r="F3155" s="167"/>
    </row>
    <row r="3156" spans="1:6">
      <c r="A3156" s="184"/>
      <c r="B3156" s="19" t="s">
        <v>1412</v>
      </c>
      <c r="C3156" s="16"/>
      <c r="D3156" s="147"/>
      <c r="E3156" s="164"/>
      <c r="F3156" s="167"/>
    </row>
    <row r="3157" spans="1:6">
      <c r="A3157" s="184"/>
      <c r="B3157" s="19" t="s">
        <v>2896</v>
      </c>
      <c r="C3157" s="16"/>
      <c r="D3157" s="147"/>
      <c r="E3157" s="164"/>
      <c r="F3157" s="167"/>
    </row>
    <row r="3158" spans="1:6">
      <c r="A3158" s="184"/>
      <c r="B3158" s="15" t="s">
        <v>92</v>
      </c>
      <c r="C3158" s="16"/>
      <c r="D3158" s="147">
        <v>400</v>
      </c>
      <c r="E3158" s="144">
        <v>7.3505000000000003</v>
      </c>
      <c r="F3158" s="170">
        <f>ROUND((100-E3158)/100*D3158,1)</f>
        <v>370.6</v>
      </c>
    </row>
    <row r="3159" spans="1:6">
      <c r="A3159" s="184"/>
      <c r="B3159" s="31" t="s">
        <v>271</v>
      </c>
      <c r="C3159" s="16"/>
      <c r="D3159" s="147"/>
      <c r="E3159" s="164"/>
      <c r="F3159" s="167"/>
    </row>
    <row r="3160" spans="1:6">
      <c r="A3160" s="184"/>
      <c r="B3160" s="31" t="s">
        <v>2897</v>
      </c>
      <c r="C3160" s="16"/>
      <c r="D3160" s="147"/>
      <c r="E3160" s="164"/>
      <c r="F3160" s="167"/>
    </row>
    <row r="3161" spans="1:6">
      <c r="A3161" s="184"/>
      <c r="B3161" s="19" t="s">
        <v>2898</v>
      </c>
      <c r="C3161" s="16"/>
      <c r="D3161" s="147"/>
      <c r="E3161" s="164"/>
      <c r="F3161" s="167"/>
    </row>
    <row r="3162" spans="1:6">
      <c r="A3162"/>
      <c r="B3162" s="15" t="s">
        <v>2899</v>
      </c>
      <c r="C3162" s="16"/>
      <c r="D3162" s="147">
        <v>400</v>
      </c>
      <c r="E3162" s="144">
        <v>25.134</v>
      </c>
      <c r="F3162" s="170">
        <f>ROUND((100-E3162)/100*D3162,1)</f>
        <v>299.5</v>
      </c>
    </row>
    <row r="3163" spans="1:6" ht="15.75" thickBot="1">
      <c r="A3163" s="207" t="s">
        <v>302</v>
      </c>
      <c r="B3163" s="64" t="s">
        <v>2900</v>
      </c>
      <c r="C3163" s="217" t="s">
        <v>2901</v>
      </c>
      <c r="D3163" s="147"/>
      <c r="E3163" s="164"/>
      <c r="F3163" s="167"/>
    </row>
    <row r="3164" spans="1:6" ht="15.75" thickBot="1">
      <c r="A3164" s="207"/>
      <c r="B3164" s="64" t="s">
        <v>2902</v>
      </c>
      <c r="C3164" s="217"/>
      <c r="D3164" s="147"/>
      <c r="E3164" s="164"/>
      <c r="F3164" s="167"/>
    </row>
    <row r="3165" spans="1:6" ht="15.75" thickBot="1">
      <c r="A3165" s="207"/>
      <c r="B3165" s="64" t="s">
        <v>2903</v>
      </c>
      <c r="C3165" s="217"/>
      <c r="D3165" s="147"/>
      <c r="E3165" s="164"/>
      <c r="F3165" s="167"/>
    </row>
    <row r="3166" spans="1:6">
      <c r="A3166" s="207"/>
      <c r="B3166" s="64" t="s">
        <v>2904</v>
      </c>
      <c r="C3166" s="16"/>
      <c r="D3166" s="147"/>
      <c r="E3166" s="164"/>
      <c r="F3166" s="167"/>
    </row>
    <row r="3167" spans="1:6">
      <c r="A3167" s="207"/>
      <c r="B3167" s="64" t="s">
        <v>2905</v>
      </c>
      <c r="C3167" s="16"/>
      <c r="D3167" s="147"/>
      <c r="E3167" s="164"/>
      <c r="F3167" s="167"/>
    </row>
    <row r="3168" spans="1:6">
      <c r="A3168" s="207"/>
      <c r="B3168" s="64" t="s">
        <v>2906</v>
      </c>
      <c r="C3168" s="16"/>
      <c r="D3168" s="147"/>
      <c r="E3168" s="164"/>
      <c r="F3168" s="167"/>
    </row>
    <row r="3169" spans="1:6">
      <c r="A3169" s="207"/>
      <c r="B3169" s="15" t="s">
        <v>92</v>
      </c>
      <c r="C3169" s="16"/>
      <c r="D3169" s="147">
        <v>630</v>
      </c>
      <c r="E3169" s="144">
        <v>1.7085714285714286</v>
      </c>
      <c r="F3169" s="170">
        <f>ROUND((100-E3169)/100*D3169,1)</f>
        <v>619.20000000000005</v>
      </c>
    </row>
    <row r="3170" spans="1:6">
      <c r="A3170" s="207"/>
      <c r="B3170" s="64" t="s">
        <v>2907</v>
      </c>
      <c r="C3170" s="16"/>
      <c r="D3170" s="147"/>
      <c r="E3170" s="164"/>
      <c r="F3170" s="167"/>
    </row>
    <row r="3171" spans="1:6">
      <c r="A3171" s="207"/>
      <c r="B3171" s="64" t="s">
        <v>715</v>
      </c>
      <c r="C3171" s="16"/>
      <c r="D3171" s="147"/>
      <c r="E3171" s="164"/>
      <c r="F3171" s="167"/>
    </row>
    <row r="3172" spans="1:6">
      <c r="A3172" s="207"/>
      <c r="B3172" s="64" t="s">
        <v>2908</v>
      </c>
      <c r="C3172" s="16"/>
      <c r="D3172" s="147"/>
      <c r="E3172" s="164"/>
      <c r="F3172" s="167"/>
    </row>
    <row r="3173" spans="1:6">
      <c r="A3173" s="207"/>
      <c r="B3173" s="15" t="s">
        <v>2909</v>
      </c>
      <c r="C3173" s="16"/>
      <c r="D3173" s="147">
        <v>630</v>
      </c>
      <c r="E3173" s="144">
        <v>8.723809523809523</v>
      </c>
      <c r="F3173" s="170">
        <f>ROUND((100-E3173)/100*D3173,1)</f>
        <v>575</v>
      </c>
    </row>
    <row r="3174" spans="1:6">
      <c r="A3174" s="207"/>
      <c r="B3174" s="64" t="s">
        <v>2908</v>
      </c>
      <c r="C3174" s="16"/>
      <c r="D3174" s="147"/>
      <c r="E3174" s="164"/>
      <c r="F3174" s="167"/>
    </row>
    <row r="3175" spans="1:6" ht="16.5" thickBot="1">
      <c r="A3175" s="207"/>
      <c r="B3175" s="19" t="s">
        <v>2910</v>
      </c>
      <c r="C3175" s="103" t="s">
        <v>2911</v>
      </c>
      <c r="D3175" s="147"/>
      <c r="E3175" s="164"/>
      <c r="F3175" s="167"/>
    </row>
    <row r="3176" spans="1:6">
      <c r="A3176" s="207"/>
      <c r="B3176" s="22" t="s">
        <v>2912</v>
      </c>
      <c r="C3176" s="16"/>
      <c r="D3176" s="147"/>
      <c r="E3176" s="164"/>
      <c r="F3176" s="167"/>
    </row>
    <row r="3177" spans="1:6">
      <c r="A3177" s="207"/>
      <c r="B3177" s="19" t="s">
        <v>2913</v>
      </c>
      <c r="C3177" s="16"/>
      <c r="D3177" s="147"/>
      <c r="E3177" s="164"/>
      <c r="F3177" s="167"/>
    </row>
    <row r="3178" spans="1:6">
      <c r="A3178" s="207"/>
      <c r="B3178" s="15" t="s">
        <v>92</v>
      </c>
      <c r="C3178" s="16"/>
      <c r="D3178" s="147">
        <v>630</v>
      </c>
      <c r="E3178" s="144">
        <v>11.657142857142857</v>
      </c>
      <c r="F3178" s="170">
        <f>ROUND((100-E3178)/100*D3178,1)</f>
        <v>556.6</v>
      </c>
    </row>
    <row r="3179" spans="1:6">
      <c r="A3179" s="207"/>
      <c r="B3179" s="22" t="s">
        <v>2914</v>
      </c>
      <c r="C3179" s="16"/>
      <c r="D3179" s="147"/>
      <c r="E3179" s="164"/>
      <c r="F3179" s="167"/>
    </row>
    <row r="3180" spans="1:6">
      <c r="A3180" s="207"/>
      <c r="B3180" s="19" t="s">
        <v>2915</v>
      </c>
      <c r="C3180" s="16"/>
      <c r="D3180" s="147"/>
      <c r="E3180" s="164"/>
      <c r="F3180" s="167"/>
    </row>
    <row r="3181" spans="1:6">
      <c r="A3181" s="207"/>
      <c r="B3181" s="19" t="s">
        <v>2916</v>
      </c>
      <c r="C3181" s="16"/>
      <c r="D3181" s="147"/>
      <c r="E3181" s="164"/>
      <c r="F3181" s="167"/>
    </row>
    <row r="3182" spans="1:6">
      <c r="A3182" s="207"/>
      <c r="B3182" s="19" t="s">
        <v>2917</v>
      </c>
      <c r="C3182" s="16"/>
      <c r="D3182" s="147"/>
      <c r="E3182" s="164"/>
      <c r="F3182" s="167"/>
    </row>
    <row r="3183" spans="1:6">
      <c r="A3183" s="207"/>
      <c r="B3183" s="15" t="s">
        <v>2918</v>
      </c>
      <c r="C3183" s="16"/>
      <c r="D3183" s="147">
        <v>630</v>
      </c>
      <c r="E3183" s="144">
        <v>12.635873015873015</v>
      </c>
      <c r="F3183" s="170">
        <f>ROUND((100-E3183)/100*D3183,1)</f>
        <v>550.4</v>
      </c>
    </row>
    <row r="3184" spans="1:6">
      <c r="A3184" s="207"/>
      <c r="B3184" s="19" t="s">
        <v>2919</v>
      </c>
      <c r="C3184" s="16"/>
      <c r="D3184" s="147"/>
      <c r="E3184" s="164"/>
      <c r="F3184" s="167"/>
    </row>
    <row r="3185" spans="1:6" ht="15.75" thickBot="1">
      <c r="A3185" s="207"/>
      <c r="B3185" s="19" t="s">
        <v>2920</v>
      </c>
      <c r="C3185" s="217" t="s">
        <v>2921</v>
      </c>
      <c r="D3185" s="147"/>
      <c r="E3185" s="164"/>
      <c r="F3185" s="167"/>
    </row>
    <row r="3186" spans="1:6" ht="15.75" thickBot="1">
      <c r="A3186" s="207"/>
      <c r="B3186" s="26" t="s">
        <v>2922</v>
      </c>
      <c r="C3186" s="217"/>
      <c r="D3186" s="147"/>
      <c r="E3186" s="164"/>
      <c r="F3186" s="167"/>
    </row>
    <row r="3187" spans="1:6" ht="15.75" thickBot="1">
      <c r="A3187" s="207"/>
      <c r="B3187" s="19" t="s">
        <v>2923</v>
      </c>
      <c r="C3187" s="217"/>
      <c r="D3187" s="147"/>
      <c r="E3187" s="164"/>
      <c r="F3187" s="167"/>
    </row>
    <row r="3188" spans="1:6">
      <c r="A3188" s="207"/>
      <c r="B3188" s="26" t="s">
        <v>2924</v>
      </c>
      <c r="C3188" s="16"/>
      <c r="D3188" s="147"/>
      <c r="E3188" s="164"/>
      <c r="F3188" s="167"/>
    </row>
    <row r="3189" spans="1:6">
      <c r="A3189" s="207"/>
      <c r="B3189" s="19" t="s">
        <v>2925</v>
      </c>
      <c r="C3189" s="16"/>
      <c r="D3189" s="147"/>
      <c r="E3189" s="164"/>
      <c r="F3189" s="167"/>
    </row>
    <row r="3190" spans="1:6">
      <c r="A3190" s="207"/>
      <c r="B3190" s="19" t="s">
        <v>2926</v>
      </c>
      <c r="C3190" s="16"/>
      <c r="D3190" s="147"/>
      <c r="E3190" s="164"/>
      <c r="F3190" s="167"/>
    </row>
    <row r="3191" spans="1:6">
      <c r="A3191" s="207"/>
      <c r="B3191" s="19" t="s">
        <v>2927</v>
      </c>
      <c r="C3191" s="16"/>
      <c r="D3191" s="147"/>
      <c r="E3191" s="164"/>
      <c r="F3191" s="167"/>
    </row>
    <row r="3192" spans="1:6">
      <c r="A3192" s="207"/>
      <c r="B3192" s="15" t="s">
        <v>2928</v>
      </c>
      <c r="C3192" s="16"/>
      <c r="D3192" s="147"/>
      <c r="E3192" s="164"/>
      <c r="F3192" s="167"/>
    </row>
    <row r="3193" spans="1:6">
      <c r="A3193" s="207"/>
      <c r="B3193" s="15" t="s">
        <v>2929</v>
      </c>
      <c r="C3193" s="16"/>
      <c r="D3193" s="147">
        <v>400</v>
      </c>
      <c r="E3193" s="144">
        <v>27.280249999999999</v>
      </c>
      <c r="F3193" s="170">
        <f>ROUND((100-E3193)/100*D3193,1)</f>
        <v>290.89999999999998</v>
      </c>
    </row>
    <row r="3194" spans="1:6">
      <c r="A3194" s="207"/>
      <c r="B3194" s="19" t="s">
        <v>2930</v>
      </c>
      <c r="C3194" s="16"/>
      <c r="D3194" s="147"/>
      <c r="E3194" s="164"/>
      <c r="F3194" s="167"/>
    </row>
    <row r="3195" spans="1:6" ht="15.75" thickBot="1">
      <c r="A3195" s="207"/>
      <c r="B3195" s="19" t="s">
        <v>2931</v>
      </c>
      <c r="C3195" s="217" t="s">
        <v>2932</v>
      </c>
      <c r="D3195" s="147"/>
      <c r="E3195" s="164"/>
      <c r="F3195" s="167"/>
    </row>
    <row r="3196" spans="1:6" ht="15.75" thickBot="1">
      <c r="A3196" s="207"/>
      <c r="B3196" s="19" t="s">
        <v>2933</v>
      </c>
      <c r="C3196" s="217"/>
      <c r="D3196" s="147"/>
      <c r="E3196" s="164"/>
      <c r="F3196" s="167"/>
    </row>
    <row r="3197" spans="1:6" ht="15.75" thickBot="1">
      <c r="A3197" s="207"/>
      <c r="B3197" s="19" t="s">
        <v>2934</v>
      </c>
      <c r="C3197" s="217"/>
      <c r="D3197" s="147"/>
      <c r="E3197" s="164"/>
      <c r="F3197" s="167"/>
    </row>
    <row r="3198" spans="1:6" ht="15.75" thickBot="1">
      <c r="A3198" s="207"/>
      <c r="B3198" s="19" t="s">
        <v>63</v>
      </c>
      <c r="C3198" s="217"/>
      <c r="D3198" s="147"/>
      <c r="E3198" s="164"/>
      <c r="F3198" s="167"/>
    </row>
    <row r="3199" spans="1:6" ht="15.75" thickBot="1">
      <c r="A3199" s="207"/>
      <c r="B3199" s="19" t="s">
        <v>2935</v>
      </c>
      <c r="C3199" s="217"/>
      <c r="D3199" s="147"/>
      <c r="E3199" s="164"/>
      <c r="F3199" s="167"/>
    </row>
    <row r="3200" spans="1:6">
      <c r="A3200" s="207"/>
      <c r="B3200" s="19" t="s">
        <v>2936</v>
      </c>
      <c r="C3200" s="16"/>
      <c r="D3200" s="147"/>
      <c r="E3200" s="164"/>
      <c r="F3200" s="167"/>
    </row>
    <row r="3201" spans="1:6">
      <c r="A3201" s="207"/>
      <c r="B3201" s="19" t="s">
        <v>2937</v>
      </c>
      <c r="C3201" s="16"/>
      <c r="D3201" s="147"/>
      <c r="E3201" s="164"/>
      <c r="F3201" s="167"/>
    </row>
    <row r="3202" spans="1:6">
      <c r="A3202" s="207"/>
      <c r="B3202" s="19" t="s">
        <v>2938</v>
      </c>
      <c r="C3202" s="16"/>
      <c r="D3202" s="147"/>
      <c r="E3202" s="164"/>
      <c r="F3202" s="167"/>
    </row>
    <row r="3203" spans="1:6">
      <c r="A3203" s="207"/>
      <c r="B3203" s="19" t="s">
        <v>2939</v>
      </c>
      <c r="C3203" s="16"/>
      <c r="D3203" s="147"/>
      <c r="E3203" s="164"/>
      <c r="F3203" s="167"/>
    </row>
    <row r="3204" spans="1:6">
      <c r="A3204" s="207"/>
      <c r="B3204" s="19" t="s">
        <v>2940</v>
      </c>
      <c r="C3204" s="16"/>
      <c r="D3204" s="147"/>
      <c r="E3204" s="164"/>
      <c r="F3204" s="167"/>
    </row>
    <row r="3205" spans="1:6">
      <c r="A3205" s="207"/>
      <c r="B3205" s="15" t="s">
        <v>92</v>
      </c>
      <c r="C3205" s="16"/>
      <c r="D3205" s="147">
        <v>400</v>
      </c>
      <c r="E3205" s="144">
        <v>35.21875</v>
      </c>
      <c r="F3205" s="170">
        <f>ROUND((100-E3205)/100*D3205,1)</f>
        <v>259.10000000000002</v>
      </c>
    </row>
    <row r="3206" spans="1:6">
      <c r="A3206" s="207"/>
      <c r="B3206" s="19" t="s">
        <v>2941</v>
      </c>
      <c r="C3206" s="16"/>
      <c r="D3206" s="147"/>
      <c r="E3206" s="164"/>
      <c r="F3206" s="167"/>
    </row>
    <row r="3207" spans="1:6">
      <c r="A3207" s="207"/>
      <c r="B3207" s="19" t="s">
        <v>2942</v>
      </c>
      <c r="C3207" s="16"/>
      <c r="D3207" s="147"/>
      <c r="E3207" s="164"/>
      <c r="F3207" s="167"/>
    </row>
    <row r="3208" spans="1:6">
      <c r="A3208" s="207"/>
      <c r="B3208" s="19" t="s">
        <v>2943</v>
      </c>
      <c r="C3208" s="16"/>
      <c r="D3208" s="147"/>
      <c r="E3208" s="164"/>
      <c r="F3208" s="167"/>
    </row>
    <row r="3209" spans="1:6">
      <c r="A3209" s="207"/>
      <c r="B3209" s="19" t="s">
        <v>2944</v>
      </c>
      <c r="C3209" s="16"/>
      <c r="D3209" s="147"/>
      <c r="E3209" s="164"/>
      <c r="F3209" s="167"/>
    </row>
    <row r="3210" spans="1:6">
      <c r="A3210" s="207"/>
      <c r="B3210" s="19" t="s">
        <v>2945</v>
      </c>
      <c r="C3210" s="16"/>
      <c r="D3210" s="147"/>
      <c r="E3210" s="164"/>
      <c r="F3210" s="167"/>
    </row>
    <row r="3211" spans="1:6">
      <c r="A3211" s="207"/>
      <c r="B3211" s="19" t="s">
        <v>2946</v>
      </c>
      <c r="C3211" s="16"/>
      <c r="D3211" s="147"/>
      <c r="E3211" s="164"/>
      <c r="F3211" s="167"/>
    </row>
    <row r="3212" spans="1:6">
      <c r="A3212" s="207"/>
      <c r="B3212" s="19" t="s">
        <v>2947</v>
      </c>
      <c r="C3212" s="16"/>
      <c r="D3212" s="147"/>
      <c r="E3212" s="164"/>
      <c r="F3212" s="167"/>
    </row>
    <row r="3213" spans="1:6">
      <c r="A3213" s="207"/>
      <c r="B3213" s="19" t="s">
        <v>2948</v>
      </c>
      <c r="C3213" s="16"/>
      <c r="D3213" s="147"/>
      <c r="E3213" s="164"/>
      <c r="F3213" s="167"/>
    </row>
    <row r="3214" spans="1:6">
      <c r="A3214" s="207"/>
      <c r="B3214" s="15" t="s">
        <v>2949</v>
      </c>
      <c r="C3214" s="16"/>
      <c r="D3214" s="147">
        <v>400</v>
      </c>
      <c r="E3214" s="144">
        <v>30.475000000000001</v>
      </c>
      <c r="F3214" s="170">
        <f>ROUND((100-E3214)/100*D3214,1)</f>
        <v>278.10000000000002</v>
      </c>
    </row>
    <row r="3215" spans="1:6">
      <c r="A3215" s="207"/>
      <c r="B3215" s="64" t="s">
        <v>2950</v>
      </c>
      <c r="C3215" s="16"/>
      <c r="D3215" s="147"/>
      <c r="E3215" s="164"/>
      <c r="F3215" s="167"/>
    </row>
    <row r="3216" spans="1:6" ht="15.75" thickBot="1">
      <c r="A3216" s="207"/>
      <c r="B3216" s="64" t="s">
        <v>2951</v>
      </c>
      <c r="C3216" s="217" t="s">
        <v>2952</v>
      </c>
      <c r="D3216" s="147"/>
      <c r="E3216" s="164"/>
      <c r="F3216" s="167"/>
    </row>
    <row r="3217" spans="1:6" ht="15.75" thickBot="1">
      <c r="A3217" s="207"/>
      <c r="B3217" s="64" t="s">
        <v>2953</v>
      </c>
      <c r="C3217" s="217"/>
      <c r="D3217" s="147"/>
      <c r="E3217" s="164"/>
      <c r="F3217" s="167"/>
    </row>
    <row r="3218" spans="1:6" ht="15.75" thickBot="1">
      <c r="A3218" s="207"/>
      <c r="B3218" s="64" t="s">
        <v>2954</v>
      </c>
      <c r="C3218" s="217"/>
      <c r="D3218" s="147"/>
      <c r="E3218" s="164"/>
      <c r="F3218" s="167"/>
    </row>
    <row r="3219" spans="1:6">
      <c r="A3219" s="207"/>
      <c r="B3219" s="64" t="s">
        <v>2955</v>
      </c>
      <c r="C3219" s="16"/>
      <c r="D3219" s="147"/>
      <c r="E3219" s="164"/>
      <c r="F3219" s="167"/>
    </row>
    <row r="3220" spans="1:6">
      <c r="A3220" s="207"/>
      <c r="B3220" s="64" t="s">
        <v>2956</v>
      </c>
      <c r="C3220" s="16"/>
      <c r="D3220" s="147"/>
      <c r="E3220" s="164"/>
      <c r="F3220" s="167"/>
    </row>
    <row r="3221" spans="1:6">
      <c r="A3221" s="207"/>
      <c r="B3221" s="64" t="s">
        <v>2957</v>
      </c>
      <c r="C3221" s="16"/>
      <c r="D3221" s="147"/>
      <c r="E3221" s="164"/>
      <c r="F3221" s="167"/>
    </row>
    <row r="3222" spans="1:6">
      <c r="A3222" s="207"/>
      <c r="B3222" s="15" t="s">
        <v>92</v>
      </c>
      <c r="C3222" s="16"/>
      <c r="D3222" s="147">
        <v>400</v>
      </c>
      <c r="E3222" s="144">
        <v>22.425000000000001</v>
      </c>
      <c r="F3222" s="170">
        <f>ROUND((100-E3222)/100*D3222,1)</f>
        <v>310.3</v>
      </c>
    </row>
    <row r="3223" spans="1:6">
      <c r="A3223" s="207"/>
      <c r="B3223" s="64" t="s">
        <v>2958</v>
      </c>
      <c r="C3223" s="16"/>
      <c r="D3223" s="147"/>
      <c r="E3223" s="164"/>
      <c r="F3223" s="167"/>
    </row>
    <row r="3224" spans="1:6">
      <c r="A3224" s="207"/>
      <c r="B3224" s="64" t="s">
        <v>2748</v>
      </c>
      <c r="C3224" s="16"/>
      <c r="D3224" s="147"/>
      <c r="E3224" s="164"/>
      <c r="F3224" s="167"/>
    </row>
    <row r="3225" spans="1:6">
      <c r="A3225" s="207"/>
      <c r="B3225" s="64" t="s">
        <v>2959</v>
      </c>
      <c r="C3225" s="16"/>
      <c r="D3225" s="147"/>
      <c r="E3225" s="164"/>
      <c r="F3225" s="167"/>
    </row>
    <row r="3226" spans="1:6">
      <c r="A3226" s="207"/>
      <c r="B3226" s="64" t="s">
        <v>2960</v>
      </c>
      <c r="C3226" s="16"/>
      <c r="D3226" s="147"/>
      <c r="E3226" s="164"/>
      <c r="F3226" s="167"/>
    </row>
    <row r="3227" spans="1:6">
      <c r="A3227" s="207"/>
      <c r="B3227" s="64" t="s">
        <v>2961</v>
      </c>
      <c r="C3227" s="16"/>
      <c r="D3227" s="147"/>
      <c r="E3227" s="164"/>
      <c r="F3227" s="167"/>
    </row>
    <row r="3228" spans="1:6">
      <c r="A3228" s="207"/>
      <c r="B3228" s="15" t="s">
        <v>2962</v>
      </c>
      <c r="C3228" s="16"/>
      <c r="D3228" s="147">
        <v>400</v>
      </c>
      <c r="E3228" s="144">
        <v>32.996000000000002</v>
      </c>
      <c r="F3228" s="170">
        <f>ROUND((100-E3228)/100*D3228,1)</f>
        <v>268</v>
      </c>
    </row>
    <row r="3229" spans="1:6" ht="15.75" thickBot="1">
      <c r="A3229" s="207"/>
      <c r="B3229" s="19" t="s">
        <v>2963</v>
      </c>
      <c r="C3229" s="217" t="s">
        <v>2964</v>
      </c>
      <c r="D3229" s="147"/>
      <c r="E3229" s="164"/>
      <c r="F3229" s="167"/>
    </row>
    <row r="3230" spans="1:6" ht="15.75" thickBot="1">
      <c r="A3230" s="207"/>
      <c r="B3230" s="19" t="s">
        <v>2965</v>
      </c>
      <c r="C3230" s="217"/>
      <c r="D3230" s="147"/>
      <c r="E3230" s="164"/>
      <c r="F3230" s="167"/>
    </row>
    <row r="3231" spans="1:6" ht="15.75" thickBot="1">
      <c r="A3231" s="207"/>
      <c r="B3231" s="19" t="s">
        <v>2966</v>
      </c>
      <c r="C3231" s="217"/>
      <c r="D3231" s="147"/>
      <c r="E3231" s="164"/>
      <c r="F3231" s="167"/>
    </row>
    <row r="3232" spans="1:6" ht="15.75" thickBot="1">
      <c r="A3232" s="207"/>
      <c r="B3232" s="19" t="s">
        <v>2967</v>
      </c>
      <c r="C3232" s="217"/>
      <c r="D3232" s="147"/>
      <c r="E3232" s="164"/>
      <c r="F3232" s="167"/>
    </row>
    <row r="3233" spans="1:6">
      <c r="A3233" s="207"/>
      <c r="B3233" s="19" t="s">
        <v>2968</v>
      </c>
      <c r="C3233" s="16"/>
      <c r="D3233" s="147"/>
      <c r="E3233" s="164"/>
      <c r="F3233" s="167"/>
    </row>
    <row r="3234" spans="1:6">
      <c r="A3234" s="207"/>
      <c r="B3234" s="19" t="s">
        <v>2969</v>
      </c>
      <c r="C3234" s="16"/>
      <c r="D3234" s="147"/>
      <c r="E3234" s="164"/>
      <c r="F3234" s="167"/>
    </row>
    <row r="3235" spans="1:6">
      <c r="A3235" s="207"/>
      <c r="B3235" s="15" t="s">
        <v>92</v>
      </c>
      <c r="C3235" s="16"/>
      <c r="D3235" s="147">
        <v>400</v>
      </c>
      <c r="E3235" s="144">
        <v>22.857500000000002</v>
      </c>
      <c r="F3235" s="170">
        <f>ROUND((100-E3235)/100*D3235,1)</f>
        <v>308.60000000000002</v>
      </c>
    </row>
    <row r="3236" spans="1:6">
      <c r="A3236" s="207"/>
      <c r="B3236" s="19" t="s">
        <v>2970</v>
      </c>
      <c r="C3236" s="16"/>
      <c r="D3236" s="147"/>
      <c r="E3236" s="164"/>
      <c r="F3236" s="167"/>
    </row>
    <row r="3237" spans="1:6">
      <c r="A3237" s="207"/>
      <c r="B3237" s="19" t="s">
        <v>2908</v>
      </c>
      <c r="C3237" s="16"/>
      <c r="D3237" s="147"/>
      <c r="E3237" s="164"/>
      <c r="F3237" s="167"/>
    </row>
    <row r="3238" spans="1:6">
      <c r="A3238" s="207"/>
      <c r="B3238" s="19" t="s">
        <v>2971</v>
      </c>
      <c r="C3238" s="16"/>
      <c r="D3238" s="147"/>
      <c r="E3238" s="164"/>
      <c r="F3238" s="167"/>
    </row>
    <row r="3239" spans="1:6">
      <c r="A3239" s="207"/>
      <c r="B3239" s="19" t="s">
        <v>2972</v>
      </c>
      <c r="C3239" s="16"/>
      <c r="D3239" s="147"/>
      <c r="E3239" s="164"/>
      <c r="F3239" s="167"/>
    </row>
    <row r="3240" spans="1:6">
      <c r="A3240" s="207"/>
      <c r="B3240" s="19" t="s">
        <v>2973</v>
      </c>
      <c r="C3240" s="16"/>
      <c r="D3240" s="147"/>
      <c r="E3240" s="164"/>
      <c r="F3240" s="167"/>
    </row>
    <row r="3241" spans="1:6">
      <c r="A3241" s="207"/>
      <c r="B3241" s="19" t="s">
        <v>2974</v>
      </c>
      <c r="C3241" s="16"/>
      <c r="D3241" s="147"/>
      <c r="E3241" s="164"/>
      <c r="F3241" s="167"/>
    </row>
    <row r="3242" spans="1:6">
      <c r="A3242"/>
      <c r="B3242" s="15" t="s">
        <v>2975</v>
      </c>
      <c r="C3242" s="16"/>
      <c r="D3242" s="148">
        <v>630</v>
      </c>
      <c r="E3242" s="144">
        <v>22.755555555555556</v>
      </c>
      <c r="F3242" s="170">
        <f>ROUND((100-E3242)/100*D3242,1)</f>
        <v>486.6</v>
      </c>
    </row>
    <row r="3243" spans="1:6">
      <c r="A3243" s="184" t="s">
        <v>302</v>
      </c>
      <c r="B3243" s="31" t="s">
        <v>2976</v>
      </c>
      <c r="C3243" s="16"/>
      <c r="D3243" s="147"/>
      <c r="E3243" s="164"/>
      <c r="F3243" s="167"/>
    </row>
    <row r="3244" spans="1:6" ht="15.75" thickBot="1">
      <c r="A3244" s="184"/>
      <c r="B3244" s="31" t="s">
        <v>2977</v>
      </c>
      <c r="C3244" s="217" t="s">
        <v>2978</v>
      </c>
      <c r="D3244" s="147"/>
      <c r="E3244" s="164"/>
      <c r="F3244" s="167"/>
    </row>
    <row r="3245" spans="1:6" ht="15.75" thickBot="1">
      <c r="A3245" s="184"/>
      <c r="B3245" s="31" t="s">
        <v>2979</v>
      </c>
      <c r="C3245" s="217"/>
      <c r="D3245" s="147"/>
      <c r="E3245" s="164"/>
      <c r="F3245" s="167"/>
    </row>
    <row r="3246" spans="1:6" ht="15.75" thickBot="1">
      <c r="A3246" s="184"/>
      <c r="B3246" s="31" t="s">
        <v>2980</v>
      </c>
      <c r="C3246" s="217"/>
      <c r="D3246" s="147"/>
      <c r="E3246" s="164"/>
      <c r="F3246" s="167"/>
    </row>
    <row r="3247" spans="1:6" ht="15.75" thickBot="1">
      <c r="A3247" s="184"/>
      <c r="B3247" s="31" t="s">
        <v>2981</v>
      </c>
      <c r="C3247" s="217"/>
      <c r="D3247" s="147"/>
      <c r="E3247" s="164"/>
      <c r="F3247" s="167"/>
    </row>
    <row r="3248" spans="1:6">
      <c r="A3248" s="184"/>
      <c r="B3248" s="31" t="s">
        <v>2982</v>
      </c>
      <c r="C3248" s="16"/>
      <c r="D3248" s="147"/>
      <c r="E3248" s="164"/>
      <c r="F3248" s="167"/>
    </row>
    <row r="3249" spans="1:6">
      <c r="A3249" s="184"/>
      <c r="B3249" s="31" t="s">
        <v>2983</v>
      </c>
      <c r="C3249" s="16"/>
      <c r="D3249" s="147"/>
      <c r="E3249" s="164"/>
      <c r="F3249" s="167"/>
    </row>
    <row r="3250" spans="1:6">
      <c r="A3250" s="184"/>
      <c r="B3250" s="31" t="s">
        <v>2984</v>
      </c>
      <c r="C3250" s="16"/>
      <c r="D3250" s="147"/>
      <c r="E3250" s="164"/>
      <c r="F3250" s="167"/>
    </row>
    <row r="3251" spans="1:6">
      <c r="A3251" s="184"/>
      <c r="B3251" s="15" t="s">
        <v>92</v>
      </c>
      <c r="C3251" s="16"/>
      <c r="D3251" s="147">
        <v>630</v>
      </c>
      <c r="E3251" s="144">
        <v>10.007619047619048</v>
      </c>
      <c r="F3251" s="170">
        <f>ROUND((100-E3251)/100*D3251,1)</f>
        <v>567</v>
      </c>
    </row>
    <row r="3252" spans="1:6">
      <c r="A3252" s="184"/>
      <c r="B3252" s="31" t="s">
        <v>2985</v>
      </c>
      <c r="C3252" s="16"/>
      <c r="D3252" s="147"/>
      <c r="E3252" s="164"/>
      <c r="F3252" s="167"/>
    </row>
    <row r="3253" spans="1:6">
      <c r="A3253" s="184"/>
      <c r="B3253" s="31" t="s">
        <v>2986</v>
      </c>
      <c r="C3253" s="16"/>
      <c r="D3253" s="147"/>
      <c r="E3253" s="164"/>
      <c r="F3253" s="167"/>
    </row>
    <row r="3254" spans="1:6">
      <c r="A3254" s="184"/>
      <c r="B3254" s="31" t="s">
        <v>2987</v>
      </c>
      <c r="C3254" s="16"/>
      <c r="D3254" s="147"/>
      <c r="E3254" s="164"/>
      <c r="F3254" s="167"/>
    </row>
    <row r="3255" spans="1:6">
      <c r="A3255" s="14"/>
      <c r="B3255" s="15" t="s">
        <v>2988</v>
      </c>
      <c r="C3255" s="16"/>
      <c r="D3255" s="147">
        <v>250</v>
      </c>
      <c r="E3255" s="144">
        <v>4.9367999999999999</v>
      </c>
      <c r="F3255" s="170">
        <f>ROUND((100-E3255)/100*D3255,1)</f>
        <v>237.7</v>
      </c>
    </row>
    <row r="3256" spans="1:6" ht="15.75" thickBot="1">
      <c r="A3256" s="191" t="s">
        <v>797</v>
      </c>
      <c r="B3256" s="26" t="s">
        <v>2989</v>
      </c>
      <c r="C3256" s="217" t="s">
        <v>2990</v>
      </c>
      <c r="D3256" s="147"/>
      <c r="E3256" s="164"/>
      <c r="F3256" s="167"/>
    </row>
    <row r="3257" spans="1:6" ht="15.75" thickBot="1">
      <c r="A3257" s="191"/>
      <c r="B3257" s="31" t="s">
        <v>2991</v>
      </c>
      <c r="C3257" s="217"/>
      <c r="D3257" s="147"/>
      <c r="E3257" s="164"/>
      <c r="F3257" s="167"/>
    </row>
    <row r="3258" spans="1:6" ht="15.75" thickBot="1">
      <c r="A3258" s="191"/>
      <c r="B3258" s="31" t="s">
        <v>2992</v>
      </c>
      <c r="C3258" s="217"/>
      <c r="D3258" s="147"/>
      <c r="E3258" s="164"/>
      <c r="F3258" s="167"/>
    </row>
    <row r="3259" spans="1:6">
      <c r="A3259" s="191"/>
      <c r="B3259" s="15" t="s">
        <v>92</v>
      </c>
      <c r="C3259" s="16"/>
      <c r="D3259" s="147">
        <v>250</v>
      </c>
      <c r="E3259" s="144">
        <v>0</v>
      </c>
      <c r="F3259" s="170">
        <f>ROUND((100-E3259)/100*D3259,1)</f>
        <v>250</v>
      </c>
    </row>
    <row r="3260" spans="1:6">
      <c r="A3260" s="191"/>
      <c r="B3260" s="31" t="s">
        <v>2992</v>
      </c>
      <c r="C3260" s="16"/>
      <c r="D3260" s="147"/>
      <c r="E3260" s="164"/>
      <c r="F3260" s="167"/>
    </row>
    <row r="3261" spans="1:6">
      <c r="A3261" s="191"/>
      <c r="B3261" s="31" t="s">
        <v>2993</v>
      </c>
      <c r="C3261" s="16"/>
      <c r="D3261" s="147"/>
      <c r="E3261" s="164"/>
      <c r="F3261" s="167"/>
    </row>
    <row r="3262" spans="1:6">
      <c r="A3262" s="191"/>
      <c r="B3262" s="31" t="s">
        <v>918</v>
      </c>
      <c r="C3262" s="16"/>
      <c r="D3262" s="147"/>
      <c r="E3262" s="164"/>
      <c r="F3262" s="167"/>
    </row>
    <row r="3263" spans="1:6">
      <c r="A3263" s="191"/>
      <c r="B3263" s="31" t="s">
        <v>63</v>
      </c>
      <c r="C3263" s="16"/>
      <c r="D3263" s="147"/>
      <c r="E3263" s="164"/>
      <c r="F3263" s="167"/>
    </row>
    <row r="3264" spans="1:6">
      <c r="A3264"/>
      <c r="B3264" s="15" t="s">
        <v>2994</v>
      </c>
      <c r="C3264" s="16"/>
      <c r="D3264" s="147">
        <v>400</v>
      </c>
      <c r="E3264" s="144">
        <v>38.628</v>
      </c>
      <c r="F3264" s="170">
        <f>ROUND((100-E3264)/100*D3264,1)</f>
        <v>245.5</v>
      </c>
    </row>
    <row r="3265" spans="1:6">
      <c r="A3265" s="207" t="s">
        <v>978</v>
      </c>
      <c r="B3265" s="22" t="s">
        <v>2995</v>
      </c>
      <c r="C3265" s="16"/>
      <c r="D3265" s="147"/>
      <c r="E3265" s="164"/>
      <c r="F3265" s="167"/>
    </row>
    <row r="3266" spans="1:6" ht="16.5" thickBot="1">
      <c r="A3266" s="207"/>
      <c r="B3266" s="19" t="s">
        <v>2996</v>
      </c>
      <c r="C3266" s="103" t="s">
        <v>2997</v>
      </c>
      <c r="D3266" s="147"/>
      <c r="E3266" s="164"/>
      <c r="F3266" s="167"/>
    </row>
    <row r="3267" spans="1:6">
      <c r="A3267" s="207"/>
      <c r="B3267" s="19" t="s">
        <v>2998</v>
      </c>
      <c r="C3267" s="16"/>
      <c r="D3267" s="147"/>
      <c r="E3267" s="164"/>
      <c r="F3267" s="167"/>
    </row>
    <row r="3268" spans="1:6">
      <c r="A3268" s="207"/>
      <c r="B3268" s="19" t="s">
        <v>2999</v>
      </c>
      <c r="C3268" s="16"/>
      <c r="D3268" s="147"/>
      <c r="E3268" s="164"/>
      <c r="F3268" s="167"/>
    </row>
    <row r="3269" spans="1:6">
      <c r="A3269" s="207"/>
      <c r="B3269" s="19" t="s">
        <v>3000</v>
      </c>
      <c r="C3269" s="16"/>
      <c r="D3269" s="147"/>
      <c r="E3269" s="164"/>
      <c r="F3269" s="167"/>
    </row>
    <row r="3270" spans="1:6">
      <c r="A3270" s="207"/>
      <c r="B3270" s="19" t="s">
        <v>3001</v>
      </c>
      <c r="C3270" s="16"/>
      <c r="D3270" s="147"/>
      <c r="E3270" s="164"/>
      <c r="F3270" s="167"/>
    </row>
    <row r="3271" spans="1:6">
      <c r="A3271" s="207"/>
      <c r="B3271" s="19" t="s">
        <v>3002</v>
      </c>
      <c r="C3271" s="16"/>
      <c r="D3271" s="147"/>
      <c r="E3271" s="164"/>
      <c r="F3271" s="167"/>
    </row>
    <row r="3272" spans="1:6">
      <c r="A3272" s="207"/>
      <c r="B3272" s="19" t="s">
        <v>3003</v>
      </c>
      <c r="C3272" s="16"/>
      <c r="D3272" s="147"/>
      <c r="E3272" s="164"/>
      <c r="F3272" s="167"/>
    </row>
    <row r="3273" spans="1:6">
      <c r="A3273" s="207"/>
      <c r="B3273" s="19" t="s">
        <v>3004</v>
      </c>
      <c r="C3273" s="16"/>
      <c r="D3273" s="147"/>
      <c r="E3273" s="164"/>
      <c r="F3273" s="167"/>
    </row>
    <row r="3274" spans="1:6">
      <c r="A3274" s="207"/>
      <c r="B3274" s="19" t="s">
        <v>3005</v>
      </c>
      <c r="C3274" s="16"/>
      <c r="D3274" s="147"/>
      <c r="E3274" s="164"/>
      <c r="F3274" s="167"/>
    </row>
    <row r="3275" spans="1:6">
      <c r="A3275" s="207"/>
      <c r="B3275" s="19" t="s">
        <v>3006</v>
      </c>
      <c r="C3275" s="16"/>
      <c r="D3275" s="147"/>
      <c r="E3275" s="164"/>
      <c r="F3275" s="167"/>
    </row>
    <row r="3276" spans="1:6">
      <c r="A3276" s="207"/>
      <c r="B3276" s="15" t="s">
        <v>92</v>
      </c>
      <c r="C3276" s="16"/>
      <c r="D3276" s="147">
        <v>400</v>
      </c>
      <c r="E3276" s="144">
        <v>35.831249999999997</v>
      </c>
      <c r="F3276" s="170">
        <f>ROUND((100-E3276)/100*D3276,1)</f>
        <v>256.7</v>
      </c>
    </row>
    <row r="3277" spans="1:6">
      <c r="A3277" s="207"/>
      <c r="B3277" s="19" t="s">
        <v>3007</v>
      </c>
      <c r="C3277" s="16"/>
      <c r="D3277" s="147"/>
      <c r="E3277" s="164"/>
      <c r="F3277" s="167"/>
    </row>
    <row r="3278" spans="1:6">
      <c r="A3278" s="207"/>
      <c r="B3278" s="19" t="s">
        <v>3008</v>
      </c>
      <c r="C3278" s="16"/>
      <c r="D3278" s="147"/>
      <c r="E3278" s="164"/>
      <c r="F3278" s="167"/>
    </row>
    <row r="3279" spans="1:6">
      <c r="A3279" s="207"/>
      <c r="B3279" s="19" t="s">
        <v>3009</v>
      </c>
      <c r="C3279" s="16"/>
      <c r="D3279" s="147"/>
      <c r="E3279" s="164"/>
      <c r="F3279" s="167"/>
    </row>
    <row r="3280" spans="1:6">
      <c r="A3280" s="207"/>
      <c r="B3280" s="19" t="s">
        <v>3010</v>
      </c>
      <c r="C3280" s="16"/>
      <c r="D3280" s="147"/>
      <c r="E3280" s="164"/>
      <c r="F3280" s="167"/>
    </row>
    <row r="3281" spans="1:6">
      <c r="A3281" s="207"/>
      <c r="B3281" s="19" t="s">
        <v>2995</v>
      </c>
      <c r="C3281" s="16"/>
      <c r="D3281" s="147"/>
      <c r="E3281" s="164"/>
      <c r="F3281" s="167"/>
    </row>
    <row r="3282" spans="1:6">
      <c r="A3282" s="207"/>
      <c r="B3282" s="19" t="s">
        <v>3011</v>
      </c>
      <c r="C3282" s="16"/>
      <c r="D3282" s="147"/>
      <c r="E3282" s="164"/>
      <c r="F3282" s="167"/>
    </row>
    <row r="3283" spans="1:6">
      <c r="A3283" s="207"/>
      <c r="B3283" s="19" t="s">
        <v>63</v>
      </c>
      <c r="C3283" s="16"/>
      <c r="D3283" s="147"/>
      <c r="E3283" s="164"/>
      <c r="F3283" s="167"/>
    </row>
    <row r="3284" spans="1:6">
      <c r="A3284" s="207"/>
      <c r="B3284" s="19" t="s">
        <v>3012</v>
      </c>
      <c r="C3284" s="16"/>
      <c r="D3284" s="147"/>
      <c r="E3284" s="164"/>
      <c r="F3284" s="167"/>
    </row>
    <row r="3285" spans="1:6">
      <c r="A3285" s="207"/>
      <c r="B3285" s="19" t="s">
        <v>3013</v>
      </c>
      <c r="C3285" s="16"/>
      <c r="D3285" s="147"/>
      <c r="E3285" s="164"/>
      <c r="F3285" s="167"/>
    </row>
    <row r="3286" spans="1:6">
      <c r="A3286" s="207"/>
      <c r="B3286" s="19" t="s">
        <v>909</v>
      </c>
      <c r="C3286" s="16"/>
      <c r="D3286" s="147"/>
      <c r="E3286" s="164"/>
      <c r="F3286" s="167"/>
    </row>
    <row r="3287" spans="1:6">
      <c r="A3287" s="207"/>
      <c r="B3287" s="31" t="s">
        <v>3014</v>
      </c>
      <c r="C3287" s="16"/>
      <c r="D3287" s="147"/>
      <c r="E3287" s="164"/>
      <c r="F3287" s="167"/>
    </row>
    <row r="3288" spans="1:6">
      <c r="A3288" s="207"/>
      <c r="B3288" s="15" t="s">
        <v>3015</v>
      </c>
      <c r="C3288" s="16"/>
      <c r="D3288" s="147">
        <v>630</v>
      </c>
      <c r="E3288" s="144">
        <v>12.157142857142857</v>
      </c>
      <c r="F3288" s="170">
        <f>ROUND((100-E3288)/100*D3288,1)</f>
        <v>553.4</v>
      </c>
    </row>
    <row r="3289" spans="1:6">
      <c r="A3289" s="207"/>
      <c r="B3289" s="26" t="s">
        <v>3016</v>
      </c>
      <c r="C3289" s="16"/>
      <c r="D3289" s="147"/>
      <c r="E3289" s="164"/>
      <c r="F3289" s="167"/>
    </row>
    <row r="3290" spans="1:6" ht="15.75" thickBot="1">
      <c r="A3290" s="207"/>
      <c r="B3290" s="26" t="s">
        <v>3017</v>
      </c>
      <c r="C3290" s="217" t="s">
        <v>3018</v>
      </c>
      <c r="D3290" s="147"/>
      <c r="E3290" s="164"/>
      <c r="F3290" s="167"/>
    </row>
    <row r="3291" spans="1:6" ht="15.75" thickBot="1">
      <c r="A3291" s="207"/>
      <c r="B3291" s="31" t="s">
        <v>3019</v>
      </c>
      <c r="C3291" s="217"/>
      <c r="D3291" s="147"/>
      <c r="E3291" s="164"/>
      <c r="F3291" s="167"/>
    </row>
    <row r="3292" spans="1:6" ht="15.75" thickBot="1">
      <c r="A3292" s="207"/>
      <c r="B3292" s="31" t="s">
        <v>3020</v>
      </c>
      <c r="C3292" s="217"/>
      <c r="D3292" s="147"/>
      <c r="E3292" s="164"/>
      <c r="F3292" s="167"/>
    </row>
    <row r="3293" spans="1:6" ht="15.75" thickBot="1">
      <c r="A3293" s="207"/>
      <c r="B3293" s="31" t="s">
        <v>3021</v>
      </c>
      <c r="C3293" s="217"/>
      <c r="D3293" s="147"/>
      <c r="E3293" s="164"/>
      <c r="F3293" s="167"/>
    </row>
    <row r="3294" spans="1:6" ht="15.75" thickBot="1">
      <c r="A3294" s="207"/>
      <c r="B3294" s="31" t="s">
        <v>3022</v>
      </c>
      <c r="C3294" s="217"/>
      <c r="D3294" s="147"/>
      <c r="E3294" s="164"/>
      <c r="F3294" s="167"/>
    </row>
    <row r="3295" spans="1:6">
      <c r="A3295" s="207"/>
      <c r="B3295" s="15" t="s">
        <v>92</v>
      </c>
      <c r="C3295" s="16"/>
      <c r="D3295" s="147">
        <v>400</v>
      </c>
      <c r="E3295" s="144">
        <v>35.256</v>
      </c>
      <c r="F3295" s="170">
        <f>ROUND((100-E3295)/100*D3295,1)</f>
        <v>259</v>
      </c>
    </row>
    <row r="3296" spans="1:6">
      <c r="A3296" s="207"/>
      <c r="B3296" s="31" t="s">
        <v>3023</v>
      </c>
      <c r="C3296" s="16"/>
      <c r="D3296" s="147"/>
      <c r="E3296" s="164"/>
      <c r="F3296" s="167"/>
    </row>
    <row r="3297" spans="1:6">
      <c r="A3297" s="207"/>
      <c r="B3297" s="31" t="s">
        <v>3024</v>
      </c>
      <c r="C3297" s="16"/>
      <c r="D3297" s="147"/>
      <c r="E3297" s="164"/>
      <c r="F3297" s="167"/>
    </row>
    <row r="3298" spans="1:6">
      <c r="A3298" s="207"/>
      <c r="B3298" s="26" t="s">
        <v>3025</v>
      </c>
      <c r="C3298" s="16"/>
      <c r="D3298" s="147"/>
      <c r="E3298" s="164"/>
      <c r="F3298" s="167"/>
    </row>
    <row r="3299" spans="1:6">
      <c r="A3299" s="207"/>
      <c r="B3299" s="26" t="s">
        <v>3026</v>
      </c>
      <c r="C3299" s="16"/>
      <c r="D3299" s="147"/>
      <c r="E3299" s="164"/>
      <c r="F3299" s="167"/>
    </row>
    <row r="3300" spans="1:6">
      <c r="A3300" s="207"/>
      <c r="B3300" s="31" t="s">
        <v>3027</v>
      </c>
      <c r="C3300" s="16"/>
      <c r="D3300" s="147"/>
      <c r="E3300" s="164"/>
      <c r="F3300" s="167"/>
    </row>
    <row r="3301" spans="1:6">
      <c r="A3301" s="207"/>
      <c r="B3301" s="31" t="s">
        <v>3028</v>
      </c>
      <c r="C3301" s="16"/>
      <c r="D3301" s="147"/>
      <c r="E3301" s="164"/>
      <c r="F3301" s="167"/>
    </row>
    <row r="3302" spans="1:6">
      <c r="A3302" s="207"/>
      <c r="B3302" s="31" t="s">
        <v>3029</v>
      </c>
      <c r="C3302" s="16"/>
      <c r="D3302" s="147"/>
      <c r="E3302" s="164"/>
      <c r="F3302" s="167"/>
    </row>
    <row r="3303" spans="1:6">
      <c r="A3303" s="207"/>
      <c r="B3303" s="15" t="s">
        <v>3030</v>
      </c>
      <c r="C3303" s="16"/>
      <c r="D3303" s="147">
        <v>400</v>
      </c>
      <c r="E3303" s="144">
        <v>25.821000000000002</v>
      </c>
      <c r="F3303" s="170">
        <f>ROUND((100-E3303)/100*D3303,1)</f>
        <v>296.7</v>
      </c>
    </row>
    <row r="3304" spans="1:6">
      <c r="A3304" s="207"/>
      <c r="B3304" s="31" t="s">
        <v>3031</v>
      </c>
      <c r="C3304" s="16"/>
      <c r="D3304" s="147"/>
      <c r="E3304" s="164"/>
      <c r="F3304" s="167"/>
    </row>
    <row r="3305" spans="1:6" ht="16.5" thickBot="1">
      <c r="A3305" s="207"/>
      <c r="B3305" s="31" t="s">
        <v>3032</v>
      </c>
      <c r="C3305" s="103" t="s">
        <v>3033</v>
      </c>
      <c r="D3305" s="147"/>
      <c r="E3305" s="164"/>
      <c r="F3305" s="167"/>
    </row>
    <row r="3306" spans="1:6">
      <c r="A3306" s="207"/>
      <c r="B3306" s="31" t="s">
        <v>3034</v>
      </c>
      <c r="C3306" s="16"/>
      <c r="D3306" s="147"/>
      <c r="E3306" s="164"/>
      <c r="F3306" s="167"/>
    </row>
    <row r="3307" spans="1:6">
      <c r="A3307" s="207"/>
      <c r="B3307" s="31" t="s">
        <v>3035</v>
      </c>
      <c r="C3307" s="16"/>
      <c r="D3307" s="147"/>
      <c r="E3307" s="164"/>
      <c r="F3307" s="167"/>
    </row>
    <row r="3308" spans="1:6">
      <c r="A3308" s="207"/>
      <c r="B3308" s="15" t="s">
        <v>451</v>
      </c>
      <c r="C3308" s="16"/>
      <c r="D3308" s="147"/>
      <c r="E3308" s="164"/>
      <c r="F3308" s="167"/>
    </row>
    <row r="3309" spans="1:6">
      <c r="A3309" s="207"/>
      <c r="B3309" s="31" t="s">
        <v>3036</v>
      </c>
      <c r="C3309" s="16"/>
      <c r="D3309" s="147"/>
      <c r="E3309" s="164"/>
      <c r="F3309" s="167"/>
    </row>
    <row r="3310" spans="1:6">
      <c r="A3310" s="207"/>
      <c r="B3310" s="31" t="s">
        <v>3037</v>
      </c>
      <c r="C3310" s="16"/>
      <c r="D3310" s="147"/>
      <c r="E3310" s="164"/>
      <c r="F3310" s="167"/>
    </row>
    <row r="3311" spans="1:6">
      <c r="A3311" s="207"/>
      <c r="B3311" s="31" t="s">
        <v>3038</v>
      </c>
      <c r="C3311" s="16"/>
      <c r="D3311" s="147"/>
      <c r="E3311" s="164"/>
      <c r="F3311" s="167"/>
    </row>
    <row r="3312" spans="1:6">
      <c r="A3312" s="207"/>
      <c r="B3312" s="31" t="s">
        <v>3039</v>
      </c>
      <c r="C3312" s="16"/>
      <c r="D3312" s="147"/>
      <c r="E3312" s="164"/>
      <c r="F3312" s="167"/>
    </row>
    <row r="3313" spans="1:6">
      <c r="A3313" s="207"/>
      <c r="B3313" s="31" t="s">
        <v>3040</v>
      </c>
      <c r="C3313" s="16"/>
      <c r="D3313" s="147"/>
      <c r="E3313" s="164"/>
      <c r="F3313" s="167"/>
    </row>
    <row r="3314" spans="1:6">
      <c r="A3314" s="207"/>
      <c r="B3314" s="31" t="s">
        <v>3041</v>
      </c>
      <c r="C3314" s="16"/>
      <c r="D3314" s="147"/>
      <c r="E3314" s="164"/>
      <c r="F3314" s="167"/>
    </row>
    <row r="3315" spans="1:6">
      <c r="A3315"/>
      <c r="B3315" s="15" t="s">
        <v>3042</v>
      </c>
      <c r="C3315" s="16"/>
      <c r="D3315" s="147">
        <v>400</v>
      </c>
      <c r="E3315" s="144">
        <v>1.34375</v>
      </c>
      <c r="F3315" s="170">
        <f>ROUND((100-E3315)/100*D3315,1)</f>
        <v>394.6</v>
      </c>
    </row>
    <row r="3316" spans="1:6">
      <c r="A3316" s="184" t="s">
        <v>302</v>
      </c>
      <c r="B3316" s="31" t="s">
        <v>3043</v>
      </c>
      <c r="C3316" s="187" t="s">
        <v>3044</v>
      </c>
      <c r="D3316" s="147"/>
      <c r="E3316" s="164"/>
      <c r="F3316" s="167"/>
    </row>
    <row r="3317" spans="1:6">
      <c r="A3317" s="184"/>
      <c r="B3317" s="31" t="s">
        <v>3045</v>
      </c>
      <c r="C3317" s="187"/>
      <c r="D3317" s="147"/>
      <c r="E3317" s="164"/>
      <c r="F3317" s="167"/>
    </row>
    <row r="3318" spans="1:6">
      <c r="A3318" s="184"/>
      <c r="B3318" s="31" t="s">
        <v>3046</v>
      </c>
      <c r="C3318" s="187"/>
      <c r="D3318" s="147"/>
      <c r="E3318" s="164"/>
      <c r="F3318" s="167"/>
    </row>
    <row r="3319" spans="1:6">
      <c r="A3319"/>
      <c r="B3319" s="15" t="s">
        <v>3047</v>
      </c>
      <c r="C3319" s="16"/>
      <c r="D3319" s="147">
        <v>400</v>
      </c>
      <c r="E3319" s="144">
        <v>2.875</v>
      </c>
      <c r="F3319" s="170">
        <f>ROUND((100-E3319)/100*D3319,1)</f>
        <v>388.5</v>
      </c>
    </row>
    <row r="3320" spans="1:6">
      <c r="A3320" s="184" t="s">
        <v>302</v>
      </c>
      <c r="B3320" s="26" t="s">
        <v>3048</v>
      </c>
      <c r="C3320" s="16"/>
      <c r="D3320" s="147"/>
      <c r="E3320" s="164"/>
      <c r="F3320" s="167"/>
    </row>
    <row r="3321" spans="1:6" ht="15.75" thickBot="1">
      <c r="A3321" s="184"/>
      <c r="B3321" s="35" t="s">
        <v>1367</v>
      </c>
      <c r="C3321" s="33"/>
      <c r="D3321" s="147"/>
      <c r="E3321" s="164"/>
      <c r="F3321" s="167"/>
    </row>
    <row r="3322" spans="1:6" ht="15.75" thickBot="1">
      <c r="A3322" s="184"/>
      <c r="B3322" s="33" t="s">
        <v>3049</v>
      </c>
      <c r="C3322" s="218" t="s">
        <v>3050</v>
      </c>
      <c r="D3322" s="147"/>
      <c r="E3322" s="164"/>
      <c r="F3322" s="167"/>
    </row>
    <row r="3323" spans="1:6" ht="15.75" thickBot="1">
      <c r="A3323" s="184"/>
      <c r="B3323" s="17" t="s">
        <v>3051</v>
      </c>
      <c r="C3323" s="218"/>
      <c r="D3323" s="147"/>
      <c r="E3323" s="164"/>
      <c r="F3323" s="167"/>
    </row>
    <row r="3324" spans="1:6" ht="15.75" thickBot="1">
      <c r="A3324" s="184"/>
      <c r="B3324" s="33" t="s">
        <v>3052</v>
      </c>
      <c r="C3324" s="218"/>
      <c r="D3324" s="147"/>
      <c r="E3324" s="164"/>
      <c r="F3324" s="167"/>
    </row>
    <row r="3325" spans="1:6" ht="15.75" thickBot="1">
      <c r="A3325" s="184"/>
      <c r="B3325" s="15" t="s">
        <v>92</v>
      </c>
      <c r="C3325" s="218"/>
      <c r="D3325" s="147">
        <v>400</v>
      </c>
      <c r="E3325" s="144">
        <v>21.598500000000001</v>
      </c>
      <c r="F3325" s="170">
        <f>ROUND((100-E3325)/100*D3325,1)</f>
        <v>313.60000000000002</v>
      </c>
    </row>
    <row r="3326" spans="1:6" ht="15.75" thickBot="1">
      <c r="A3326" s="184"/>
      <c r="B3326" s="35" t="s">
        <v>3053</v>
      </c>
      <c r="C3326" s="218"/>
      <c r="D3326" s="147"/>
      <c r="E3326" s="164"/>
      <c r="F3326" s="167"/>
    </row>
    <row r="3327" spans="1:6">
      <c r="A3327" s="184"/>
      <c r="B3327" s="17" t="s">
        <v>3054</v>
      </c>
      <c r="C3327" s="33"/>
      <c r="D3327" s="147"/>
      <c r="E3327" s="164"/>
      <c r="F3327" s="167"/>
    </row>
    <row r="3328" spans="1:6">
      <c r="A3328" s="184"/>
      <c r="B3328" s="17" t="s">
        <v>3055</v>
      </c>
      <c r="C3328" s="33"/>
      <c r="D3328" s="147"/>
      <c r="E3328" s="164"/>
      <c r="F3328" s="167"/>
    </row>
    <row r="3329" spans="1:6">
      <c r="A3329" s="184"/>
      <c r="B3329" s="17" t="s">
        <v>3056</v>
      </c>
      <c r="C3329" s="33"/>
      <c r="D3329" s="147"/>
      <c r="E3329" s="164"/>
      <c r="F3329" s="167"/>
    </row>
    <row r="3330" spans="1:6">
      <c r="A3330" s="184"/>
      <c r="B3330" s="17" t="s">
        <v>3057</v>
      </c>
      <c r="C3330" s="33"/>
      <c r="D3330" s="147"/>
      <c r="E3330" s="164"/>
      <c r="F3330" s="167"/>
    </row>
    <row r="3331" spans="1:6">
      <c r="A3331" s="184"/>
      <c r="B3331" s="35" t="s">
        <v>3058</v>
      </c>
      <c r="C3331" s="33"/>
      <c r="D3331" s="147"/>
      <c r="E3331" s="164"/>
      <c r="F3331" s="167"/>
    </row>
    <row r="3332" spans="1:6">
      <c r="A3332" s="184"/>
      <c r="B3332" s="17" t="s">
        <v>3059</v>
      </c>
      <c r="C3332" s="33"/>
      <c r="D3332" s="147"/>
      <c r="E3332" s="164"/>
      <c r="F3332" s="167"/>
    </row>
    <row r="3333" spans="1:6">
      <c r="A3333" s="184"/>
      <c r="B3333" s="17" t="s">
        <v>3060</v>
      </c>
      <c r="C3333" s="33"/>
      <c r="D3333" s="147"/>
      <c r="E3333" s="164"/>
      <c r="F3333" s="167"/>
    </row>
    <row r="3334" spans="1:6">
      <c r="A3334" s="184"/>
      <c r="B3334" s="17" t="s">
        <v>3061</v>
      </c>
      <c r="C3334" s="33"/>
      <c r="D3334" s="147"/>
      <c r="E3334" s="164"/>
      <c r="F3334" s="167"/>
    </row>
    <row r="3335" spans="1:6">
      <c r="A3335" s="184"/>
      <c r="B3335" s="17" t="s">
        <v>3061</v>
      </c>
      <c r="C3335" s="33"/>
      <c r="D3335" s="147"/>
      <c r="E3335" s="164"/>
      <c r="F3335" s="167"/>
    </row>
    <row r="3336" spans="1:6">
      <c r="A3336"/>
      <c r="B3336" s="15" t="s">
        <v>3062</v>
      </c>
      <c r="C3336" s="16"/>
      <c r="D3336" s="147">
        <v>400</v>
      </c>
      <c r="E3336" s="144">
        <v>44.935000000000002</v>
      </c>
      <c r="F3336" s="170">
        <f>ROUND((100-E3336)/100*D3336,1)</f>
        <v>220.3</v>
      </c>
    </row>
    <row r="3337" spans="1:6">
      <c r="A3337" s="207" t="s">
        <v>978</v>
      </c>
      <c r="B3337" s="31" t="s">
        <v>3063</v>
      </c>
      <c r="C3337" s="16"/>
      <c r="D3337" s="147"/>
      <c r="E3337" s="164"/>
      <c r="F3337" s="167"/>
    </row>
    <row r="3338" spans="1:6" ht="15.75" thickBot="1">
      <c r="A3338" s="207"/>
      <c r="B3338" s="31" t="s">
        <v>3064</v>
      </c>
      <c r="C3338" s="217" t="s">
        <v>3065</v>
      </c>
      <c r="D3338" s="147"/>
      <c r="E3338" s="164"/>
      <c r="F3338" s="167"/>
    </row>
    <row r="3339" spans="1:6" ht="15.75" thickBot="1">
      <c r="A3339" s="207"/>
      <c r="B3339" s="31" t="s">
        <v>2769</v>
      </c>
      <c r="C3339" s="217"/>
      <c r="D3339" s="147"/>
      <c r="E3339" s="164"/>
      <c r="F3339" s="167"/>
    </row>
    <row r="3340" spans="1:6" ht="15.75" thickBot="1">
      <c r="A3340" s="207"/>
      <c r="B3340" s="31" t="s">
        <v>3066</v>
      </c>
      <c r="C3340" s="217"/>
      <c r="D3340" s="147"/>
      <c r="E3340" s="164"/>
      <c r="F3340" s="167"/>
    </row>
    <row r="3341" spans="1:6" ht="15.75" thickBot="1">
      <c r="A3341" s="207"/>
      <c r="B3341" s="31" t="s">
        <v>3067</v>
      </c>
      <c r="C3341" s="217"/>
      <c r="D3341" s="147"/>
      <c r="E3341" s="164"/>
      <c r="F3341" s="167"/>
    </row>
    <row r="3342" spans="1:6">
      <c r="A3342" s="207"/>
      <c r="B3342" s="31" t="s">
        <v>3068</v>
      </c>
      <c r="C3342" s="16"/>
      <c r="D3342" s="147"/>
      <c r="E3342" s="164"/>
      <c r="F3342" s="167"/>
    </row>
    <row r="3343" spans="1:6">
      <c r="A3343" s="207"/>
      <c r="B3343" s="31" t="s">
        <v>3069</v>
      </c>
      <c r="C3343" s="16"/>
      <c r="D3343" s="147"/>
      <c r="E3343" s="164"/>
      <c r="F3343" s="167"/>
    </row>
    <row r="3344" spans="1:6">
      <c r="A3344" s="207"/>
      <c r="B3344" s="31" t="s">
        <v>3070</v>
      </c>
      <c r="C3344" s="16"/>
      <c r="D3344" s="147"/>
      <c r="E3344" s="164"/>
      <c r="F3344" s="167"/>
    </row>
    <row r="3345" spans="1:6">
      <c r="A3345" s="207"/>
      <c r="B3345" s="31" t="s">
        <v>3071</v>
      </c>
      <c r="C3345" s="16"/>
      <c r="D3345" s="147"/>
      <c r="E3345" s="164"/>
      <c r="F3345" s="167"/>
    </row>
    <row r="3346" spans="1:6">
      <c r="A3346" s="207"/>
      <c r="B3346" s="15" t="s">
        <v>92</v>
      </c>
      <c r="C3346" s="16"/>
      <c r="D3346" s="147">
        <v>630</v>
      </c>
      <c r="E3346" s="144">
        <v>23.857460317460319</v>
      </c>
      <c r="F3346" s="170">
        <f>ROUND((100-E3346)/100*D3346,1)</f>
        <v>479.7</v>
      </c>
    </row>
    <row r="3347" spans="1:6">
      <c r="A3347" s="207"/>
      <c r="B3347" s="31" t="s">
        <v>3072</v>
      </c>
      <c r="C3347" s="16"/>
      <c r="D3347" s="147"/>
      <c r="E3347" s="164"/>
      <c r="F3347" s="167"/>
    </row>
    <row r="3348" spans="1:6">
      <c r="A3348" s="207"/>
      <c r="B3348" s="75" t="s">
        <v>3073</v>
      </c>
      <c r="C3348" s="90"/>
      <c r="D3348" s="154"/>
      <c r="E3348" s="164"/>
      <c r="F3348" s="167"/>
    </row>
    <row r="3349" spans="1:6">
      <c r="A3349" s="207"/>
      <c r="B3349" s="75" t="s">
        <v>3074</v>
      </c>
      <c r="C3349" s="90"/>
      <c r="D3349" s="154"/>
      <c r="E3349" s="164"/>
      <c r="F3349" s="167"/>
    </row>
    <row r="3350" spans="1:6">
      <c r="A3350" s="207"/>
      <c r="B3350" s="31" t="s">
        <v>3075</v>
      </c>
      <c r="C3350" s="16"/>
      <c r="D3350" s="147"/>
      <c r="E3350" s="164"/>
      <c r="F3350" s="167"/>
    </row>
    <row r="3351" spans="1:6">
      <c r="A3351" s="207"/>
      <c r="B3351" s="31" t="s">
        <v>3076</v>
      </c>
      <c r="C3351" s="16"/>
      <c r="D3351" s="147"/>
      <c r="E3351" s="164"/>
      <c r="F3351" s="167"/>
    </row>
    <row r="3352" spans="1:6">
      <c r="A3352" s="207"/>
      <c r="B3352" s="31" t="s">
        <v>3077</v>
      </c>
      <c r="C3352" s="16"/>
      <c r="D3352" s="147"/>
      <c r="E3352" s="164"/>
      <c r="F3352" s="167"/>
    </row>
    <row r="3353" spans="1:6">
      <c r="A3353" s="207"/>
      <c r="B3353" s="31" t="s">
        <v>3078</v>
      </c>
      <c r="C3353" s="16"/>
      <c r="D3353" s="147">
        <v>630</v>
      </c>
      <c r="E3353" s="144">
        <v>4.6015873015873012</v>
      </c>
      <c r="F3353" s="170">
        <f>ROUND((100-E3353)/100*D3353,1)</f>
        <v>601</v>
      </c>
    </row>
    <row r="3354" spans="1:6">
      <c r="A3354" s="207"/>
      <c r="B3354" s="31" t="s">
        <v>3079</v>
      </c>
      <c r="C3354" s="16"/>
      <c r="D3354" s="147"/>
      <c r="E3354" s="164"/>
      <c r="F3354" s="167"/>
    </row>
    <row r="3355" spans="1:6">
      <c r="A3355" s="207"/>
      <c r="B3355" s="31" t="s">
        <v>1380</v>
      </c>
      <c r="C3355" s="16"/>
      <c r="D3355" s="147"/>
      <c r="E3355" s="164"/>
      <c r="F3355" s="167"/>
    </row>
    <row r="3356" spans="1:6">
      <c r="A3356" s="207"/>
      <c r="B3356" s="31" t="s">
        <v>3080</v>
      </c>
      <c r="C3356" s="16"/>
      <c r="D3356" s="147"/>
      <c r="E3356" s="164"/>
      <c r="F3356" s="167"/>
    </row>
    <row r="3357" spans="1:6">
      <c r="A3357" s="207"/>
      <c r="B3357" s="15" t="s">
        <v>3081</v>
      </c>
      <c r="C3357" s="16"/>
      <c r="D3357" s="147">
        <v>630</v>
      </c>
      <c r="E3357" s="144">
        <v>11.001904761904761</v>
      </c>
      <c r="F3357" s="170">
        <f>ROUND((100-E3357)/100*D3357,1)</f>
        <v>560.70000000000005</v>
      </c>
    </row>
    <row r="3358" spans="1:6">
      <c r="A3358" s="207"/>
      <c r="B3358" s="64" t="s">
        <v>3082</v>
      </c>
      <c r="C3358" s="16"/>
      <c r="D3358" s="147"/>
      <c r="E3358" s="164"/>
      <c r="F3358" s="167"/>
    </row>
    <row r="3359" spans="1:6" ht="15.75" thickBot="1">
      <c r="A3359" s="207"/>
      <c r="B3359" s="31" t="s">
        <v>3083</v>
      </c>
      <c r="C3359" s="217" t="s">
        <v>3084</v>
      </c>
      <c r="D3359" s="147"/>
      <c r="E3359" s="164"/>
      <c r="F3359" s="167"/>
    </row>
    <row r="3360" spans="1:6" ht="15.75" thickBot="1">
      <c r="A3360" s="207"/>
      <c r="B3360" s="64" t="s">
        <v>3085</v>
      </c>
      <c r="C3360" s="217"/>
      <c r="D3360" s="147"/>
      <c r="E3360" s="164"/>
      <c r="F3360" s="167"/>
    </row>
    <row r="3361" spans="1:6" ht="15.75" thickBot="1">
      <c r="A3361" s="207"/>
      <c r="B3361" s="31" t="s">
        <v>3086</v>
      </c>
      <c r="C3361" s="217"/>
      <c r="D3361" s="147"/>
      <c r="E3361" s="164"/>
      <c r="F3361" s="167"/>
    </row>
    <row r="3362" spans="1:6" ht="15.75" thickBot="1">
      <c r="A3362" s="207"/>
      <c r="B3362" s="64" t="s">
        <v>63</v>
      </c>
      <c r="C3362" s="217"/>
      <c r="D3362" s="147"/>
      <c r="E3362" s="164"/>
      <c r="F3362" s="167"/>
    </row>
    <row r="3363" spans="1:6">
      <c r="A3363" s="207"/>
      <c r="B3363" s="31" t="s">
        <v>3087</v>
      </c>
      <c r="C3363" s="16"/>
      <c r="D3363" s="147"/>
      <c r="E3363" s="164"/>
      <c r="F3363" s="167"/>
    </row>
    <row r="3364" spans="1:6">
      <c r="A3364" s="207"/>
      <c r="B3364" s="64" t="s">
        <v>3088</v>
      </c>
      <c r="C3364" s="16"/>
      <c r="D3364" s="147"/>
      <c r="E3364" s="164"/>
      <c r="F3364" s="167"/>
    </row>
    <row r="3365" spans="1:6">
      <c r="A3365" s="207"/>
      <c r="B3365" s="64" t="s">
        <v>3089</v>
      </c>
      <c r="C3365" s="16"/>
      <c r="D3365" s="147"/>
      <c r="E3365" s="164"/>
      <c r="F3365" s="167"/>
    </row>
    <row r="3366" spans="1:6">
      <c r="A3366" s="207"/>
      <c r="B3366" s="64" t="s">
        <v>3090</v>
      </c>
      <c r="C3366" s="16"/>
      <c r="D3366" s="147"/>
      <c r="E3366" s="164"/>
      <c r="F3366" s="167"/>
    </row>
    <row r="3367" spans="1:6">
      <c r="A3367" s="207"/>
      <c r="B3367" s="64" t="s">
        <v>3091</v>
      </c>
      <c r="C3367" s="16"/>
      <c r="D3367" s="147"/>
      <c r="E3367" s="164"/>
      <c r="F3367" s="167"/>
    </row>
    <row r="3368" spans="1:6">
      <c r="A3368" s="207"/>
      <c r="B3368" s="64" t="s">
        <v>3092</v>
      </c>
      <c r="C3368" s="16"/>
      <c r="D3368" s="147"/>
      <c r="E3368" s="164"/>
      <c r="F3368" s="167"/>
    </row>
    <row r="3369" spans="1:6">
      <c r="A3369" s="207"/>
      <c r="B3369" s="15" t="s">
        <v>92</v>
      </c>
      <c r="C3369" s="16"/>
      <c r="D3369" s="147">
        <v>400</v>
      </c>
      <c r="E3369" s="144">
        <v>34.729999999999997</v>
      </c>
      <c r="F3369" s="170">
        <f>ROUND((100-E3369)/100*D3369,1)</f>
        <v>261.10000000000002</v>
      </c>
    </row>
    <row r="3370" spans="1:6">
      <c r="A3370" s="207"/>
      <c r="B3370" s="64" t="s">
        <v>3093</v>
      </c>
      <c r="C3370" s="16"/>
      <c r="D3370" s="147"/>
      <c r="E3370" s="164"/>
      <c r="F3370" s="167"/>
    </row>
    <row r="3371" spans="1:6">
      <c r="A3371" s="207"/>
      <c r="B3371" s="31" t="s">
        <v>3094</v>
      </c>
      <c r="C3371" s="16"/>
      <c r="D3371" s="147"/>
      <c r="E3371" s="164"/>
      <c r="F3371" s="167"/>
    </row>
    <row r="3372" spans="1:6">
      <c r="A3372" s="207"/>
      <c r="B3372" s="64" t="s">
        <v>3095</v>
      </c>
      <c r="C3372" s="16"/>
      <c r="D3372" s="147"/>
      <c r="E3372" s="164"/>
      <c r="F3372" s="167"/>
    </row>
    <row r="3373" spans="1:6">
      <c r="A3373" s="207"/>
      <c r="B3373" s="31" t="s">
        <v>3083</v>
      </c>
      <c r="C3373" s="16"/>
      <c r="D3373" s="147"/>
      <c r="E3373" s="164"/>
      <c r="F3373" s="167"/>
    </row>
    <row r="3374" spans="1:6">
      <c r="A3374" s="207"/>
      <c r="B3374" s="64" t="s">
        <v>3096</v>
      </c>
      <c r="C3374" s="16"/>
      <c r="D3374" s="147"/>
      <c r="E3374" s="164"/>
      <c r="F3374" s="167"/>
    </row>
    <row r="3375" spans="1:6">
      <c r="A3375"/>
      <c r="B3375" s="15" t="s">
        <v>3097</v>
      </c>
      <c r="C3375" s="16"/>
      <c r="D3375" s="147">
        <v>630</v>
      </c>
      <c r="E3375" s="144">
        <v>36.899047619047622</v>
      </c>
      <c r="F3375" s="170">
        <f>ROUND((100-E3375)/100*D3375,1)</f>
        <v>397.5</v>
      </c>
    </row>
    <row r="3376" spans="1:6" ht="15.75" thickBot="1">
      <c r="A3376" s="207" t="s">
        <v>978</v>
      </c>
      <c r="B3376" s="26" t="s">
        <v>3098</v>
      </c>
      <c r="C3376" s="217" t="s">
        <v>3099</v>
      </c>
      <c r="D3376" s="148"/>
      <c r="E3376" s="164"/>
      <c r="F3376" s="167"/>
    </row>
    <row r="3377" spans="1:6" ht="15.75" thickBot="1">
      <c r="A3377" s="207"/>
      <c r="B3377" s="31" t="s">
        <v>3100</v>
      </c>
      <c r="C3377" s="217"/>
      <c r="D3377" s="147"/>
      <c r="E3377" s="164"/>
      <c r="F3377" s="167"/>
    </row>
    <row r="3378" spans="1:6" ht="15.75" thickBot="1">
      <c r="A3378" s="207"/>
      <c r="B3378" s="31" t="s">
        <v>3101</v>
      </c>
      <c r="C3378" s="217"/>
      <c r="D3378" s="147"/>
      <c r="E3378" s="164"/>
      <c r="F3378" s="167"/>
    </row>
    <row r="3379" spans="1:6" ht="15.75" thickBot="1">
      <c r="A3379" s="207"/>
      <c r="B3379" s="31" t="s">
        <v>3102</v>
      </c>
      <c r="C3379" s="217"/>
      <c r="D3379" s="147"/>
      <c r="E3379" s="164"/>
      <c r="F3379" s="167"/>
    </row>
    <row r="3380" spans="1:6">
      <c r="A3380" s="207"/>
      <c r="B3380" s="31" t="s">
        <v>3103</v>
      </c>
      <c r="C3380" s="16"/>
      <c r="D3380" s="147"/>
      <c r="E3380" s="164"/>
      <c r="F3380" s="167"/>
    </row>
    <row r="3381" spans="1:6">
      <c r="A3381" s="207"/>
      <c r="B3381" s="31" t="s">
        <v>3104</v>
      </c>
      <c r="C3381" s="16"/>
      <c r="D3381" s="147"/>
      <c r="E3381" s="164"/>
      <c r="F3381" s="167"/>
    </row>
    <row r="3382" spans="1:6">
      <c r="A3382" s="207"/>
      <c r="B3382" s="31" t="s">
        <v>3105</v>
      </c>
      <c r="C3382" s="16"/>
      <c r="D3382" s="147"/>
      <c r="E3382" s="164"/>
      <c r="F3382" s="167"/>
    </row>
    <row r="3383" spans="1:6">
      <c r="A3383" s="207"/>
      <c r="B3383" s="15" t="s">
        <v>92</v>
      </c>
      <c r="C3383" s="16"/>
      <c r="D3383" s="147">
        <v>400</v>
      </c>
      <c r="E3383" s="144">
        <v>7.2</v>
      </c>
      <c r="F3383" s="170">
        <f>ROUND((100-E3383)/100*D3383,1)</f>
        <v>371.2</v>
      </c>
    </row>
    <row r="3384" spans="1:6">
      <c r="A3384" s="207"/>
      <c r="B3384" s="31" t="s">
        <v>3106</v>
      </c>
      <c r="C3384" s="16"/>
      <c r="D3384" s="147"/>
      <c r="E3384" s="164"/>
      <c r="F3384" s="167"/>
    </row>
    <row r="3385" spans="1:6">
      <c r="A3385" s="207"/>
      <c r="B3385" s="31" t="s">
        <v>3107</v>
      </c>
      <c r="C3385" s="16"/>
      <c r="D3385" s="147"/>
      <c r="E3385" s="164"/>
      <c r="F3385" s="167"/>
    </row>
    <row r="3386" spans="1:6">
      <c r="A3386" s="207"/>
      <c r="B3386" s="31" t="s">
        <v>3108</v>
      </c>
      <c r="C3386" s="16"/>
      <c r="D3386" s="147"/>
      <c r="E3386" s="164"/>
      <c r="F3386" s="167"/>
    </row>
    <row r="3387" spans="1:6">
      <c r="A3387" s="207"/>
      <c r="B3387" s="31" t="s">
        <v>3109</v>
      </c>
      <c r="C3387" s="16"/>
      <c r="D3387" s="147"/>
      <c r="E3387" s="164"/>
      <c r="F3387" s="167"/>
    </row>
    <row r="3388" spans="1:6">
      <c r="A3388" s="207"/>
      <c r="B3388" s="31" t="s">
        <v>3110</v>
      </c>
      <c r="C3388" s="16"/>
      <c r="D3388" s="147"/>
      <c r="E3388" s="164"/>
      <c r="F3388" s="167"/>
    </row>
    <row r="3389" spans="1:6">
      <c r="A3389" s="207"/>
      <c r="B3389" s="31" t="s">
        <v>3111</v>
      </c>
      <c r="C3389" s="16"/>
      <c r="D3389" s="147"/>
      <c r="E3389" s="164"/>
      <c r="F3389" s="167"/>
    </row>
    <row r="3390" spans="1:6">
      <c r="A3390" s="207"/>
      <c r="B3390" s="15" t="s">
        <v>3112</v>
      </c>
      <c r="C3390" s="16"/>
      <c r="D3390" s="147">
        <v>400</v>
      </c>
      <c r="E3390" s="144">
        <v>15.561</v>
      </c>
      <c r="F3390" s="170">
        <f>ROUND((100-E3390)/100*D3390,1)</f>
        <v>337.8</v>
      </c>
    </row>
    <row r="3391" spans="1:6" ht="15.75" thickBot="1">
      <c r="A3391" s="207"/>
      <c r="B3391" s="31" t="s">
        <v>3113</v>
      </c>
      <c r="C3391" s="217" t="s">
        <v>3114</v>
      </c>
      <c r="D3391" s="147"/>
      <c r="E3391" s="164"/>
      <c r="F3391" s="167"/>
    </row>
    <row r="3392" spans="1:6" ht="15.75" thickBot="1">
      <c r="A3392" s="207"/>
      <c r="B3392" s="31" t="s">
        <v>3115</v>
      </c>
      <c r="C3392" s="217"/>
      <c r="D3392" s="147"/>
      <c r="E3392" s="164"/>
      <c r="F3392" s="167"/>
    </row>
    <row r="3393" spans="1:6" ht="15.75" thickBot="1">
      <c r="A3393" s="207"/>
      <c r="B3393" s="26" t="s">
        <v>2888</v>
      </c>
      <c r="C3393" s="217"/>
      <c r="D3393" s="147"/>
      <c r="E3393" s="164"/>
      <c r="F3393" s="167"/>
    </row>
    <row r="3394" spans="1:6" ht="15.75" thickBot="1">
      <c r="A3394" s="207"/>
      <c r="B3394" s="31" t="s">
        <v>3116</v>
      </c>
      <c r="C3394" s="217"/>
      <c r="D3394" s="147"/>
      <c r="E3394" s="164"/>
      <c r="F3394" s="167"/>
    </row>
    <row r="3395" spans="1:6" ht="15.75" thickBot="1">
      <c r="A3395" s="207"/>
      <c r="B3395" s="31" t="s">
        <v>3117</v>
      </c>
      <c r="C3395" s="217"/>
      <c r="D3395" s="147"/>
      <c r="E3395" s="164"/>
      <c r="F3395" s="167"/>
    </row>
    <row r="3396" spans="1:6" ht="15.75" thickBot="1">
      <c r="A3396" s="207"/>
      <c r="B3396" s="31" t="s">
        <v>3118</v>
      </c>
      <c r="C3396" s="217"/>
      <c r="D3396" s="147"/>
      <c r="E3396" s="164"/>
      <c r="F3396" s="167"/>
    </row>
    <row r="3397" spans="1:6">
      <c r="A3397" s="207"/>
      <c r="B3397" s="15" t="s">
        <v>92</v>
      </c>
      <c r="C3397" s="16"/>
      <c r="D3397" s="147">
        <v>400</v>
      </c>
      <c r="E3397" s="144">
        <v>6.5519999999999996</v>
      </c>
      <c r="F3397" s="170">
        <f>ROUND((100-E3397)/100*D3397,1)</f>
        <v>373.8</v>
      </c>
    </row>
    <row r="3398" spans="1:6">
      <c r="A3398" s="207"/>
      <c r="B3398" s="31" t="s">
        <v>696</v>
      </c>
      <c r="C3398" s="16"/>
      <c r="D3398" s="147"/>
      <c r="E3398" s="164"/>
      <c r="F3398" s="167"/>
    </row>
    <row r="3399" spans="1:6">
      <c r="A3399" s="207"/>
      <c r="B3399" s="31" t="s">
        <v>3119</v>
      </c>
      <c r="C3399" s="16"/>
      <c r="D3399" s="147"/>
      <c r="E3399" s="164"/>
      <c r="F3399" s="167"/>
    </row>
    <row r="3400" spans="1:6">
      <c r="A3400" s="207"/>
      <c r="B3400" s="31" t="s">
        <v>3120</v>
      </c>
      <c r="C3400" s="16"/>
      <c r="D3400" s="147"/>
      <c r="E3400" s="164"/>
      <c r="F3400" s="167"/>
    </row>
    <row r="3401" spans="1:6">
      <c r="A3401" s="207"/>
      <c r="B3401" s="31" t="s">
        <v>3121</v>
      </c>
      <c r="C3401" s="16"/>
      <c r="D3401" s="147"/>
      <c r="E3401" s="164"/>
      <c r="F3401" s="167"/>
    </row>
    <row r="3402" spans="1:6">
      <c r="A3402"/>
      <c r="B3402" s="15" t="s">
        <v>3122</v>
      </c>
      <c r="C3402" s="16"/>
      <c r="D3402" s="148">
        <v>400</v>
      </c>
      <c r="E3402" s="144">
        <v>19.646999999999998</v>
      </c>
      <c r="F3402" s="170">
        <f>ROUND((100-E3402)/100*D3402,1)</f>
        <v>321.39999999999998</v>
      </c>
    </row>
    <row r="3403" spans="1:6" ht="15.75" thickBot="1">
      <c r="A3403" s="184" t="s">
        <v>302</v>
      </c>
      <c r="B3403" s="26" t="s">
        <v>3123</v>
      </c>
      <c r="C3403" s="217" t="s">
        <v>3124</v>
      </c>
      <c r="D3403" s="148"/>
      <c r="E3403" s="164"/>
      <c r="F3403" s="167"/>
    </row>
    <row r="3404" spans="1:6" ht="15.75" thickBot="1">
      <c r="A3404" s="184"/>
      <c r="B3404" s="26" t="s">
        <v>3125</v>
      </c>
      <c r="C3404" s="217"/>
      <c r="D3404" s="148"/>
      <c r="E3404" s="164"/>
      <c r="F3404" s="167"/>
    </row>
    <row r="3405" spans="1:6" ht="15.75" thickBot="1">
      <c r="A3405" s="184"/>
      <c r="B3405" s="26" t="s">
        <v>3126</v>
      </c>
      <c r="C3405" s="217"/>
      <c r="D3405" s="148"/>
      <c r="E3405" s="164"/>
      <c r="F3405" s="167"/>
    </row>
    <row r="3406" spans="1:6" ht="15.75" thickBot="1">
      <c r="A3406" s="184"/>
      <c r="B3406" s="15" t="s">
        <v>451</v>
      </c>
      <c r="C3406" s="217"/>
      <c r="D3406" s="148"/>
      <c r="E3406" s="164"/>
      <c r="F3406" s="167"/>
    </row>
    <row r="3407" spans="1:6" ht="15.75" thickBot="1">
      <c r="A3407" s="184"/>
      <c r="B3407" s="31" t="s">
        <v>3127</v>
      </c>
      <c r="C3407" s="217"/>
      <c r="D3407" s="147"/>
      <c r="E3407" s="164"/>
      <c r="F3407" s="167"/>
    </row>
    <row r="3408" spans="1:6">
      <c r="A3408" s="184"/>
      <c r="B3408" s="31" t="s">
        <v>3128</v>
      </c>
      <c r="C3408" s="16"/>
      <c r="D3408" s="147"/>
      <c r="E3408" s="164"/>
      <c r="F3408" s="167"/>
    </row>
    <row r="3409" spans="1:6">
      <c r="A3409" s="184"/>
      <c r="B3409" s="31" t="s">
        <v>3129</v>
      </c>
      <c r="C3409" s="16"/>
      <c r="D3409" s="147"/>
      <c r="E3409" s="164"/>
      <c r="F3409" s="167"/>
    </row>
    <row r="3410" spans="1:6">
      <c r="A3410" s="184"/>
      <c r="B3410" s="31" t="s">
        <v>63</v>
      </c>
      <c r="C3410" s="16"/>
      <c r="D3410" s="147"/>
      <c r="E3410" s="164"/>
      <c r="F3410" s="167"/>
    </row>
    <row r="3411" spans="1:6">
      <c r="A3411"/>
      <c r="B3411" s="15" t="s">
        <v>3130</v>
      </c>
      <c r="C3411" s="16"/>
      <c r="D3411" s="147">
        <v>250</v>
      </c>
      <c r="E3411" s="144">
        <v>22.54</v>
      </c>
      <c r="F3411" s="170">
        <f>ROUND((100-E3411)/100*D3411,1)</f>
        <v>193.7</v>
      </c>
    </row>
    <row r="3412" spans="1:6">
      <c r="A3412" s="184" t="s">
        <v>302</v>
      </c>
      <c r="B3412" s="31" t="s">
        <v>3131</v>
      </c>
      <c r="C3412" s="16"/>
      <c r="D3412" s="147"/>
      <c r="E3412" s="164"/>
      <c r="F3412" s="167"/>
    </row>
    <row r="3413" spans="1:6" ht="15.75" thickBot="1">
      <c r="A3413" s="184"/>
      <c r="B3413" s="26" t="s">
        <v>3132</v>
      </c>
      <c r="C3413" s="217" t="s">
        <v>3133</v>
      </c>
      <c r="D3413" s="148"/>
      <c r="E3413" s="164"/>
      <c r="F3413" s="167"/>
    </row>
    <row r="3414" spans="1:6" ht="15.75" thickBot="1">
      <c r="A3414" s="184"/>
      <c r="B3414" s="31" t="s">
        <v>18</v>
      </c>
      <c r="C3414" s="217"/>
      <c r="D3414" s="147"/>
      <c r="E3414" s="164"/>
      <c r="F3414" s="167"/>
    </row>
    <row r="3415" spans="1:6" ht="15.75" thickBot="1">
      <c r="A3415" s="184"/>
      <c r="B3415" s="26" t="s">
        <v>1052</v>
      </c>
      <c r="C3415" s="217"/>
      <c r="D3415" s="147"/>
      <c r="E3415" s="164"/>
      <c r="F3415" s="167"/>
    </row>
    <row r="3416" spans="1:6" ht="15.75" thickBot="1">
      <c r="A3416" s="184"/>
      <c r="B3416" s="26" t="s">
        <v>3134</v>
      </c>
      <c r="C3416" s="217"/>
      <c r="D3416" s="147"/>
      <c r="E3416" s="164"/>
      <c r="F3416" s="167"/>
    </row>
    <row r="3417" spans="1:6" ht="15.75" thickBot="1">
      <c r="A3417" s="184"/>
      <c r="B3417" s="15" t="s">
        <v>92</v>
      </c>
      <c r="C3417" s="217"/>
      <c r="D3417" s="147">
        <v>250</v>
      </c>
      <c r="E3417" s="144">
        <v>68.635199999999998</v>
      </c>
      <c r="F3417" s="170">
        <f>ROUND((100-E3417)/100*D3417,1)</f>
        <v>78.400000000000006</v>
      </c>
    </row>
    <row r="3418" spans="1:6" ht="15.75" thickBot="1">
      <c r="A3418" s="184"/>
      <c r="B3418" s="31" t="s">
        <v>3135</v>
      </c>
      <c r="C3418" s="217"/>
      <c r="D3418" s="147"/>
      <c r="E3418" s="164"/>
      <c r="F3418" s="167"/>
    </row>
    <row r="3419" spans="1:6">
      <c r="A3419" s="184"/>
      <c r="B3419" s="31" t="s">
        <v>63</v>
      </c>
      <c r="C3419" s="16"/>
      <c r="D3419" s="147"/>
      <c r="E3419" s="164"/>
      <c r="F3419" s="167"/>
    </row>
    <row r="3420" spans="1:6">
      <c r="A3420" s="184"/>
      <c r="B3420" s="31" t="s">
        <v>3136</v>
      </c>
      <c r="C3420" s="16"/>
      <c r="D3420" s="147"/>
      <c r="E3420" s="164"/>
      <c r="F3420" s="167"/>
    </row>
    <row r="3421" spans="1:6">
      <c r="A3421" s="184"/>
      <c r="B3421" s="31" t="s">
        <v>3137</v>
      </c>
      <c r="C3421" s="16"/>
      <c r="D3421" s="147"/>
      <c r="E3421" s="164"/>
      <c r="F3421" s="167"/>
    </row>
    <row r="3422" spans="1:6">
      <c r="A3422" s="184"/>
      <c r="B3422" s="31" t="s">
        <v>3138</v>
      </c>
      <c r="C3422" s="16"/>
      <c r="D3422" s="147"/>
      <c r="E3422" s="164"/>
      <c r="F3422" s="167"/>
    </row>
    <row r="3423" spans="1:6">
      <c r="A3423" s="184"/>
      <c r="B3423" s="31" t="s">
        <v>3139</v>
      </c>
      <c r="C3423" s="16"/>
      <c r="D3423" s="147"/>
      <c r="E3423" s="164"/>
      <c r="F3423" s="167"/>
    </row>
    <row r="3424" spans="1:6">
      <c r="A3424" s="184"/>
      <c r="B3424" s="31" t="s">
        <v>3140</v>
      </c>
      <c r="C3424" s="16"/>
      <c r="D3424" s="147"/>
      <c r="E3424" s="164"/>
      <c r="F3424" s="167"/>
    </row>
    <row r="3425" spans="1:6">
      <c r="A3425" s="184"/>
      <c r="B3425" s="31" t="s">
        <v>3141</v>
      </c>
      <c r="C3425" s="16"/>
      <c r="D3425" s="147"/>
      <c r="E3425" s="164"/>
      <c r="F3425" s="167"/>
    </row>
    <row r="3426" spans="1:6">
      <c r="A3426" s="184"/>
      <c r="B3426" s="31" t="s">
        <v>3142</v>
      </c>
      <c r="C3426" s="16"/>
      <c r="D3426" s="147"/>
      <c r="E3426" s="164"/>
      <c r="F3426" s="167"/>
    </row>
    <row r="3427" spans="1:6">
      <c r="A3427" s="14"/>
      <c r="B3427" s="15" t="s">
        <v>3143</v>
      </c>
      <c r="C3427" s="16"/>
      <c r="D3427" s="147">
        <v>250</v>
      </c>
      <c r="E3427" s="144">
        <v>19.928000000000001</v>
      </c>
      <c r="F3427" s="170">
        <f>ROUND((100-E3427)/100*D3427,1)</f>
        <v>200.2</v>
      </c>
    </row>
    <row r="3428" spans="1:6" ht="15.75" thickBot="1">
      <c r="A3428" s="184" t="s">
        <v>302</v>
      </c>
      <c r="B3428" s="75" t="s">
        <v>1311</v>
      </c>
      <c r="C3428" s="217" t="s">
        <v>3144</v>
      </c>
      <c r="D3428" s="154"/>
      <c r="E3428" s="164"/>
      <c r="F3428" s="167"/>
    </row>
    <row r="3429" spans="1:6" ht="15.75" thickBot="1">
      <c r="A3429" s="184"/>
      <c r="B3429" s="31" t="s">
        <v>3145</v>
      </c>
      <c r="C3429" s="217"/>
      <c r="D3429" s="147"/>
      <c r="E3429" s="164"/>
      <c r="F3429" s="167"/>
    </row>
    <row r="3430" spans="1:6" ht="15.75" thickBot="1">
      <c r="A3430" s="184"/>
      <c r="B3430" s="109" t="s">
        <v>451</v>
      </c>
      <c r="C3430" s="217"/>
      <c r="D3430" s="154"/>
      <c r="E3430" s="164"/>
      <c r="F3430" s="167"/>
    </row>
    <row r="3431" spans="1:6" ht="15.75" thickBot="1">
      <c r="A3431" s="184"/>
      <c r="B3431" s="31" t="s">
        <v>3146</v>
      </c>
      <c r="C3431" s="217"/>
      <c r="D3431" s="147"/>
      <c r="E3431" s="164"/>
      <c r="F3431" s="167"/>
    </row>
    <row r="3432" spans="1:6">
      <c r="A3432" s="184"/>
      <c r="B3432" s="31" t="s">
        <v>3147</v>
      </c>
      <c r="C3432" s="16"/>
      <c r="D3432" s="147"/>
      <c r="E3432" s="164"/>
      <c r="F3432" s="167"/>
    </row>
    <row r="3433" spans="1:6">
      <c r="A3433"/>
      <c r="B3433" s="15" t="s">
        <v>3148</v>
      </c>
      <c r="C3433" s="16"/>
      <c r="D3433" s="147">
        <v>630</v>
      </c>
      <c r="E3433" s="144">
        <v>10.266666666666667</v>
      </c>
      <c r="F3433" s="170">
        <f>ROUND((100-E3433)/100*D3433,1)</f>
        <v>565.29999999999995</v>
      </c>
    </row>
    <row r="3434" spans="1:6" ht="15.75" thickBot="1">
      <c r="A3434" s="184" t="s">
        <v>978</v>
      </c>
      <c r="B3434" s="17" t="s">
        <v>3149</v>
      </c>
      <c r="C3434" s="217" t="s">
        <v>3150</v>
      </c>
      <c r="D3434" s="147"/>
      <c r="E3434" s="164"/>
      <c r="F3434" s="167"/>
    </row>
    <row r="3435" spans="1:6" ht="15.75" thickBot="1">
      <c r="A3435" s="184"/>
      <c r="B3435" s="33" t="s">
        <v>3151</v>
      </c>
      <c r="C3435" s="217"/>
      <c r="D3435" s="148"/>
      <c r="E3435" s="164"/>
      <c r="F3435" s="167"/>
    </row>
    <row r="3436" spans="1:6" ht="15.75" thickBot="1">
      <c r="A3436" s="184"/>
      <c r="B3436" s="35" t="s">
        <v>3152</v>
      </c>
      <c r="C3436" s="217"/>
      <c r="D3436" s="150"/>
      <c r="E3436" s="164"/>
      <c r="F3436" s="167"/>
    </row>
    <row r="3437" spans="1:6" ht="15.75" thickBot="1">
      <c r="A3437" s="184"/>
      <c r="B3437" s="35" t="s">
        <v>3153</v>
      </c>
      <c r="C3437" s="217"/>
      <c r="D3437" s="150"/>
      <c r="E3437" s="164"/>
      <c r="F3437" s="167"/>
    </row>
    <row r="3438" spans="1:6" ht="15.75" thickBot="1">
      <c r="A3438" s="184"/>
      <c r="B3438" s="26" t="s">
        <v>1825</v>
      </c>
      <c r="C3438" s="217"/>
      <c r="D3438" s="147"/>
      <c r="E3438" s="164"/>
      <c r="F3438" s="167"/>
    </row>
    <row r="3439" spans="1:6" ht="15.75" thickBot="1">
      <c r="A3439" s="184"/>
      <c r="B3439" s="15" t="s">
        <v>92</v>
      </c>
      <c r="C3439" s="217"/>
      <c r="D3439" s="147">
        <v>630</v>
      </c>
      <c r="E3439" s="144">
        <v>5.94</v>
      </c>
      <c r="F3439" s="170">
        <f>ROUND((100-E3439)/100*D3439,1)</f>
        <v>592.6</v>
      </c>
    </row>
    <row r="3440" spans="1:6">
      <c r="A3440" s="184"/>
      <c r="B3440" s="17" t="s">
        <v>3154</v>
      </c>
      <c r="C3440" s="33"/>
      <c r="D3440" s="147"/>
      <c r="E3440" s="164"/>
      <c r="F3440" s="167"/>
    </row>
    <row r="3441" spans="1:6">
      <c r="A3441" s="184"/>
      <c r="B3441" s="17" t="s">
        <v>3155</v>
      </c>
      <c r="C3441" s="33"/>
      <c r="D3441" s="147"/>
      <c r="E3441" s="164"/>
      <c r="F3441" s="167"/>
    </row>
    <row r="3442" spans="1:6">
      <c r="A3442" s="184"/>
      <c r="B3442" s="17" t="s">
        <v>3156</v>
      </c>
      <c r="C3442" s="33"/>
      <c r="D3442" s="147"/>
      <c r="E3442" s="164"/>
      <c r="F3442" s="167"/>
    </row>
    <row r="3443" spans="1:6">
      <c r="A3443" s="184"/>
      <c r="B3443" s="17" t="s">
        <v>1832</v>
      </c>
      <c r="C3443" s="33"/>
      <c r="D3443" s="147"/>
      <c r="E3443" s="164"/>
      <c r="F3443" s="167"/>
    </row>
    <row r="3444" spans="1:6">
      <c r="A3444" s="184"/>
      <c r="B3444" s="17" t="s">
        <v>3157</v>
      </c>
      <c r="C3444" s="33"/>
      <c r="D3444" s="147"/>
      <c r="E3444" s="164"/>
      <c r="F3444" s="167"/>
    </row>
    <row r="3445" spans="1:6">
      <c r="A3445" s="184"/>
      <c r="B3445" s="17" t="s">
        <v>3158</v>
      </c>
      <c r="C3445" s="33"/>
      <c r="D3445" s="147"/>
      <c r="E3445" s="164"/>
      <c r="F3445" s="167"/>
    </row>
    <row r="3446" spans="1:6">
      <c r="A3446"/>
      <c r="B3446" s="15" t="s">
        <v>3159</v>
      </c>
      <c r="C3446" s="16"/>
      <c r="D3446" s="147">
        <v>400</v>
      </c>
      <c r="E3446" s="144">
        <v>28.71</v>
      </c>
      <c r="F3446" s="170">
        <f>ROUND((100-E3446)/100*D3446,1)</f>
        <v>285.2</v>
      </c>
    </row>
    <row r="3447" spans="1:6">
      <c r="A3447" s="207" t="s">
        <v>978</v>
      </c>
      <c r="B3447" s="31" t="s">
        <v>3160</v>
      </c>
      <c r="C3447" s="16"/>
      <c r="D3447" s="147"/>
      <c r="E3447" s="164"/>
      <c r="F3447" s="167"/>
    </row>
    <row r="3448" spans="1:6" ht="15.75" thickBot="1">
      <c r="A3448" s="207"/>
      <c r="B3448" s="31" t="s">
        <v>3161</v>
      </c>
      <c r="C3448" s="217" t="s">
        <v>3162</v>
      </c>
      <c r="D3448" s="147"/>
      <c r="E3448" s="164"/>
      <c r="F3448" s="167"/>
    </row>
    <row r="3449" spans="1:6" ht="15.75" thickBot="1">
      <c r="A3449" s="207"/>
      <c r="B3449" s="26" t="s">
        <v>3163</v>
      </c>
      <c r="C3449" s="217"/>
      <c r="D3449" s="147"/>
      <c r="E3449" s="164"/>
      <c r="F3449" s="167"/>
    </row>
    <row r="3450" spans="1:6" ht="15.75" thickBot="1">
      <c r="A3450" s="207"/>
      <c r="B3450" s="26" t="s">
        <v>3164</v>
      </c>
      <c r="C3450" s="217"/>
      <c r="D3450" s="147"/>
      <c r="E3450" s="164"/>
      <c r="F3450" s="167"/>
    </row>
    <row r="3451" spans="1:6" ht="15.75" thickBot="1">
      <c r="A3451" s="207"/>
      <c r="B3451" s="31" t="s">
        <v>3165</v>
      </c>
      <c r="C3451" s="217"/>
      <c r="D3451" s="147"/>
      <c r="E3451" s="164"/>
      <c r="F3451" s="167"/>
    </row>
    <row r="3452" spans="1:6">
      <c r="A3452" s="207"/>
      <c r="B3452" s="31" t="s">
        <v>3166</v>
      </c>
      <c r="C3452" s="16"/>
      <c r="D3452" s="147"/>
      <c r="E3452" s="164"/>
      <c r="F3452" s="167"/>
    </row>
    <row r="3453" spans="1:6">
      <c r="A3453" s="207"/>
      <c r="B3453" s="31" t="s">
        <v>3167</v>
      </c>
      <c r="C3453" s="16"/>
      <c r="D3453" s="147"/>
      <c r="E3453" s="164"/>
      <c r="F3453" s="167"/>
    </row>
    <row r="3454" spans="1:6">
      <c r="A3454" s="207"/>
      <c r="B3454" s="31" t="s">
        <v>3168</v>
      </c>
      <c r="C3454" s="16"/>
      <c r="D3454" s="147"/>
      <c r="E3454" s="164"/>
      <c r="F3454" s="167"/>
    </row>
    <row r="3455" spans="1:6">
      <c r="A3455" s="207"/>
      <c r="B3455" s="31" t="s">
        <v>211</v>
      </c>
      <c r="C3455" s="16"/>
      <c r="D3455" s="147"/>
      <c r="E3455" s="164"/>
      <c r="F3455" s="167"/>
    </row>
    <row r="3456" spans="1:6">
      <c r="A3456" s="207"/>
      <c r="B3456" s="15" t="s">
        <v>92</v>
      </c>
      <c r="C3456" s="16"/>
      <c r="D3456" s="147">
        <v>400</v>
      </c>
      <c r="E3456" s="144">
        <v>17.238</v>
      </c>
      <c r="F3456" s="170">
        <f>ROUND((100-E3456)/100*D3456,1)</f>
        <v>331</v>
      </c>
    </row>
    <row r="3457" spans="1:6">
      <c r="A3457" s="207"/>
      <c r="B3457" s="26" t="s">
        <v>3169</v>
      </c>
      <c r="C3457" s="16"/>
      <c r="D3457" s="147"/>
      <c r="E3457" s="164"/>
      <c r="F3457" s="167"/>
    </row>
    <row r="3458" spans="1:6">
      <c r="A3458" s="207"/>
      <c r="B3458" s="31" t="s">
        <v>1052</v>
      </c>
      <c r="C3458" s="16"/>
      <c r="D3458" s="147"/>
      <c r="E3458" s="164"/>
      <c r="F3458" s="167"/>
    </row>
    <row r="3459" spans="1:6">
      <c r="A3459" s="207"/>
      <c r="B3459" s="31" t="s">
        <v>3170</v>
      </c>
      <c r="C3459" s="16"/>
      <c r="D3459" s="147"/>
      <c r="E3459" s="164"/>
      <c r="F3459" s="167"/>
    </row>
    <row r="3460" spans="1:6">
      <c r="A3460" s="207"/>
      <c r="B3460" s="31" t="s">
        <v>3171</v>
      </c>
      <c r="C3460" s="16"/>
      <c r="D3460" s="147"/>
      <c r="E3460" s="164"/>
      <c r="F3460" s="167"/>
    </row>
    <row r="3461" spans="1:6">
      <c r="A3461" s="207"/>
      <c r="B3461" s="31" t="s">
        <v>3172</v>
      </c>
      <c r="C3461" s="16"/>
      <c r="D3461" s="147"/>
      <c r="E3461" s="164"/>
      <c r="F3461" s="167"/>
    </row>
    <row r="3462" spans="1:6">
      <c r="A3462" s="207"/>
      <c r="B3462" s="31" t="s">
        <v>3173</v>
      </c>
      <c r="C3462" s="16"/>
      <c r="D3462" s="147"/>
      <c r="E3462" s="164"/>
      <c r="F3462" s="167"/>
    </row>
    <row r="3463" spans="1:6">
      <c r="A3463" s="207"/>
      <c r="B3463" s="31" t="s">
        <v>3174</v>
      </c>
      <c r="C3463" s="16"/>
      <c r="D3463" s="147"/>
      <c r="E3463" s="164"/>
      <c r="F3463" s="167"/>
    </row>
    <row r="3464" spans="1:6">
      <c r="A3464" s="207"/>
      <c r="B3464" s="31" t="s">
        <v>3160</v>
      </c>
      <c r="C3464" s="16"/>
      <c r="D3464" s="147"/>
      <c r="E3464" s="164"/>
      <c r="F3464" s="167"/>
    </row>
    <row r="3465" spans="1:6">
      <c r="A3465" s="207"/>
      <c r="B3465" s="31" t="s">
        <v>3161</v>
      </c>
      <c r="C3465" s="16"/>
      <c r="D3465" s="147"/>
      <c r="E3465" s="164"/>
      <c r="F3465" s="167"/>
    </row>
    <row r="3466" spans="1:6">
      <c r="A3466" s="207"/>
      <c r="B3466" s="15" t="s">
        <v>3175</v>
      </c>
      <c r="C3466" s="16"/>
      <c r="D3466" s="147">
        <v>400</v>
      </c>
      <c r="E3466" s="144">
        <v>18.923999999999999</v>
      </c>
      <c r="F3466" s="170">
        <f>ROUND((100-E3466)/100*D3466,1)</f>
        <v>324.3</v>
      </c>
    </row>
    <row r="3467" spans="1:6">
      <c r="A3467" s="207"/>
      <c r="B3467" s="31" t="s">
        <v>275</v>
      </c>
      <c r="C3467" s="16"/>
      <c r="D3467" s="147"/>
      <c r="E3467" s="164"/>
      <c r="F3467" s="167"/>
    </row>
    <row r="3468" spans="1:6" ht="16.5" thickBot="1">
      <c r="A3468" s="207"/>
      <c r="B3468" s="26" t="s">
        <v>3176</v>
      </c>
      <c r="C3468" s="103" t="s">
        <v>3177</v>
      </c>
      <c r="D3468" s="147"/>
      <c r="E3468" s="164"/>
      <c r="F3468" s="167"/>
    </row>
    <row r="3469" spans="1:6">
      <c r="A3469" s="207"/>
      <c r="B3469" s="26" t="s">
        <v>3178</v>
      </c>
      <c r="C3469" s="16"/>
      <c r="D3469" s="147"/>
      <c r="E3469" s="164"/>
      <c r="F3469" s="167"/>
    </row>
    <row r="3470" spans="1:6">
      <c r="A3470" s="207"/>
      <c r="B3470" s="26" t="s">
        <v>3179</v>
      </c>
      <c r="C3470" s="16"/>
      <c r="D3470" s="147"/>
      <c r="E3470" s="164"/>
      <c r="F3470" s="167"/>
    </row>
    <row r="3471" spans="1:6">
      <c r="A3471" s="207"/>
      <c r="B3471" s="31" t="s">
        <v>3180</v>
      </c>
      <c r="C3471" s="16"/>
      <c r="D3471" s="147"/>
      <c r="E3471" s="164"/>
      <c r="F3471" s="167"/>
    </row>
    <row r="3472" spans="1:6">
      <c r="A3472" s="207"/>
      <c r="B3472" s="31" t="s">
        <v>3181</v>
      </c>
      <c r="C3472" s="16"/>
      <c r="D3472" s="147"/>
      <c r="E3472" s="164"/>
      <c r="F3472" s="167"/>
    </row>
    <row r="3473" spans="1:6">
      <c r="A3473" s="207"/>
      <c r="B3473" s="31" t="s">
        <v>3182</v>
      </c>
      <c r="C3473" s="16"/>
      <c r="D3473" s="147"/>
      <c r="E3473" s="164"/>
      <c r="F3473" s="167"/>
    </row>
    <row r="3474" spans="1:6">
      <c r="A3474" s="207"/>
      <c r="B3474" s="15" t="s">
        <v>92</v>
      </c>
      <c r="C3474" s="16"/>
      <c r="D3474" s="147">
        <v>630</v>
      </c>
      <c r="E3474" s="144">
        <v>16.076984126984126</v>
      </c>
      <c r="F3474" s="170">
        <f>ROUND((100-E3474)/100*D3474,1)</f>
        <v>528.70000000000005</v>
      </c>
    </row>
    <row r="3475" spans="1:6">
      <c r="A3475" s="207"/>
      <c r="B3475" s="31" t="s">
        <v>3183</v>
      </c>
      <c r="C3475" s="16"/>
      <c r="D3475" s="147"/>
      <c r="E3475" s="164"/>
      <c r="F3475" s="167"/>
    </row>
    <row r="3476" spans="1:6">
      <c r="A3476" s="207"/>
      <c r="B3476" s="26" t="s">
        <v>3184</v>
      </c>
      <c r="C3476" s="16"/>
      <c r="D3476" s="147"/>
      <c r="E3476" s="164"/>
      <c r="F3476" s="167"/>
    </row>
    <row r="3477" spans="1:6">
      <c r="A3477" s="207"/>
      <c r="B3477" s="31" t="s">
        <v>3185</v>
      </c>
      <c r="C3477" s="16"/>
      <c r="D3477" s="147"/>
      <c r="E3477" s="164"/>
      <c r="F3477" s="167"/>
    </row>
    <row r="3478" spans="1:6">
      <c r="A3478" s="207"/>
      <c r="B3478" s="31" t="s">
        <v>3186</v>
      </c>
      <c r="C3478" s="16"/>
      <c r="D3478" s="147"/>
      <c r="E3478" s="164"/>
      <c r="F3478" s="167"/>
    </row>
    <row r="3479" spans="1:6">
      <c r="A3479" s="207"/>
      <c r="B3479" s="31" t="s">
        <v>3187</v>
      </c>
      <c r="C3479" s="16"/>
      <c r="D3479" s="147"/>
      <c r="E3479" s="164"/>
      <c r="F3479" s="167"/>
    </row>
    <row r="3480" spans="1:6">
      <c r="A3480" s="207"/>
      <c r="B3480" s="31" t="s">
        <v>3188</v>
      </c>
      <c r="C3480" s="16"/>
      <c r="D3480" s="147"/>
      <c r="E3480" s="164"/>
      <c r="F3480" s="167"/>
    </row>
    <row r="3481" spans="1:6">
      <c r="A3481" s="207"/>
      <c r="B3481" s="31" t="s">
        <v>3189</v>
      </c>
      <c r="C3481" s="16"/>
      <c r="D3481" s="147"/>
      <c r="E3481" s="164"/>
      <c r="F3481" s="167"/>
    </row>
    <row r="3482" spans="1:6">
      <c r="A3482" s="207"/>
      <c r="B3482" s="31" t="s">
        <v>3190</v>
      </c>
      <c r="C3482" s="16"/>
      <c r="D3482" s="147"/>
      <c r="E3482" s="164"/>
      <c r="F3482" s="167"/>
    </row>
    <row r="3483" spans="1:6">
      <c r="A3483" s="207"/>
      <c r="B3483" s="15" t="s">
        <v>3191</v>
      </c>
      <c r="C3483" s="16"/>
      <c r="D3483" s="147">
        <v>400</v>
      </c>
      <c r="E3483" s="144">
        <v>18.998000000000001</v>
      </c>
      <c r="F3483" s="170">
        <f>ROUND((100-E3483)/100*D3483,1)</f>
        <v>324</v>
      </c>
    </row>
    <row r="3484" spans="1:6">
      <c r="A3484" s="207"/>
      <c r="B3484" s="34" t="s">
        <v>3192</v>
      </c>
      <c r="C3484" s="16"/>
      <c r="D3484" s="147"/>
      <c r="E3484" s="164"/>
      <c r="F3484" s="167"/>
    </row>
    <row r="3485" spans="1:6">
      <c r="A3485" s="207"/>
      <c r="B3485" s="31" t="s">
        <v>3193</v>
      </c>
      <c r="C3485" s="16"/>
      <c r="D3485" s="147"/>
      <c r="E3485" s="164"/>
      <c r="F3485" s="167"/>
    </row>
    <row r="3486" spans="1:6" ht="15.75" thickBot="1">
      <c r="A3486" s="207"/>
      <c r="B3486" s="26" t="s">
        <v>3194</v>
      </c>
      <c r="C3486" s="217" t="s">
        <v>3195</v>
      </c>
      <c r="D3486" s="147"/>
      <c r="E3486" s="164"/>
      <c r="F3486" s="167"/>
    </row>
    <row r="3487" spans="1:6" ht="15.75" thickBot="1">
      <c r="A3487" s="207"/>
      <c r="B3487" s="34" t="s">
        <v>3196</v>
      </c>
      <c r="C3487" s="217"/>
      <c r="D3487" s="147"/>
      <c r="E3487" s="164"/>
      <c r="F3487" s="167"/>
    </row>
    <row r="3488" spans="1:6" ht="15.75" thickBot="1">
      <c r="A3488" s="207"/>
      <c r="B3488" s="34" t="s">
        <v>989</v>
      </c>
      <c r="C3488" s="217"/>
      <c r="D3488" s="147"/>
      <c r="E3488" s="164"/>
      <c r="F3488" s="167"/>
    </row>
    <row r="3489" spans="1:6" ht="15.75" thickBot="1">
      <c r="A3489" s="207"/>
      <c r="B3489" s="31" t="s">
        <v>3197</v>
      </c>
      <c r="C3489" s="217"/>
      <c r="D3489" s="147"/>
      <c r="E3489" s="164"/>
      <c r="F3489" s="167"/>
    </row>
    <row r="3490" spans="1:6" ht="15.75" thickBot="1">
      <c r="A3490" s="207"/>
      <c r="B3490" s="34" t="s">
        <v>3198</v>
      </c>
      <c r="C3490" s="217"/>
      <c r="D3490" s="147"/>
      <c r="E3490" s="164"/>
      <c r="F3490" s="167"/>
    </row>
    <row r="3491" spans="1:6">
      <c r="A3491" s="207"/>
      <c r="B3491" s="31" t="s">
        <v>3199</v>
      </c>
      <c r="C3491" s="16"/>
      <c r="D3491" s="147"/>
      <c r="E3491" s="164"/>
      <c r="F3491" s="167"/>
    </row>
    <row r="3492" spans="1:6">
      <c r="A3492" s="207"/>
      <c r="B3492" s="31" t="s">
        <v>3200</v>
      </c>
      <c r="C3492" s="16"/>
      <c r="D3492" s="147"/>
      <c r="E3492" s="164"/>
      <c r="F3492" s="167"/>
    </row>
    <row r="3493" spans="1:6">
      <c r="A3493" s="207"/>
      <c r="B3493" s="31" t="s">
        <v>2613</v>
      </c>
      <c r="C3493" s="16"/>
      <c r="D3493" s="147"/>
      <c r="E3493" s="164"/>
      <c r="F3493" s="167"/>
    </row>
    <row r="3494" spans="1:6">
      <c r="A3494" s="207"/>
      <c r="B3494" s="31" t="s">
        <v>918</v>
      </c>
      <c r="C3494" s="16"/>
      <c r="D3494" s="147"/>
      <c r="E3494" s="164"/>
      <c r="F3494" s="167"/>
    </row>
    <row r="3495" spans="1:6">
      <c r="A3495" s="207"/>
      <c r="B3495" s="15" t="s">
        <v>92</v>
      </c>
      <c r="C3495" s="16"/>
      <c r="D3495" s="147">
        <v>630</v>
      </c>
      <c r="E3495" s="144">
        <v>7.7809523809523808</v>
      </c>
      <c r="F3495" s="170">
        <f>ROUND((100-E3495)/100*D3495,1)</f>
        <v>581</v>
      </c>
    </row>
    <row r="3496" spans="1:6">
      <c r="A3496" s="207"/>
      <c r="B3496" s="31" t="s">
        <v>3201</v>
      </c>
      <c r="C3496" s="16"/>
      <c r="D3496" s="147"/>
      <c r="E3496" s="164"/>
      <c r="F3496" s="167"/>
    </row>
    <row r="3497" spans="1:6">
      <c r="A3497" s="207"/>
      <c r="B3497" s="31" t="s">
        <v>918</v>
      </c>
      <c r="C3497" s="16"/>
      <c r="D3497" s="147"/>
      <c r="E3497" s="164"/>
      <c r="F3497" s="167"/>
    </row>
    <row r="3498" spans="1:6">
      <c r="A3498" s="207"/>
      <c r="B3498" s="31" t="s">
        <v>3202</v>
      </c>
      <c r="C3498" s="16"/>
      <c r="D3498" s="147"/>
      <c r="E3498" s="164"/>
      <c r="F3498" s="167"/>
    </row>
    <row r="3499" spans="1:6">
      <c r="A3499" s="207"/>
      <c r="B3499" s="31" t="s">
        <v>1052</v>
      </c>
      <c r="C3499" s="16"/>
      <c r="D3499" s="147"/>
      <c r="E3499" s="164"/>
      <c r="F3499" s="167"/>
    </row>
    <row r="3500" spans="1:6">
      <c r="A3500" s="207"/>
      <c r="B3500" s="31" t="s">
        <v>918</v>
      </c>
      <c r="C3500" s="16"/>
      <c r="D3500" s="147"/>
      <c r="E3500" s="164"/>
      <c r="F3500" s="167"/>
    </row>
    <row r="3501" spans="1:6">
      <c r="A3501" s="207"/>
      <c r="B3501" s="34" t="s">
        <v>3196</v>
      </c>
      <c r="C3501" s="16"/>
      <c r="D3501" s="147"/>
      <c r="E3501" s="164"/>
      <c r="F3501" s="167"/>
    </row>
    <row r="3502" spans="1:6">
      <c r="A3502" s="207"/>
      <c r="B3502" s="31" t="s">
        <v>1052</v>
      </c>
      <c r="C3502" s="16"/>
      <c r="D3502" s="147"/>
      <c r="E3502" s="164"/>
      <c r="F3502" s="167"/>
    </row>
    <row r="3503" spans="1:6" ht="15.75" thickBot="1">
      <c r="A3503" s="14"/>
      <c r="B3503" s="15" t="s">
        <v>3203</v>
      </c>
      <c r="C3503" s="16"/>
      <c r="D3503" s="147">
        <v>400</v>
      </c>
      <c r="E3503" s="144">
        <v>15.321999999999999</v>
      </c>
      <c r="F3503" s="170">
        <f>ROUND((100-E3503)/100*D3503,1)</f>
        <v>338.7</v>
      </c>
    </row>
    <row r="3504" spans="1:6" ht="16.5" thickBot="1">
      <c r="A3504" s="191" t="s">
        <v>797</v>
      </c>
      <c r="B3504" s="31" t="s">
        <v>3204</v>
      </c>
      <c r="C3504" s="104" t="s">
        <v>3205</v>
      </c>
      <c r="D3504" s="147"/>
      <c r="E3504" s="164"/>
      <c r="F3504" s="167"/>
    </row>
    <row r="3505" spans="1:6">
      <c r="A3505" s="191"/>
      <c r="B3505" s="26" t="s">
        <v>3206</v>
      </c>
      <c r="C3505" s="16"/>
      <c r="D3505" s="148"/>
      <c r="E3505" s="164"/>
      <c r="F3505" s="167"/>
    </row>
    <row r="3506" spans="1:6">
      <c r="A3506" s="191"/>
      <c r="B3506" s="31" t="s">
        <v>3207</v>
      </c>
      <c r="C3506" s="16"/>
      <c r="D3506" s="147"/>
      <c r="E3506" s="164"/>
      <c r="F3506" s="167"/>
    </row>
    <row r="3507" spans="1:6">
      <c r="A3507" s="191"/>
      <c r="B3507" s="31" t="s">
        <v>3208</v>
      </c>
      <c r="C3507" s="16"/>
      <c r="D3507" s="147"/>
      <c r="E3507" s="164"/>
      <c r="F3507" s="167"/>
    </row>
    <row r="3508" spans="1:6">
      <c r="A3508" s="191"/>
      <c r="B3508" s="15" t="s">
        <v>92</v>
      </c>
      <c r="C3508" s="16"/>
      <c r="D3508" s="147">
        <v>400</v>
      </c>
      <c r="E3508" s="144">
        <v>22.559000000000001</v>
      </c>
      <c r="F3508" s="170">
        <f>ROUND((100-E3508)/100*D3508,1)</f>
        <v>309.8</v>
      </c>
    </row>
    <row r="3509" spans="1:6">
      <c r="A3509" s="191"/>
      <c r="B3509" s="31" t="s">
        <v>3209</v>
      </c>
      <c r="C3509" s="16"/>
      <c r="D3509" s="147"/>
      <c r="E3509" s="164"/>
      <c r="F3509" s="167"/>
    </row>
    <row r="3510" spans="1:6">
      <c r="A3510" s="191"/>
      <c r="B3510" s="31" t="s">
        <v>3210</v>
      </c>
      <c r="C3510" s="16"/>
      <c r="D3510" s="147"/>
      <c r="E3510" s="164"/>
      <c r="F3510" s="167"/>
    </row>
    <row r="3511" spans="1:6">
      <c r="A3511" s="191"/>
      <c r="B3511" s="31" t="s">
        <v>3211</v>
      </c>
      <c r="C3511" s="16"/>
      <c r="D3511" s="147"/>
      <c r="E3511" s="164"/>
      <c r="F3511" s="167"/>
    </row>
    <row r="3512" spans="1:6">
      <c r="A3512" s="191"/>
      <c r="B3512" s="31" t="s">
        <v>3212</v>
      </c>
      <c r="C3512" s="16"/>
      <c r="D3512" s="147"/>
      <c r="E3512" s="164"/>
      <c r="F3512" s="167"/>
    </row>
    <row r="3513" spans="1:6">
      <c r="A3513" s="191"/>
      <c r="B3513" s="31" t="s">
        <v>3213</v>
      </c>
      <c r="C3513" s="16"/>
      <c r="D3513" s="147"/>
      <c r="E3513" s="164"/>
      <c r="F3513" s="167"/>
    </row>
    <row r="3514" spans="1:6">
      <c r="A3514" s="14"/>
      <c r="B3514" s="45" t="s">
        <v>3214</v>
      </c>
      <c r="C3514" s="16"/>
      <c r="D3514" s="147">
        <v>160</v>
      </c>
      <c r="E3514" s="144">
        <v>41.623125000000002</v>
      </c>
      <c r="F3514" s="170">
        <f>ROUND((100-E3514)/100*D3514,1)</f>
        <v>93.4</v>
      </c>
    </row>
    <row r="3515" spans="1:6" ht="16.5" thickBot="1">
      <c r="A3515" s="191" t="s">
        <v>797</v>
      </c>
      <c r="B3515" s="31" t="s">
        <v>3215</v>
      </c>
      <c r="C3515" s="103" t="s">
        <v>3216</v>
      </c>
      <c r="D3515" s="147"/>
      <c r="E3515" s="164"/>
      <c r="F3515" s="167"/>
    </row>
    <row r="3516" spans="1:6">
      <c r="A3516" s="191"/>
      <c r="B3516" s="26" t="s">
        <v>3217</v>
      </c>
      <c r="C3516" s="16"/>
      <c r="D3516" s="147"/>
      <c r="E3516" s="164"/>
      <c r="F3516" s="167"/>
    </row>
    <row r="3517" spans="1:6">
      <c r="A3517" s="191"/>
      <c r="B3517" s="31" t="s">
        <v>3218</v>
      </c>
      <c r="C3517" s="16"/>
      <c r="D3517" s="147"/>
      <c r="E3517" s="164"/>
      <c r="F3517" s="167"/>
    </row>
    <row r="3518" spans="1:6">
      <c r="A3518" s="191"/>
      <c r="B3518" s="31" t="s">
        <v>3219</v>
      </c>
      <c r="C3518" s="16"/>
      <c r="D3518" s="147"/>
      <c r="E3518" s="164"/>
      <c r="F3518" s="167"/>
    </row>
    <row r="3519" spans="1:6">
      <c r="A3519"/>
      <c r="B3519" s="15" t="s">
        <v>3220</v>
      </c>
      <c r="C3519" s="16"/>
      <c r="D3519" s="147">
        <v>630</v>
      </c>
      <c r="E3519" s="144">
        <v>12.273015873015874</v>
      </c>
      <c r="F3519" s="170">
        <f>ROUND((100-E3519)/100*D3519,1)</f>
        <v>552.70000000000005</v>
      </c>
    </row>
    <row r="3520" spans="1:6">
      <c r="A3520" s="184" t="s">
        <v>978</v>
      </c>
      <c r="B3520" s="31" t="s">
        <v>3221</v>
      </c>
      <c r="C3520" s="16"/>
      <c r="D3520" s="147"/>
      <c r="E3520" s="164"/>
      <c r="F3520" s="167"/>
    </row>
    <row r="3521" spans="1:6" ht="16.5" thickBot="1">
      <c r="A3521" s="184"/>
      <c r="B3521" s="31" t="s">
        <v>3222</v>
      </c>
      <c r="C3521" s="103" t="s">
        <v>3223</v>
      </c>
      <c r="D3521" s="147"/>
      <c r="E3521" s="164"/>
      <c r="F3521" s="167"/>
    </row>
    <row r="3522" spans="1:6">
      <c r="A3522" s="184"/>
      <c r="B3522" s="31" t="s">
        <v>3224</v>
      </c>
      <c r="C3522" s="16"/>
      <c r="D3522" s="147"/>
      <c r="E3522" s="164"/>
      <c r="F3522" s="167"/>
    </row>
    <row r="3523" spans="1:6">
      <c r="A3523" s="184"/>
      <c r="B3523" s="31" t="s">
        <v>3225</v>
      </c>
      <c r="C3523" s="16"/>
      <c r="D3523" s="147"/>
      <c r="E3523" s="164"/>
      <c r="F3523" s="167"/>
    </row>
    <row r="3524" spans="1:6">
      <c r="A3524" s="184"/>
      <c r="B3524" s="31" t="s">
        <v>3226</v>
      </c>
      <c r="C3524" s="16"/>
      <c r="D3524" s="147"/>
      <c r="E3524" s="164"/>
      <c r="F3524" s="167"/>
    </row>
    <row r="3525" spans="1:6">
      <c r="A3525" s="184"/>
      <c r="B3525" s="31" t="s">
        <v>3227</v>
      </c>
      <c r="C3525" s="16"/>
      <c r="D3525" s="147"/>
      <c r="E3525" s="164"/>
      <c r="F3525" s="167"/>
    </row>
    <row r="3526" spans="1:6">
      <c r="A3526" s="184"/>
      <c r="B3526" s="31" t="s">
        <v>3228</v>
      </c>
      <c r="C3526" s="16"/>
      <c r="D3526" s="147"/>
      <c r="E3526" s="164"/>
      <c r="F3526" s="167"/>
    </row>
    <row r="3527" spans="1:6">
      <c r="A3527" s="184"/>
      <c r="B3527" s="31" t="s">
        <v>3229</v>
      </c>
      <c r="C3527" s="16"/>
      <c r="D3527" s="147"/>
      <c r="E3527" s="164"/>
      <c r="F3527" s="167"/>
    </row>
    <row r="3528" spans="1:6">
      <c r="A3528" s="184"/>
      <c r="B3528" s="31" t="s">
        <v>3230</v>
      </c>
      <c r="C3528" s="16"/>
      <c r="D3528" s="147"/>
      <c r="E3528" s="164"/>
      <c r="F3528" s="167"/>
    </row>
    <row r="3529" spans="1:6">
      <c r="A3529" s="184"/>
      <c r="B3529" s="31" t="s">
        <v>3231</v>
      </c>
      <c r="C3529" s="16"/>
      <c r="D3529" s="147"/>
      <c r="E3529" s="164"/>
      <c r="F3529" s="167"/>
    </row>
    <row r="3530" spans="1:6">
      <c r="A3530" s="184"/>
      <c r="B3530" s="15" t="s">
        <v>92</v>
      </c>
      <c r="C3530" s="16"/>
      <c r="D3530" s="147">
        <v>630</v>
      </c>
      <c r="E3530" s="144">
        <v>5.7495238095238097</v>
      </c>
      <c r="F3530" s="170">
        <f>ROUND((100-E3530)/100*D3530,1)</f>
        <v>593.79999999999995</v>
      </c>
    </row>
    <row r="3531" spans="1:6">
      <c r="A3531" s="184"/>
      <c r="B3531" s="31" t="s">
        <v>3232</v>
      </c>
      <c r="C3531" s="16"/>
      <c r="D3531" s="147"/>
      <c r="E3531" s="164"/>
      <c r="F3531" s="167"/>
    </row>
    <row r="3532" spans="1:6">
      <c r="A3532" s="184"/>
      <c r="B3532" s="31" t="s">
        <v>3233</v>
      </c>
      <c r="C3532" s="16"/>
      <c r="D3532" s="147"/>
      <c r="E3532" s="164"/>
      <c r="F3532" s="167"/>
    </row>
    <row r="3533" spans="1:6">
      <c r="A3533" s="184"/>
      <c r="B3533" s="31" t="s">
        <v>3234</v>
      </c>
      <c r="C3533" s="16"/>
      <c r="D3533" s="147"/>
      <c r="E3533" s="164"/>
      <c r="F3533" s="167"/>
    </row>
    <row r="3534" spans="1:6">
      <c r="A3534" s="184"/>
      <c r="B3534" s="31" t="s">
        <v>3235</v>
      </c>
      <c r="C3534" s="16"/>
      <c r="D3534" s="147"/>
      <c r="E3534" s="164"/>
      <c r="F3534" s="167"/>
    </row>
    <row r="3535" spans="1:6">
      <c r="A3535" s="184"/>
      <c r="B3535" s="31" t="s">
        <v>3236</v>
      </c>
      <c r="C3535" s="16"/>
      <c r="D3535" s="147"/>
      <c r="E3535" s="164"/>
      <c r="F3535" s="167"/>
    </row>
    <row r="3536" spans="1:6">
      <c r="A3536" s="184"/>
      <c r="B3536" s="31" t="s">
        <v>3221</v>
      </c>
      <c r="C3536" s="16"/>
      <c r="D3536" s="147"/>
      <c r="E3536" s="164"/>
      <c r="F3536" s="167"/>
    </row>
    <row r="3537" spans="1:6">
      <c r="A3537" s="184"/>
      <c r="B3537" s="31" t="s">
        <v>3237</v>
      </c>
      <c r="C3537" s="16"/>
      <c r="D3537" s="147"/>
      <c r="E3537" s="164"/>
      <c r="F3537" s="167"/>
    </row>
    <row r="3538" spans="1:6">
      <c r="A3538"/>
      <c r="B3538" s="15" t="s">
        <v>3238</v>
      </c>
      <c r="C3538" s="16" t="s">
        <v>3239</v>
      </c>
      <c r="D3538" s="147">
        <v>63</v>
      </c>
      <c r="E3538" s="144">
        <v>21.261904761904763</v>
      </c>
      <c r="F3538" s="170">
        <f>ROUND((100-E3538)/100*D3538,1)</f>
        <v>49.6</v>
      </c>
    </row>
    <row r="3539" spans="1:6">
      <c r="A3539" s="186" t="s">
        <v>978</v>
      </c>
      <c r="B3539" s="26" t="s">
        <v>251</v>
      </c>
      <c r="C3539" s="16"/>
      <c r="D3539" s="147"/>
      <c r="E3539" s="164"/>
      <c r="F3539" s="167"/>
    </row>
    <row r="3540" spans="1:6">
      <c r="A3540" s="186"/>
      <c r="B3540" s="31" t="s">
        <v>253</v>
      </c>
      <c r="C3540" s="16"/>
      <c r="D3540" s="147"/>
      <c r="E3540" s="164"/>
      <c r="F3540" s="167"/>
    </row>
    <row r="3541" spans="1:6">
      <c r="A3541" s="186"/>
      <c r="B3541" s="15" t="s">
        <v>3240</v>
      </c>
      <c r="C3541" s="16"/>
      <c r="D3541" s="147">
        <v>63</v>
      </c>
      <c r="E3541" s="144">
        <v>0.36984126984126986</v>
      </c>
      <c r="F3541" s="170">
        <f>ROUND((100-E3541)/100*D3541,1)</f>
        <v>62.8</v>
      </c>
    </row>
    <row r="3542" spans="1:6">
      <c r="A3542" s="186"/>
      <c r="B3542" s="31" t="s">
        <v>3241</v>
      </c>
      <c r="C3542" s="16" t="s">
        <v>3239</v>
      </c>
      <c r="D3542" s="147"/>
      <c r="E3542" s="164"/>
      <c r="F3542" s="167"/>
    </row>
    <row r="3543" spans="1:6">
      <c r="A3543"/>
      <c r="B3543" s="15" t="s">
        <v>3242</v>
      </c>
      <c r="C3543" s="16"/>
      <c r="D3543" s="147">
        <v>250</v>
      </c>
      <c r="E3543" s="144">
        <v>44.8</v>
      </c>
      <c r="F3543" s="170">
        <f>ROUND((100-E3543)/100*D3543,1)</f>
        <v>138</v>
      </c>
    </row>
    <row r="3544" spans="1:6">
      <c r="A3544" s="220" t="s">
        <v>3243</v>
      </c>
      <c r="B3544" s="31" t="s">
        <v>3244</v>
      </c>
      <c r="C3544" s="197" t="s">
        <v>3245</v>
      </c>
      <c r="D3544" s="147"/>
      <c r="E3544" s="164"/>
      <c r="F3544" s="167"/>
    </row>
    <row r="3545" spans="1:6">
      <c r="A3545" s="220"/>
      <c r="B3545" s="26" t="s">
        <v>2797</v>
      </c>
      <c r="C3545" s="197"/>
      <c r="D3545" s="147"/>
      <c r="E3545" s="164"/>
      <c r="F3545" s="167"/>
    </row>
    <row r="3546" spans="1:6">
      <c r="A3546" s="220"/>
      <c r="B3546" s="26" t="s">
        <v>3246</v>
      </c>
      <c r="C3546" s="197"/>
      <c r="D3546" s="147"/>
      <c r="E3546" s="164"/>
      <c r="F3546" s="167"/>
    </row>
    <row r="3547" spans="1:6">
      <c r="A3547" s="220"/>
      <c r="B3547" s="26" t="s">
        <v>3247</v>
      </c>
      <c r="C3547" s="197"/>
      <c r="D3547" s="147"/>
      <c r="E3547" s="164"/>
      <c r="F3547" s="167"/>
    </row>
    <row r="3548" spans="1:6">
      <c r="A3548" s="220"/>
      <c r="B3548" s="26" t="s">
        <v>989</v>
      </c>
      <c r="C3548" s="16"/>
      <c r="D3548" s="147"/>
      <c r="E3548" s="164"/>
      <c r="F3548" s="167"/>
    </row>
    <row r="3549" spans="1:6">
      <c r="A3549" s="220"/>
      <c r="B3549" s="31" t="s">
        <v>3248</v>
      </c>
      <c r="C3549" s="16"/>
      <c r="D3549" s="147"/>
      <c r="E3549" s="164"/>
      <c r="F3549" s="167"/>
    </row>
    <row r="3550" spans="1:6">
      <c r="A3550" s="220"/>
      <c r="B3550" s="15" t="s">
        <v>3249</v>
      </c>
      <c r="C3550" s="197" t="s">
        <v>3250</v>
      </c>
      <c r="D3550" s="147">
        <v>100</v>
      </c>
      <c r="E3550" s="144">
        <v>22.785</v>
      </c>
      <c r="F3550" s="170">
        <f>ROUND((100-E3550)/100*D3550,1)</f>
        <v>77.2</v>
      </c>
    </row>
    <row r="3551" spans="1:6">
      <c r="A3551" s="220"/>
      <c r="B3551" s="26" t="s">
        <v>2797</v>
      </c>
      <c r="C3551" s="197"/>
      <c r="D3551" s="147"/>
      <c r="E3551" s="164"/>
      <c r="F3551" s="167"/>
    </row>
    <row r="3552" spans="1:6">
      <c r="A3552" s="220"/>
      <c r="B3552" s="26" t="s">
        <v>989</v>
      </c>
      <c r="C3552" s="197"/>
      <c r="D3552" s="147"/>
      <c r="E3552" s="164"/>
      <c r="F3552" s="167"/>
    </row>
    <row r="3553" spans="1:6">
      <c r="A3553" s="220"/>
      <c r="B3553" s="15" t="s">
        <v>3251</v>
      </c>
      <c r="C3553" s="16"/>
      <c r="D3553" s="147">
        <v>100</v>
      </c>
      <c r="E3553" s="144">
        <v>51.959000000000003</v>
      </c>
      <c r="F3553" s="170">
        <f>ROUND((100-E3553)/100*D3553,1)</f>
        <v>48</v>
      </c>
    </row>
    <row r="3554" spans="1:6" ht="15.75" thickBot="1">
      <c r="A3554" s="220"/>
      <c r="B3554" s="22" t="s">
        <v>3252</v>
      </c>
      <c r="C3554" s="217" t="s">
        <v>3253</v>
      </c>
      <c r="D3554" s="147"/>
      <c r="E3554" s="164"/>
      <c r="F3554" s="167"/>
    </row>
    <row r="3555" spans="1:6" ht="15.75" thickBot="1">
      <c r="A3555" s="220"/>
      <c r="B3555" s="19" t="s">
        <v>684</v>
      </c>
      <c r="C3555" s="217"/>
      <c r="D3555" s="147"/>
      <c r="E3555" s="164"/>
      <c r="F3555" s="167"/>
    </row>
    <row r="3556" spans="1:6" ht="15.75" thickBot="1">
      <c r="A3556" s="220"/>
      <c r="B3556" s="19" t="s">
        <v>687</v>
      </c>
      <c r="C3556" s="217"/>
      <c r="D3556" s="147"/>
      <c r="E3556" s="164"/>
      <c r="F3556" s="167"/>
    </row>
    <row r="3557" spans="1:6" ht="15.75" thickBot="1">
      <c r="A3557" s="220"/>
      <c r="B3557" s="19" t="s">
        <v>3254</v>
      </c>
      <c r="C3557" s="217"/>
      <c r="D3557" s="147"/>
      <c r="E3557" s="164"/>
      <c r="F3557" s="167"/>
    </row>
    <row r="3558" spans="1:6">
      <c r="A3558" s="220"/>
      <c r="B3558" s="31" t="s">
        <v>63</v>
      </c>
      <c r="C3558" s="16"/>
      <c r="D3558" s="147"/>
      <c r="E3558" s="164"/>
      <c r="F3558" s="167"/>
    </row>
    <row r="3559" spans="1:6">
      <c r="A3559"/>
      <c r="B3559" s="15" t="s">
        <v>3255</v>
      </c>
      <c r="C3559" s="16"/>
      <c r="D3559" s="147">
        <v>250</v>
      </c>
      <c r="E3559" s="144">
        <v>15.228</v>
      </c>
      <c r="F3559" s="170">
        <f>ROUND((100-E3559)/100*D3559,1)</f>
        <v>211.9</v>
      </c>
    </row>
    <row r="3560" spans="1:6" ht="16.5" thickBot="1">
      <c r="A3560" s="184" t="s">
        <v>3243</v>
      </c>
      <c r="B3560" s="19" t="s">
        <v>1962</v>
      </c>
      <c r="C3560" s="103" t="s">
        <v>3256</v>
      </c>
      <c r="D3560" s="147"/>
      <c r="E3560" s="164"/>
      <c r="F3560" s="167"/>
    </row>
    <row r="3561" spans="1:6">
      <c r="A3561" s="184"/>
      <c r="B3561" s="19" t="s">
        <v>3257</v>
      </c>
      <c r="C3561" s="16"/>
      <c r="D3561" s="147"/>
      <c r="E3561" s="164"/>
      <c r="F3561" s="167"/>
    </row>
    <row r="3562" spans="1:6">
      <c r="A3562" s="184"/>
      <c r="B3562" s="15" t="s">
        <v>3258</v>
      </c>
      <c r="C3562" s="16"/>
      <c r="D3562" s="147">
        <v>160</v>
      </c>
      <c r="E3562" s="144">
        <v>47.994999999999997</v>
      </c>
      <c r="F3562" s="170">
        <f>ROUND((100-E3562)/100*D3562,1)</f>
        <v>83.2</v>
      </c>
    </row>
    <row r="3563" spans="1:6" ht="15.75" thickBot="1">
      <c r="A3563" s="184"/>
      <c r="B3563" s="19" t="s">
        <v>1962</v>
      </c>
      <c r="C3563" s="217" t="s">
        <v>3259</v>
      </c>
      <c r="D3563" s="147"/>
      <c r="E3563" s="164"/>
      <c r="F3563" s="167"/>
    </row>
    <row r="3564" spans="1:6" ht="15.75" thickBot="1">
      <c r="A3564" s="184"/>
      <c r="B3564" s="19" t="s">
        <v>3257</v>
      </c>
      <c r="C3564" s="217"/>
      <c r="D3564" s="147"/>
      <c r="E3564" s="164"/>
      <c r="F3564" s="167"/>
    </row>
    <row r="3565" spans="1:6">
      <c r="A3565" s="184"/>
      <c r="B3565" s="15" t="s">
        <v>3260</v>
      </c>
      <c r="C3565" s="16"/>
      <c r="D3565" s="147">
        <v>160</v>
      </c>
      <c r="E3565" s="144">
        <v>47.97</v>
      </c>
      <c r="F3565" s="170">
        <f>ROUND((100-E3565)/100*D3565,1)</f>
        <v>83.2</v>
      </c>
    </row>
    <row r="3566" spans="1:6" ht="32.25" thickBot="1">
      <c r="A3566" s="184"/>
      <c r="B3566" s="19" t="s">
        <v>2613</v>
      </c>
      <c r="C3566" s="103" t="s">
        <v>3261</v>
      </c>
      <c r="D3566" s="147"/>
      <c r="E3566" s="164"/>
      <c r="F3566" s="167"/>
    </row>
    <row r="3567" spans="1:6">
      <c r="A3567" s="184"/>
      <c r="B3567" s="19" t="s">
        <v>3262</v>
      </c>
      <c r="C3567" s="16"/>
      <c r="D3567" s="147"/>
      <c r="E3567" s="164"/>
      <c r="F3567" s="167"/>
    </row>
    <row r="3568" spans="1:6">
      <c r="A3568"/>
      <c r="B3568" s="15" t="s">
        <v>3263</v>
      </c>
      <c r="C3568" s="16"/>
      <c r="D3568" s="147">
        <v>250</v>
      </c>
      <c r="E3568" s="144">
        <v>19.228000000000002</v>
      </c>
      <c r="F3568" s="170">
        <f>ROUND((100-E3568)/100*D3568,1)</f>
        <v>201.9</v>
      </c>
    </row>
    <row r="3569" spans="1:6" ht="15.75" thickBot="1">
      <c r="A3569" s="184" t="s">
        <v>3264</v>
      </c>
      <c r="B3569" s="22" t="s">
        <v>3221</v>
      </c>
      <c r="C3569" s="217" t="s">
        <v>3265</v>
      </c>
      <c r="D3569" s="147"/>
      <c r="E3569" s="164"/>
      <c r="F3569" s="167"/>
    </row>
    <row r="3570" spans="1:6" ht="15.75" thickBot="1">
      <c r="A3570" s="184"/>
      <c r="B3570" s="19" t="s">
        <v>3266</v>
      </c>
      <c r="C3570" s="217"/>
      <c r="D3570" s="147"/>
      <c r="E3570" s="164"/>
      <c r="F3570" s="167"/>
    </row>
    <row r="3571" spans="1:6" ht="15.75" thickBot="1">
      <c r="A3571" s="184"/>
      <c r="B3571" s="19" t="s">
        <v>3267</v>
      </c>
      <c r="C3571" s="217"/>
      <c r="D3571" s="147"/>
      <c r="E3571" s="164"/>
      <c r="F3571" s="167"/>
    </row>
    <row r="3572" spans="1:6">
      <c r="A3572"/>
      <c r="B3572" s="15" t="s">
        <v>3268</v>
      </c>
      <c r="C3572" s="16"/>
      <c r="D3572" s="147">
        <v>250</v>
      </c>
      <c r="E3572" s="144">
        <v>29.659199999999998</v>
      </c>
      <c r="F3572" s="170">
        <f>ROUND((100-E3572)/100*D3572,1)</f>
        <v>175.9</v>
      </c>
    </row>
    <row r="3573" spans="1:6" ht="15.75" thickBot="1">
      <c r="A3573" s="184" t="s">
        <v>3243</v>
      </c>
      <c r="B3573" s="26" t="s">
        <v>3269</v>
      </c>
      <c r="C3573" s="217" t="s">
        <v>3270</v>
      </c>
      <c r="D3573" s="147"/>
      <c r="E3573" s="164"/>
      <c r="F3573" s="167"/>
    </row>
    <row r="3574" spans="1:6" ht="15.75" thickBot="1">
      <c r="A3574" s="184"/>
      <c r="B3574" s="26" t="s">
        <v>3271</v>
      </c>
      <c r="C3574" s="217"/>
      <c r="D3574" s="147"/>
      <c r="E3574" s="164"/>
      <c r="F3574" s="167"/>
    </row>
    <row r="3575" spans="1:6" ht="15.75" thickBot="1">
      <c r="A3575" s="184"/>
      <c r="B3575" s="26" t="s">
        <v>1643</v>
      </c>
      <c r="C3575" s="217"/>
      <c r="D3575" s="147"/>
      <c r="E3575" s="164"/>
      <c r="F3575" s="167"/>
    </row>
    <row r="3576" spans="1:6" ht="15.75" thickBot="1">
      <c r="A3576" s="184"/>
      <c r="B3576" s="26" t="s">
        <v>3272</v>
      </c>
      <c r="C3576" s="217"/>
      <c r="D3576" s="147"/>
      <c r="E3576" s="164"/>
      <c r="F3576" s="167"/>
    </row>
    <row r="3577" spans="1:6" ht="15.75" thickBot="1">
      <c r="A3577"/>
      <c r="B3577" s="15" t="s">
        <v>3273</v>
      </c>
      <c r="C3577" s="16"/>
      <c r="D3577" s="147">
        <v>160</v>
      </c>
      <c r="E3577" s="144">
        <v>40.032499999999999</v>
      </c>
      <c r="F3577" s="170">
        <f>ROUND((100-E3577)/100*D3577,1)</f>
        <v>95.9</v>
      </c>
    </row>
    <row r="3578" spans="1:6" ht="15.75" thickBot="1">
      <c r="A3578" s="184" t="s">
        <v>3264</v>
      </c>
      <c r="B3578" s="26" t="s">
        <v>3274</v>
      </c>
      <c r="C3578" s="218" t="s">
        <v>3275</v>
      </c>
      <c r="D3578" s="147"/>
      <c r="E3578" s="164"/>
      <c r="F3578" s="167"/>
    </row>
    <row r="3579" spans="1:6" ht="15.75" thickBot="1">
      <c r="A3579" s="184"/>
      <c r="B3579" s="26" t="s">
        <v>3276</v>
      </c>
      <c r="C3579" s="218"/>
      <c r="D3579" s="147"/>
      <c r="E3579" s="164"/>
      <c r="F3579" s="167"/>
    </row>
    <row r="3580" spans="1:6" ht="15.75" thickBot="1">
      <c r="A3580" s="184"/>
      <c r="B3580" s="15" t="s">
        <v>3277</v>
      </c>
      <c r="C3580" s="16"/>
      <c r="D3580" s="147">
        <v>250</v>
      </c>
      <c r="E3580" s="144">
        <v>1.0895999999999999</v>
      </c>
      <c r="F3580" s="170">
        <f>ROUND((100-E3580)/100*D3580,1)</f>
        <v>247.3</v>
      </c>
    </row>
    <row r="3581" spans="1:6" ht="32.25" thickBot="1">
      <c r="A3581" s="184"/>
      <c r="B3581" s="26" t="s">
        <v>2804</v>
      </c>
      <c r="C3581" s="104" t="s">
        <v>3278</v>
      </c>
      <c r="D3581" s="147"/>
      <c r="E3581" s="164"/>
      <c r="F3581" s="167"/>
    </row>
    <row r="3582" spans="1:6">
      <c r="A3582" s="184"/>
      <c r="B3582" s="15" t="s">
        <v>3279</v>
      </c>
      <c r="C3582" s="16"/>
      <c r="D3582" s="147">
        <v>100</v>
      </c>
      <c r="E3582" s="144">
        <v>16.007999999999999</v>
      </c>
      <c r="F3582" s="170">
        <f>ROUND((100-E3582)/100*D3582,1)</f>
        <v>84</v>
      </c>
    </row>
    <row r="3583" spans="1:6" ht="32.25" thickBot="1">
      <c r="A3583" s="184"/>
      <c r="B3583" s="26" t="s">
        <v>3280</v>
      </c>
      <c r="C3583" s="103" t="s">
        <v>3275</v>
      </c>
      <c r="D3583" s="147"/>
      <c r="E3583" s="164"/>
      <c r="F3583" s="167"/>
    </row>
    <row r="3584" spans="1:6">
      <c r="A3584" s="184"/>
      <c r="B3584" s="26" t="s">
        <v>3281</v>
      </c>
      <c r="C3584" s="16"/>
      <c r="D3584" s="147"/>
      <c r="E3584" s="164"/>
      <c r="F3584" s="167"/>
    </row>
    <row r="3585" spans="1:6">
      <c r="A3585"/>
      <c r="B3585" s="15" t="s">
        <v>3282</v>
      </c>
      <c r="C3585" s="16"/>
      <c r="D3585" s="147">
        <v>160</v>
      </c>
      <c r="E3585" s="144">
        <v>33.482500000000002</v>
      </c>
      <c r="F3585" s="170">
        <f>ROUND((100-E3585)/100*D3585,1)</f>
        <v>106.4</v>
      </c>
    </row>
    <row r="3586" spans="1:6" ht="15.75" thickBot="1">
      <c r="A3586" s="184" t="s">
        <v>3264</v>
      </c>
      <c r="B3586" s="26" t="s">
        <v>3283</v>
      </c>
      <c r="C3586" s="217" t="s">
        <v>3284</v>
      </c>
      <c r="D3586" s="147"/>
      <c r="E3586" s="164"/>
      <c r="F3586" s="167"/>
    </row>
    <row r="3587" spans="1:6" ht="15.75" thickBot="1">
      <c r="A3587" s="184"/>
      <c r="B3587" s="26" t="s">
        <v>3271</v>
      </c>
      <c r="C3587" s="217"/>
      <c r="D3587" s="147"/>
      <c r="E3587" s="164"/>
      <c r="F3587" s="167"/>
    </row>
    <row r="3588" spans="1:6" ht="15.75" thickBot="1">
      <c r="A3588" s="184"/>
      <c r="B3588" s="26" t="s">
        <v>3269</v>
      </c>
      <c r="C3588" s="217"/>
      <c r="D3588" s="147"/>
      <c r="E3588" s="164"/>
      <c r="F3588" s="167"/>
    </row>
    <row r="3589" spans="1:6">
      <c r="A3589" s="184"/>
      <c r="B3589" s="26" t="s">
        <v>1643</v>
      </c>
      <c r="C3589" s="16"/>
      <c r="D3589" s="147"/>
      <c r="E3589" s="164"/>
      <c r="F3589" s="167"/>
    </row>
    <row r="3590" spans="1:6">
      <c r="A3590" s="184"/>
      <c r="B3590" s="15" t="s">
        <v>3285</v>
      </c>
      <c r="C3590" s="16"/>
      <c r="D3590" s="147">
        <v>160</v>
      </c>
      <c r="E3590" s="144">
        <v>10.630625</v>
      </c>
      <c r="F3590" s="170">
        <f>ROUND((100-E3590)/100*D3590,1)</f>
        <v>143</v>
      </c>
    </row>
    <row r="3591" spans="1:6" ht="15.75" thickBot="1">
      <c r="A3591" s="184"/>
      <c r="B3591" s="26" t="s">
        <v>3286</v>
      </c>
      <c r="C3591" s="217" t="s">
        <v>3287</v>
      </c>
      <c r="D3591" s="147"/>
      <c r="E3591" s="164"/>
      <c r="F3591" s="167"/>
    </row>
    <row r="3592" spans="1:6" ht="15.75" thickBot="1">
      <c r="A3592" s="184"/>
      <c r="B3592" s="26" t="s">
        <v>3288</v>
      </c>
      <c r="C3592" s="217"/>
      <c r="D3592" s="147"/>
      <c r="E3592" s="164"/>
      <c r="F3592" s="167"/>
    </row>
    <row r="3593" spans="1:6" ht="15.75" thickBot="1">
      <c r="A3593" s="184"/>
      <c r="B3593" s="26" t="s">
        <v>3289</v>
      </c>
      <c r="C3593" s="217"/>
      <c r="D3593" s="147"/>
      <c r="E3593" s="164"/>
      <c r="F3593" s="167"/>
    </row>
    <row r="3594" spans="1:6" ht="15.75" thickBot="1">
      <c r="A3594" s="184"/>
      <c r="B3594" s="26" t="s">
        <v>3290</v>
      </c>
      <c r="C3594" s="217"/>
      <c r="D3594" s="147"/>
      <c r="E3594" s="164"/>
      <c r="F3594" s="167"/>
    </row>
    <row r="3595" spans="1:6">
      <c r="A3595" s="184"/>
      <c r="B3595" s="15" t="s">
        <v>3291</v>
      </c>
      <c r="C3595" s="16"/>
      <c r="D3595" s="147">
        <v>400</v>
      </c>
      <c r="E3595" s="144">
        <v>36.985250000000001</v>
      </c>
      <c r="F3595" s="170">
        <f>ROUND((100-E3595)/100*D3595,1)</f>
        <v>252.1</v>
      </c>
    </row>
    <row r="3596" spans="1:6">
      <c r="A3596" s="184"/>
      <c r="B3596" s="26" t="s">
        <v>3292</v>
      </c>
      <c r="C3596" s="16"/>
      <c r="D3596" s="147"/>
      <c r="E3596" s="164"/>
      <c r="F3596" s="167"/>
    </row>
    <row r="3597" spans="1:6" ht="15.75" thickBot="1">
      <c r="A3597" s="184"/>
      <c r="B3597" s="26" t="s">
        <v>3293</v>
      </c>
      <c r="C3597" s="217" t="s">
        <v>3294</v>
      </c>
      <c r="D3597" s="147"/>
      <c r="E3597" s="164"/>
      <c r="F3597" s="167"/>
    </row>
    <row r="3598" spans="1:6" ht="15.75" thickBot="1">
      <c r="A3598" s="184"/>
      <c r="B3598" s="26" t="s">
        <v>3295</v>
      </c>
      <c r="C3598" s="217"/>
      <c r="D3598" s="147"/>
      <c r="E3598" s="164"/>
      <c r="F3598" s="167"/>
    </row>
    <row r="3599" spans="1:6" ht="15.75" thickBot="1">
      <c r="A3599" s="184"/>
      <c r="B3599" s="26" t="s">
        <v>3296</v>
      </c>
      <c r="C3599" s="217"/>
      <c r="D3599" s="147"/>
      <c r="E3599" s="164"/>
      <c r="F3599" s="167"/>
    </row>
    <row r="3600" spans="1:6" ht="15.75" thickBot="1">
      <c r="A3600" s="184"/>
      <c r="B3600" s="26" t="s">
        <v>1052</v>
      </c>
      <c r="C3600" s="217"/>
      <c r="D3600" s="147"/>
      <c r="E3600" s="164"/>
      <c r="F3600" s="167"/>
    </row>
    <row r="3601" spans="1:6" ht="15.75" thickBot="1">
      <c r="A3601" s="184"/>
      <c r="B3601" s="26" t="s">
        <v>3297</v>
      </c>
      <c r="C3601" s="217"/>
      <c r="D3601" s="147"/>
      <c r="E3601" s="164"/>
      <c r="F3601" s="167"/>
    </row>
    <row r="3602" spans="1:6">
      <c r="A3602" s="184"/>
      <c r="B3602" s="26" t="s">
        <v>1052</v>
      </c>
      <c r="C3602" s="16"/>
      <c r="D3602" s="147"/>
      <c r="E3602" s="164"/>
      <c r="F3602" s="167"/>
    </row>
    <row r="3603" spans="1:6">
      <c r="A3603" s="184"/>
      <c r="B3603" s="26" t="s">
        <v>3298</v>
      </c>
      <c r="C3603" s="16"/>
      <c r="D3603" s="147"/>
      <c r="E3603" s="164"/>
      <c r="F3603" s="167"/>
    </row>
    <row r="3604" spans="1:6">
      <c r="A3604" s="184"/>
      <c r="B3604" s="31" t="s">
        <v>1052</v>
      </c>
      <c r="C3604" s="16"/>
      <c r="D3604" s="147"/>
      <c r="E3604" s="164"/>
      <c r="F3604" s="167"/>
    </row>
    <row r="3605" spans="1:6">
      <c r="A3605" s="184"/>
      <c r="B3605" s="31" t="s">
        <v>1406</v>
      </c>
      <c r="C3605" s="16"/>
      <c r="D3605" s="147"/>
      <c r="E3605" s="164"/>
      <c r="F3605" s="167"/>
    </row>
    <row r="3606" spans="1:6">
      <c r="A3606"/>
      <c r="B3606" s="15" t="s">
        <v>3299</v>
      </c>
      <c r="C3606" s="16"/>
      <c r="D3606" s="147">
        <v>315</v>
      </c>
      <c r="E3606" s="144">
        <v>27.38095238095238</v>
      </c>
      <c r="F3606" s="170">
        <f>ROUND((100-E3606)/100*D3606,1)</f>
        <v>228.8</v>
      </c>
    </row>
    <row r="3607" spans="1:6" ht="15.75" thickBot="1">
      <c r="A3607" s="191" t="s">
        <v>3264</v>
      </c>
      <c r="B3607" s="26" t="s">
        <v>3295</v>
      </c>
      <c r="C3607" s="217" t="s">
        <v>3300</v>
      </c>
      <c r="D3607" s="147"/>
      <c r="E3607" s="164"/>
      <c r="F3607" s="167"/>
    </row>
    <row r="3608" spans="1:6" ht="15.75" thickBot="1">
      <c r="A3608" s="191"/>
      <c r="B3608" s="26" t="s">
        <v>3301</v>
      </c>
      <c r="C3608" s="217"/>
      <c r="D3608" s="147"/>
      <c r="E3608" s="164"/>
      <c r="F3608" s="167"/>
    </row>
    <row r="3609" spans="1:6" ht="15.75" thickBot="1">
      <c r="A3609" s="191"/>
      <c r="B3609" s="26" t="s">
        <v>2613</v>
      </c>
      <c r="C3609" s="217"/>
      <c r="D3609" s="147"/>
      <c r="E3609" s="164"/>
      <c r="F3609" s="167"/>
    </row>
    <row r="3610" spans="1:6" ht="15.75" thickBot="1">
      <c r="A3610" s="191"/>
      <c r="B3610" s="26" t="s">
        <v>3292</v>
      </c>
      <c r="C3610" s="217"/>
      <c r="D3610" s="147"/>
      <c r="E3610" s="164"/>
      <c r="F3610" s="167"/>
    </row>
    <row r="3611" spans="1:6" ht="15.75" thickBot="1">
      <c r="A3611" s="191"/>
      <c r="B3611" s="26" t="s">
        <v>3302</v>
      </c>
      <c r="C3611" s="217"/>
      <c r="D3611" s="147"/>
      <c r="E3611" s="164"/>
      <c r="F3611" s="167"/>
    </row>
    <row r="3612" spans="1:6">
      <c r="A3612" s="191"/>
      <c r="B3612" s="26" t="s">
        <v>3303</v>
      </c>
      <c r="C3612" s="16"/>
      <c r="D3612" s="147"/>
      <c r="E3612" s="164"/>
      <c r="F3612" s="167"/>
    </row>
    <row r="3613" spans="1:6">
      <c r="A3613" s="191"/>
      <c r="B3613" s="15" t="s">
        <v>3304</v>
      </c>
      <c r="C3613" s="16"/>
      <c r="D3613" s="147">
        <v>400</v>
      </c>
      <c r="E3613" s="144">
        <v>2.53125</v>
      </c>
      <c r="F3613" s="170">
        <f>ROUND((100-E3613)/100*D3613,1)</f>
        <v>389.9</v>
      </c>
    </row>
    <row r="3614" spans="1:6" ht="15.75" thickBot="1">
      <c r="A3614" s="191"/>
      <c r="B3614" s="26" t="s">
        <v>2613</v>
      </c>
      <c r="C3614" s="217" t="s">
        <v>3305</v>
      </c>
      <c r="D3614" s="147"/>
      <c r="E3614" s="164"/>
      <c r="F3614" s="167"/>
    </row>
    <row r="3615" spans="1:6" ht="15.75" thickBot="1">
      <c r="A3615" s="191"/>
      <c r="B3615" s="26" t="s">
        <v>3306</v>
      </c>
      <c r="C3615" s="217"/>
      <c r="D3615" s="147"/>
      <c r="E3615" s="164"/>
      <c r="F3615" s="167"/>
    </row>
    <row r="3616" spans="1:6">
      <c r="A3616" s="191"/>
      <c r="B3616" s="15" t="s">
        <v>3307</v>
      </c>
      <c r="C3616" s="16"/>
      <c r="D3616" s="147">
        <v>100</v>
      </c>
      <c r="E3616" s="144">
        <v>43.875</v>
      </c>
      <c r="F3616" s="170">
        <f>ROUND((100-E3616)/100*D3616,1)</f>
        <v>56.1</v>
      </c>
    </row>
    <row r="3617" spans="1:6" ht="15.75" thickBot="1">
      <c r="A3617" s="191"/>
      <c r="B3617" s="26" t="s">
        <v>3308</v>
      </c>
      <c r="C3617" s="217" t="s">
        <v>3309</v>
      </c>
      <c r="D3617" s="147"/>
      <c r="E3617" s="164"/>
      <c r="F3617" s="167"/>
    </row>
    <row r="3618" spans="1:6" ht="15.75" thickBot="1">
      <c r="A3618" s="191"/>
      <c r="B3618" s="26" t="s">
        <v>1962</v>
      </c>
      <c r="C3618" s="217"/>
      <c r="D3618" s="147"/>
      <c r="E3618" s="164"/>
      <c r="F3618" s="167"/>
    </row>
    <row r="3619" spans="1:6">
      <c r="A3619"/>
      <c r="B3619" s="15" t="s">
        <v>3310</v>
      </c>
      <c r="C3619" s="16"/>
      <c r="D3619" s="147">
        <v>100</v>
      </c>
      <c r="E3619" s="144">
        <v>4.83</v>
      </c>
      <c r="F3619" s="170">
        <f>ROUND((100-E3619)/100*D3619,1)</f>
        <v>95.2</v>
      </c>
    </row>
    <row r="3620" spans="1:6">
      <c r="A3620" s="184" t="s">
        <v>3243</v>
      </c>
      <c r="B3620" s="26" t="s">
        <v>3311</v>
      </c>
      <c r="C3620" s="221" t="s">
        <v>3312</v>
      </c>
      <c r="D3620" s="147"/>
      <c r="E3620" s="164"/>
      <c r="F3620" s="167"/>
    </row>
    <row r="3621" spans="1:6">
      <c r="A3621" s="184"/>
      <c r="B3621" s="26" t="s">
        <v>3313</v>
      </c>
      <c r="C3621" s="221"/>
      <c r="D3621" s="147"/>
      <c r="E3621" s="164"/>
      <c r="F3621" s="167"/>
    </row>
    <row r="3622" spans="1:6">
      <c r="A3622" s="184"/>
      <c r="B3622" s="26" t="s">
        <v>3314</v>
      </c>
      <c r="C3622" s="221"/>
      <c r="D3622" s="147"/>
      <c r="E3622" s="164"/>
      <c r="F3622" s="167"/>
    </row>
    <row r="3623" spans="1:6">
      <c r="A3623" s="184"/>
      <c r="B3623" s="26" t="s">
        <v>3179</v>
      </c>
      <c r="C3623" s="221"/>
      <c r="D3623" s="147"/>
      <c r="E3623" s="164"/>
      <c r="F3623" s="167"/>
    </row>
    <row r="3624" spans="1:6">
      <c r="A3624" s="184"/>
      <c r="B3624" s="26" t="s">
        <v>3315</v>
      </c>
      <c r="C3624" s="16"/>
      <c r="D3624" s="147"/>
      <c r="E3624" s="164"/>
      <c r="F3624" s="167"/>
    </row>
    <row r="3625" spans="1:6">
      <c r="A3625" s="184"/>
      <c r="B3625" s="26" t="s">
        <v>3316</v>
      </c>
      <c r="C3625" s="16"/>
      <c r="D3625" s="147"/>
      <c r="E3625" s="164"/>
      <c r="F3625" s="167"/>
    </row>
    <row r="3626" spans="1:6">
      <c r="A3626" s="184"/>
      <c r="B3626" s="15" t="s">
        <v>3317</v>
      </c>
      <c r="C3626" s="16"/>
      <c r="D3626" s="147">
        <v>100</v>
      </c>
      <c r="E3626" s="144">
        <v>6.2930000000000001</v>
      </c>
      <c r="F3626" s="170">
        <f>ROUND((100-E3626)/100*D3626,1)</f>
        <v>93.7</v>
      </c>
    </row>
    <row r="3627" spans="1:6">
      <c r="A3627" s="184"/>
      <c r="B3627" s="26" t="s">
        <v>3318</v>
      </c>
      <c r="C3627" s="221" t="s">
        <v>3319</v>
      </c>
      <c r="D3627" s="147"/>
      <c r="E3627" s="164"/>
      <c r="F3627" s="167"/>
    </row>
    <row r="3628" spans="1:6">
      <c r="A3628" s="184"/>
      <c r="B3628" s="26" t="s">
        <v>3320</v>
      </c>
      <c r="C3628" s="221"/>
      <c r="D3628" s="147"/>
      <c r="E3628" s="164"/>
      <c r="F3628" s="167"/>
    </row>
    <row r="3629" spans="1:6">
      <c r="A3629" s="184"/>
      <c r="B3629" s="26" t="s">
        <v>3321</v>
      </c>
      <c r="C3629" s="221"/>
      <c r="D3629" s="147"/>
      <c r="E3629" s="164"/>
      <c r="F3629" s="167"/>
    </row>
    <row r="3630" spans="1:6">
      <c r="A3630" s="184"/>
      <c r="B3630" s="26" t="s">
        <v>3322</v>
      </c>
      <c r="C3630" s="221"/>
      <c r="D3630" s="147"/>
      <c r="E3630" s="164"/>
      <c r="F3630" s="167"/>
    </row>
    <row r="3631" spans="1:6">
      <c r="A3631" s="184"/>
      <c r="B3631" s="26" t="s">
        <v>3323</v>
      </c>
      <c r="C3631" s="16"/>
      <c r="D3631" s="147"/>
      <c r="E3631" s="164"/>
      <c r="F3631" s="167"/>
    </row>
    <row r="3632" spans="1:6">
      <c r="A3632" s="184"/>
      <c r="B3632" s="26" t="s">
        <v>3324</v>
      </c>
      <c r="C3632" s="16"/>
      <c r="D3632" s="147"/>
      <c r="E3632" s="164"/>
      <c r="F3632" s="167"/>
    </row>
    <row r="3633" spans="1:6">
      <c r="A3633" s="184"/>
      <c r="B3633" s="15" t="s">
        <v>3325</v>
      </c>
      <c r="C3633" s="16"/>
      <c r="D3633" s="147">
        <v>250</v>
      </c>
      <c r="E3633" s="144">
        <v>11.375999999999999</v>
      </c>
      <c r="F3633" s="170">
        <f>ROUND((100-E3633)/100*D3633,1)</f>
        <v>221.6</v>
      </c>
    </row>
    <row r="3634" spans="1:6" ht="15.75">
      <c r="A3634" s="184"/>
      <c r="B3634" s="26" t="s">
        <v>3326</v>
      </c>
      <c r="C3634" s="110" t="s">
        <v>3319</v>
      </c>
      <c r="D3634" s="147"/>
      <c r="E3634" s="164"/>
      <c r="F3634" s="167"/>
    </row>
    <row r="3635" spans="1:6">
      <c r="A3635" s="184"/>
      <c r="B3635" s="26" t="s">
        <v>3327</v>
      </c>
      <c r="C3635" s="16"/>
      <c r="D3635" s="147"/>
      <c r="E3635" s="164"/>
      <c r="F3635" s="167"/>
    </row>
    <row r="3636" spans="1:6">
      <c r="A3636" s="184"/>
      <c r="B3636" s="15" t="s">
        <v>3328</v>
      </c>
      <c r="C3636" s="16"/>
      <c r="D3636" s="147">
        <v>100</v>
      </c>
      <c r="E3636" s="144">
        <v>5.2080000000000002</v>
      </c>
      <c r="F3636" s="170">
        <f>ROUND((100-E3636)/100*D3636,1)</f>
        <v>94.8</v>
      </c>
    </row>
    <row r="3637" spans="1:6" ht="31.5">
      <c r="A3637" s="184"/>
      <c r="B3637" s="26" t="s">
        <v>3329</v>
      </c>
      <c r="C3637" s="110" t="s">
        <v>3330</v>
      </c>
      <c r="D3637" s="147"/>
      <c r="E3637" s="164"/>
      <c r="F3637" s="167"/>
    </row>
    <row r="3638" spans="1:6" ht="15.75" thickBot="1">
      <c r="A3638"/>
      <c r="B3638" s="15" t="s">
        <v>3331</v>
      </c>
      <c r="C3638" s="16"/>
      <c r="D3638" s="147">
        <v>250</v>
      </c>
      <c r="E3638" s="144">
        <v>14.13</v>
      </c>
      <c r="F3638" s="170">
        <f>ROUND((100-E3638)/100*D3638,1)</f>
        <v>214.7</v>
      </c>
    </row>
    <row r="3639" spans="1:6" ht="15.75" thickBot="1">
      <c r="A3639" s="186" t="s">
        <v>978</v>
      </c>
      <c r="B3639" s="26" t="s">
        <v>181</v>
      </c>
      <c r="C3639" s="218" t="s">
        <v>3332</v>
      </c>
      <c r="D3639" s="148"/>
      <c r="E3639" s="164"/>
      <c r="F3639" s="167"/>
    </row>
    <row r="3640" spans="1:6" ht="15.75" thickBot="1">
      <c r="A3640" s="186"/>
      <c r="B3640" s="31" t="s">
        <v>3333</v>
      </c>
      <c r="C3640" s="218"/>
      <c r="D3640" s="147"/>
      <c r="E3640" s="164"/>
      <c r="F3640" s="167"/>
    </row>
    <row r="3641" spans="1:6" ht="15.75" thickBot="1">
      <c r="A3641" s="186"/>
      <c r="B3641" s="31" t="s">
        <v>3334</v>
      </c>
      <c r="C3641" s="218"/>
      <c r="D3641" s="147"/>
      <c r="E3641" s="164"/>
      <c r="F3641" s="167"/>
    </row>
    <row r="3642" spans="1:6" ht="15.75" thickBot="1">
      <c r="A3642" s="186"/>
      <c r="B3642" s="15" t="s">
        <v>3335</v>
      </c>
      <c r="C3642" s="16"/>
      <c r="D3642" s="147">
        <v>250</v>
      </c>
      <c r="E3642" s="144">
        <v>3.5424000000000002</v>
      </c>
      <c r="F3642" s="170">
        <f>ROUND((100-E3642)/100*D3642,1)</f>
        <v>241.1</v>
      </c>
    </row>
    <row r="3643" spans="1:6" ht="15.75" thickBot="1">
      <c r="A3643" s="186"/>
      <c r="B3643" s="26" t="s">
        <v>1812</v>
      </c>
      <c r="C3643" s="218" t="s">
        <v>3332</v>
      </c>
      <c r="D3643" s="148"/>
      <c r="E3643" s="164"/>
      <c r="F3643" s="167"/>
    </row>
    <row r="3644" spans="1:6" ht="15.75" thickBot="1">
      <c r="A3644" s="186"/>
      <c r="B3644" s="31" t="s">
        <v>3336</v>
      </c>
      <c r="C3644" s="218"/>
      <c r="D3644" s="147"/>
      <c r="E3644" s="164"/>
      <c r="F3644" s="167"/>
    </row>
    <row r="3645" spans="1:6" ht="15.75" thickBot="1">
      <c r="A3645" s="186"/>
      <c r="B3645" s="31" t="s">
        <v>3334</v>
      </c>
      <c r="C3645" s="218"/>
      <c r="D3645" s="147"/>
      <c r="E3645" s="164"/>
      <c r="F3645" s="167"/>
    </row>
    <row r="3646" spans="1:6" ht="15.75" thickBot="1">
      <c r="A3646" s="186"/>
      <c r="B3646" s="31" t="s">
        <v>3337</v>
      </c>
      <c r="C3646" s="218"/>
      <c r="D3646" s="147"/>
      <c r="E3646" s="164"/>
      <c r="F3646" s="167"/>
    </row>
    <row r="3647" spans="1:6" s="113" customFormat="1">
      <c r="A3647"/>
      <c r="B3647" s="109" t="s">
        <v>3338</v>
      </c>
      <c r="C3647" s="111"/>
      <c r="D3647" s="163">
        <v>400</v>
      </c>
      <c r="E3647" s="144">
        <v>4.2024999999999997</v>
      </c>
      <c r="F3647" s="170">
        <f>ROUND((100-E3647)/100*D3647,1)</f>
        <v>383.2</v>
      </c>
    </row>
    <row r="3648" spans="1:6" ht="15.75">
      <c r="A3648" s="205" t="s">
        <v>3339</v>
      </c>
      <c r="B3648" s="26" t="s">
        <v>3340</v>
      </c>
      <c r="C3648" s="114" t="s">
        <v>3341</v>
      </c>
      <c r="D3648" s="148"/>
      <c r="E3648" s="164"/>
      <c r="F3648" s="167"/>
    </row>
    <row r="3649" spans="1:6">
      <c r="A3649" s="205"/>
      <c r="B3649" s="31" t="s">
        <v>3342</v>
      </c>
      <c r="C3649" s="16"/>
      <c r="D3649" s="147"/>
      <c r="E3649" s="164"/>
      <c r="F3649" s="167"/>
    </row>
    <row r="3650" spans="1:6">
      <c r="A3650" s="205"/>
      <c r="B3650" s="31" t="s">
        <v>1582</v>
      </c>
      <c r="C3650" s="16"/>
      <c r="D3650" s="147"/>
      <c r="E3650" s="164"/>
      <c r="F3650" s="167"/>
    </row>
    <row r="3651" spans="1:6">
      <c r="A3651" s="205"/>
      <c r="B3651" s="31" t="s">
        <v>3343</v>
      </c>
      <c r="C3651" s="16"/>
      <c r="D3651" s="147"/>
      <c r="E3651" s="164"/>
      <c r="F3651" s="167"/>
    </row>
    <row r="3652" spans="1:6">
      <c r="A3652" s="205"/>
      <c r="B3652" s="31" t="s">
        <v>3344</v>
      </c>
      <c r="C3652" s="16"/>
      <c r="D3652" s="147"/>
      <c r="E3652" s="164"/>
      <c r="F3652" s="167"/>
    </row>
    <row r="3653" spans="1:6">
      <c r="A3653" s="205"/>
      <c r="B3653" s="31" t="s">
        <v>3345</v>
      </c>
      <c r="C3653" s="16"/>
      <c r="D3653" s="147"/>
      <c r="E3653" s="164"/>
      <c r="F3653" s="167"/>
    </row>
    <row r="3654" spans="1:6">
      <c r="A3654" s="205"/>
      <c r="B3654" s="31" t="s">
        <v>3346</v>
      </c>
      <c r="C3654" s="16"/>
      <c r="D3654" s="147"/>
      <c r="E3654" s="164"/>
      <c r="F3654" s="167"/>
    </row>
    <row r="3655" spans="1:6">
      <c r="A3655" s="205"/>
      <c r="B3655" s="31" t="s">
        <v>1052</v>
      </c>
      <c r="C3655" s="16"/>
      <c r="D3655" s="147"/>
      <c r="E3655" s="164"/>
      <c r="F3655" s="167"/>
    </row>
    <row r="3656" spans="1:6">
      <c r="A3656" s="205"/>
      <c r="B3656" s="15" t="s">
        <v>92</v>
      </c>
      <c r="C3656" s="16"/>
      <c r="D3656" s="147">
        <v>250</v>
      </c>
      <c r="E3656" s="144">
        <v>13.9232</v>
      </c>
      <c r="F3656" s="170">
        <f>ROUND((100-E3656)/100*D3656,1)</f>
        <v>215.2</v>
      </c>
    </row>
    <row r="3657" spans="1:6">
      <c r="A3657" s="205"/>
      <c r="B3657" s="31" t="s">
        <v>3347</v>
      </c>
      <c r="C3657" s="16"/>
      <c r="D3657" s="147"/>
      <c r="E3657" s="164"/>
      <c r="F3657" s="167"/>
    </row>
    <row r="3658" spans="1:6" ht="15.75" thickBot="1">
      <c r="A3658" s="184" t="s">
        <v>340</v>
      </c>
      <c r="B3658" s="15" t="s">
        <v>3348</v>
      </c>
      <c r="C3658" s="16"/>
      <c r="D3658" s="147">
        <v>40</v>
      </c>
      <c r="E3658" s="144">
        <v>7.3775000000000004</v>
      </c>
      <c r="F3658" s="170">
        <f>ROUND((100-E3658)/100*D3658,1)</f>
        <v>37</v>
      </c>
    </row>
    <row r="3659" spans="1:6" ht="16.5" thickBot="1">
      <c r="A3659" s="184"/>
      <c r="B3659" s="26" t="s">
        <v>3349</v>
      </c>
      <c r="C3659" s="104" t="s">
        <v>3350</v>
      </c>
      <c r="D3659" s="147"/>
      <c r="E3659" s="164"/>
      <c r="F3659" s="167"/>
    </row>
    <row r="3660" spans="1:6" ht="15.75" thickBot="1">
      <c r="A3660"/>
      <c r="B3660" s="15" t="s">
        <v>3351</v>
      </c>
      <c r="C3660" s="16"/>
      <c r="D3660" s="147">
        <v>400</v>
      </c>
      <c r="E3660" s="144">
        <v>10.961</v>
      </c>
      <c r="F3660" s="170">
        <f>ROUND((100-E3660)/100*D3660,1)</f>
        <v>356.2</v>
      </c>
    </row>
    <row r="3661" spans="1:6" ht="15.75" thickBot="1">
      <c r="A3661" s="203" t="s">
        <v>429</v>
      </c>
      <c r="B3661" s="26" t="s">
        <v>2613</v>
      </c>
      <c r="C3661" s="218" t="s">
        <v>3352</v>
      </c>
      <c r="D3661" s="147"/>
      <c r="E3661" s="164"/>
      <c r="F3661" s="167"/>
    </row>
    <row r="3662" spans="1:6" ht="15.75" thickBot="1">
      <c r="A3662" s="203"/>
      <c r="B3662" s="26" t="s">
        <v>3353</v>
      </c>
      <c r="C3662" s="218"/>
      <c r="D3662" s="147"/>
      <c r="E3662" s="164"/>
      <c r="F3662" s="167"/>
    </row>
    <row r="3663" spans="1:6" ht="15.75" thickBot="1">
      <c r="A3663" s="203"/>
      <c r="B3663" s="31" t="s">
        <v>3354</v>
      </c>
      <c r="C3663" s="218"/>
      <c r="D3663" s="147"/>
      <c r="E3663" s="164"/>
      <c r="F3663" s="167"/>
    </row>
    <row r="3664" spans="1:6" ht="15.75" thickBot="1">
      <c r="A3664" s="203"/>
      <c r="B3664" s="31" t="s">
        <v>3355</v>
      </c>
      <c r="C3664" s="218"/>
      <c r="D3664" s="147"/>
      <c r="E3664" s="164"/>
      <c r="F3664" s="167"/>
    </row>
    <row r="3665" spans="1:6">
      <c r="A3665" s="203"/>
      <c r="B3665" s="31" t="s">
        <v>3356</v>
      </c>
      <c r="C3665" s="16"/>
      <c r="D3665" s="147"/>
      <c r="E3665" s="164"/>
      <c r="F3665" s="167"/>
    </row>
    <row r="3666" spans="1:6">
      <c r="A3666" s="203"/>
      <c r="B3666" s="31" t="s">
        <v>3357</v>
      </c>
      <c r="C3666" s="16"/>
      <c r="D3666" s="147"/>
      <c r="E3666" s="164"/>
      <c r="F3666" s="167"/>
    </row>
    <row r="3667" spans="1:6">
      <c r="A3667" s="184" t="s">
        <v>978</v>
      </c>
      <c r="B3667" s="15" t="s">
        <v>3358</v>
      </c>
      <c r="C3667" s="16"/>
      <c r="D3667" s="147">
        <v>250</v>
      </c>
      <c r="E3667" s="144">
        <v>9.4920000000000009</v>
      </c>
      <c r="F3667" s="170">
        <f t="shared" ref="F3667:F3668" si="0">ROUND((100-E3667)/100*D3667,1)</f>
        <v>226.3</v>
      </c>
    </row>
    <row r="3668" spans="1:6" ht="15.75" thickBot="1">
      <c r="A3668" s="184"/>
      <c r="B3668" s="15" t="s">
        <v>3359</v>
      </c>
      <c r="C3668" s="16"/>
      <c r="D3668" s="147">
        <v>160</v>
      </c>
      <c r="E3668" s="144">
        <v>12.555</v>
      </c>
      <c r="F3668" s="170">
        <f t="shared" si="0"/>
        <v>139.9</v>
      </c>
    </row>
    <row r="3669" spans="1:6" ht="15.75" thickBot="1">
      <c r="A3669" s="184"/>
      <c r="B3669" s="26" t="s">
        <v>253</v>
      </c>
      <c r="C3669" s="218" t="s">
        <v>3360</v>
      </c>
      <c r="D3669" s="148"/>
      <c r="E3669" s="164"/>
      <c r="F3669" s="167"/>
    </row>
    <row r="3670" spans="1:6" ht="15.75" thickBot="1">
      <c r="A3670" s="184"/>
      <c r="B3670" s="31" t="s">
        <v>253</v>
      </c>
      <c r="C3670" s="218"/>
      <c r="D3670" s="147"/>
      <c r="E3670" s="164"/>
      <c r="F3670" s="167"/>
    </row>
    <row r="3671" spans="1:6" ht="15.75" thickBot="1">
      <c r="A3671" s="184"/>
      <c r="B3671" s="31" t="s">
        <v>314</v>
      </c>
      <c r="C3671" s="218"/>
      <c r="D3671" s="147"/>
      <c r="E3671" s="164"/>
      <c r="F3671" s="167"/>
    </row>
    <row r="3672" spans="1:6" ht="15.75" thickBot="1">
      <c r="A3672"/>
      <c r="B3672" s="15" t="s">
        <v>3361</v>
      </c>
      <c r="C3672" s="16"/>
      <c r="D3672" s="147">
        <v>400</v>
      </c>
      <c r="E3672" s="144">
        <v>51.606749999999998</v>
      </c>
      <c r="F3672" s="170">
        <f>ROUND((100-E3672)/100*D3672,1)</f>
        <v>193.6</v>
      </c>
    </row>
    <row r="3673" spans="1:6" ht="15.75" thickBot="1">
      <c r="A3673" s="203" t="s">
        <v>429</v>
      </c>
      <c r="B3673" s="26" t="s">
        <v>3362</v>
      </c>
      <c r="C3673" s="218" t="s">
        <v>3363</v>
      </c>
      <c r="D3673" s="147"/>
      <c r="E3673" s="164"/>
      <c r="F3673" s="167"/>
    </row>
    <row r="3674" spans="1:6" ht="15.75" thickBot="1">
      <c r="A3674" s="203"/>
      <c r="B3674" s="31" t="s">
        <v>3364</v>
      </c>
      <c r="C3674" s="218"/>
      <c r="D3674" s="147"/>
      <c r="E3674" s="164"/>
      <c r="F3674" s="167"/>
    </row>
    <row r="3675" spans="1:6" ht="15.75" thickBot="1">
      <c r="A3675" s="203"/>
      <c r="B3675" s="31" t="s">
        <v>1052</v>
      </c>
      <c r="C3675" s="218"/>
      <c r="D3675" s="147"/>
      <c r="E3675" s="164"/>
      <c r="F3675" s="167"/>
    </row>
    <row r="3676" spans="1:6">
      <c r="A3676" s="203"/>
      <c r="B3676" s="31" t="s">
        <v>3365</v>
      </c>
      <c r="C3676" s="16"/>
      <c r="D3676" s="147"/>
      <c r="E3676" s="164"/>
      <c r="F3676" s="167"/>
    </row>
    <row r="3677" spans="1:6">
      <c r="A3677" s="203"/>
      <c r="B3677" s="31" t="s">
        <v>3366</v>
      </c>
      <c r="C3677" s="16"/>
      <c r="D3677" s="147"/>
      <c r="E3677" s="164"/>
      <c r="F3677" s="167"/>
    </row>
    <row r="3678" spans="1:6">
      <c r="A3678" s="203"/>
      <c r="B3678" s="31" t="s">
        <v>3367</v>
      </c>
      <c r="C3678" s="16"/>
      <c r="D3678" s="147"/>
      <c r="E3678" s="164"/>
      <c r="F3678" s="167"/>
    </row>
    <row r="3679" spans="1:6">
      <c r="A3679"/>
      <c r="B3679" s="15" t="s">
        <v>3368</v>
      </c>
      <c r="C3679" s="16"/>
      <c r="D3679" s="147">
        <v>400</v>
      </c>
      <c r="E3679" s="144">
        <v>25.763999999999999</v>
      </c>
      <c r="F3679" s="170">
        <f>ROUND((100-E3679)/100*D3679,1)</f>
        <v>296.89999999999998</v>
      </c>
    </row>
    <row r="3680" spans="1:6" ht="15.75" thickBot="1">
      <c r="A3680" s="184" t="s">
        <v>340</v>
      </c>
      <c r="B3680" s="26" t="s">
        <v>1962</v>
      </c>
      <c r="C3680" s="16"/>
      <c r="D3680" s="147"/>
      <c r="E3680" s="164"/>
      <c r="F3680" s="167"/>
    </row>
    <row r="3681" spans="1:6" ht="15.75" thickBot="1">
      <c r="A3681" s="184"/>
      <c r="B3681" s="31" t="s">
        <v>3369</v>
      </c>
      <c r="C3681" s="218" t="s">
        <v>3370</v>
      </c>
      <c r="D3681" s="147"/>
      <c r="E3681" s="164"/>
      <c r="F3681" s="167"/>
    </row>
    <row r="3682" spans="1:6" ht="15.75" thickBot="1">
      <c r="A3682" s="184"/>
      <c r="B3682" s="31" t="s">
        <v>2613</v>
      </c>
      <c r="C3682" s="218"/>
      <c r="D3682" s="147"/>
      <c r="E3682" s="164"/>
      <c r="F3682" s="167"/>
    </row>
    <row r="3683" spans="1:6" ht="15.75" thickBot="1">
      <c r="A3683" s="184"/>
      <c r="B3683" s="31" t="s">
        <v>3371</v>
      </c>
      <c r="C3683" s="218"/>
      <c r="D3683" s="147"/>
      <c r="E3683" s="164"/>
      <c r="F3683" s="167"/>
    </row>
    <row r="3684" spans="1:6">
      <c r="A3684" s="184"/>
      <c r="B3684" s="31" t="s">
        <v>3372</v>
      </c>
      <c r="C3684" s="16"/>
      <c r="D3684" s="147"/>
      <c r="E3684" s="164"/>
      <c r="F3684" s="167"/>
    </row>
    <row r="3685" spans="1:6" ht="15.75" thickBot="1">
      <c r="A3685" s="115"/>
      <c r="B3685" s="15" t="s">
        <v>3373</v>
      </c>
      <c r="C3685" s="16"/>
      <c r="D3685" s="147">
        <v>160</v>
      </c>
      <c r="E3685" s="144">
        <v>69.844999999999999</v>
      </c>
      <c r="F3685" s="170">
        <f>ROUND((100-E3685)/100*D3685,1)</f>
        <v>48.2</v>
      </c>
    </row>
    <row r="3686" spans="1:6" ht="15.75" thickBot="1">
      <c r="A3686" s="222" t="s">
        <v>334</v>
      </c>
      <c r="B3686" s="22" t="s">
        <v>3374</v>
      </c>
      <c r="C3686" s="218" t="s">
        <v>3375</v>
      </c>
      <c r="D3686" s="147"/>
      <c r="E3686" s="164"/>
      <c r="F3686" s="167"/>
    </row>
    <row r="3687" spans="1:6" ht="15.75" thickBot="1">
      <c r="A3687" s="222"/>
      <c r="B3687" s="19" t="s">
        <v>3376</v>
      </c>
      <c r="C3687" s="218"/>
      <c r="D3687" s="147"/>
      <c r="E3687" s="164"/>
      <c r="F3687" s="167"/>
    </row>
    <row r="3688" spans="1:6" ht="15.75" thickBot="1">
      <c r="A3688" s="222"/>
      <c r="B3688" s="19" t="s">
        <v>3377</v>
      </c>
      <c r="C3688" s="218"/>
      <c r="D3688" s="147"/>
      <c r="E3688" s="164"/>
      <c r="F3688" s="167"/>
    </row>
    <row r="3689" spans="1:6" ht="15.75" thickBot="1">
      <c r="A3689" s="222"/>
      <c r="B3689" s="19" t="s">
        <v>3378</v>
      </c>
      <c r="C3689" s="218"/>
      <c r="D3689" s="147"/>
      <c r="E3689" s="164"/>
      <c r="F3689" s="167"/>
    </row>
    <row r="3690" spans="1:6" ht="15.75" thickBot="1">
      <c r="A3690" s="222"/>
      <c r="B3690" s="15" t="s">
        <v>3379</v>
      </c>
      <c r="C3690" s="218"/>
      <c r="D3690" s="147">
        <v>400</v>
      </c>
      <c r="E3690" s="144">
        <v>19.178750000000001</v>
      </c>
      <c r="F3690" s="170">
        <f t="shared" ref="F3690:F3691" si="1">ROUND((100-E3690)/100*D3690,1)</f>
        <v>323.3</v>
      </c>
    </row>
    <row r="3691" spans="1:6" ht="15.75" thickBot="1">
      <c r="A3691"/>
      <c r="B3691" s="15" t="s">
        <v>3380</v>
      </c>
      <c r="C3691" s="16"/>
      <c r="D3691" s="147">
        <v>250</v>
      </c>
      <c r="E3691" s="144">
        <v>3.7227999999999999</v>
      </c>
      <c r="F3691" s="170">
        <f t="shared" si="1"/>
        <v>240.7</v>
      </c>
    </row>
    <row r="3692" spans="1:6" ht="15.75" thickBot="1">
      <c r="A3692" s="205" t="s">
        <v>3339</v>
      </c>
      <c r="B3692" s="22" t="s">
        <v>1052</v>
      </c>
      <c r="C3692" s="218" t="s">
        <v>3381</v>
      </c>
      <c r="D3692" s="147"/>
      <c r="E3692" s="164"/>
      <c r="F3692" s="167"/>
    </row>
    <row r="3693" spans="1:6" ht="15.75" thickBot="1">
      <c r="A3693" s="205"/>
      <c r="B3693" s="19" t="s">
        <v>3382</v>
      </c>
      <c r="C3693" s="218"/>
      <c r="D3693" s="147"/>
      <c r="E3693" s="164"/>
      <c r="F3693" s="167"/>
    </row>
    <row r="3694" spans="1:6" ht="15.75" thickBot="1">
      <c r="A3694" s="205"/>
      <c r="B3694" s="22" t="s">
        <v>1052</v>
      </c>
      <c r="C3694" s="218"/>
      <c r="D3694" s="147"/>
      <c r="E3694" s="164"/>
      <c r="F3694" s="167"/>
    </row>
    <row r="3695" spans="1:6">
      <c r="A3695" s="205"/>
      <c r="B3695" s="22" t="s">
        <v>1052</v>
      </c>
      <c r="C3695" s="16"/>
      <c r="D3695" s="147"/>
      <c r="E3695" s="164"/>
      <c r="F3695" s="167"/>
    </row>
    <row r="3696" spans="1:6">
      <c r="A3696" s="205"/>
      <c r="B3696" s="31" t="s">
        <v>3383</v>
      </c>
      <c r="C3696" s="16"/>
      <c r="D3696" s="147"/>
      <c r="E3696" s="164"/>
      <c r="F3696" s="167"/>
    </row>
    <row r="3697" spans="1:6" ht="15.75" thickBot="1">
      <c r="A3697"/>
      <c r="B3697" s="15" t="s">
        <v>3384</v>
      </c>
      <c r="C3697" s="16"/>
      <c r="D3697" s="147">
        <v>250</v>
      </c>
      <c r="E3697" s="144">
        <v>31.05</v>
      </c>
      <c r="F3697" s="170">
        <f>ROUND((100-E3697)/100*D3697,1)</f>
        <v>172.4</v>
      </c>
    </row>
    <row r="3698" spans="1:6" ht="15.75" thickBot="1">
      <c r="A3698" s="184" t="s">
        <v>302</v>
      </c>
      <c r="B3698" s="26" t="s">
        <v>3292</v>
      </c>
      <c r="C3698" s="218" t="s">
        <v>3385</v>
      </c>
      <c r="D3698" s="147"/>
      <c r="E3698" s="164"/>
      <c r="F3698" s="167"/>
    </row>
    <row r="3699" spans="1:6" ht="15.75" thickBot="1">
      <c r="A3699" s="184"/>
      <c r="B3699" s="31" t="s">
        <v>3295</v>
      </c>
      <c r="C3699" s="218"/>
      <c r="D3699" s="147"/>
      <c r="E3699" s="164"/>
      <c r="F3699" s="167"/>
    </row>
    <row r="3700" spans="1:6" ht="15.75" thickBot="1">
      <c r="A3700" s="184"/>
      <c r="B3700" s="31" t="s">
        <v>3302</v>
      </c>
      <c r="C3700" s="218"/>
      <c r="D3700" s="147"/>
      <c r="E3700" s="164"/>
      <c r="F3700" s="167"/>
    </row>
    <row r="3701" spans="1:6">
      <c r="A3701" s="184"/>
      <c r="B3701" s="31" t="s">
        <v>271</v>
      </c>
      <c r="C3701" s="16"/>
      <c r="D3701" s="147"/>
      <c r="E3701" s="164"/>
      <c r="F3701" s="167"/>
    </row>
    <row r="3702" spans="1:6" ht="15.75" thickBot="1">
      <c r="A3702" s="216" t="s">
        <v>3339</v>
      </c>
      <c r="B3702" s="15" t="s">
        <v>3386</v>
      </c>
      <c r="C3702" s="16"/>
      <c r="D3702" s="147">
        <v>63</v>
      </c>
      <c r="E3702" s="144">
        <v>0.73968253968253972</v>
      </c>
      <c r="F3702" s="170">
        <f>ROUND((100-E3702)/100*D3702,1)</f>
        <v>62.5</v>
      </c>
    </row>
    <row r="3703" spans="1:6" ht="16.5" thickBot="1">
      <c r="A3703" s="216"/>
      <c r="B3703" s="31" t="s">
        <v>3387</v>
      </c>
      <c r="C3703" s="104" t="s">
        <v>3388</v>
      </c>
      <c r="D3703" s="147"/>
      <c r="E3703" s="164"/>
      <c r="F3703" s="167"/>
    </row>
    <row r="3704" spans="1:6">
      <c r="A3704" s="116"/>
      <c r="B3704" s="15" t="s">
        <v>3389</v>
      </c>
      <c r="C3704" s="16"/>
      <c r="D3704" s="147">
        <v>630</v>
      </c>
      <c r="E3704" s="144">
        <v>14.288253968253969</v>
      </c>
      <c r="F3704" s="170">
        <f>ROUND((100-E3704)/100*D3704,1)</f>
        <v>540</v>
      </c>
    </row>
    <row r="3705" spans="1:6" ht="15.75" thickBot="1">
      <c r="A3705" s="184" t="s">
        <v>14</v>
      </c>
      <c r="B3705" s="31" t="s">
        <v>63</v>
      </c>
      <c r="C3705" s="16"/>
      <c r="D3705" s="147"/>
      <c r="E3705" s="164"/>
      <c r="F3705" s="167"/>
    </row>
    <row r="3706" spans="1:6" ht="16.5" thickBot="1">
      <c r="A3706" s="184"/>
      <c r="B3706" s="31" t="s">
        <v>3390</v>
      </c>
      <c r="C3706" s="104" t="s">
        <v>281</v>
      </c>
      <c r="D3706" s="147"/>
      <c r="E3706" s="164"/>
      <c r="F3706" s="167"/>
    </row>
    <row r="3707" spans="1:6">
      <c r="A3707" s="184"/>
      <c r="B3707" s="31" t="s">
        <v>3391</v>
      </c>
      <c r="C3707" s="16"/>
      <c r="D3707" s="147"/>
      <c r="E3707" s="164"/>
      <c r="F3707" s="167"/>
    </row>
    <row r="3708" spans="1:6">
      <c r="A3708" s="184"/>
      <c r="B3708" s="15" t="s">
        <v>92</v>
      </c>
      <c r="C3708" s="16"/>
      <c r="D3708" s="147">
        <v>630</v>
      </c>
      <c r="E3708" s="144">
        <v>9.3939682539682536</v>
      </c>
      <c r="F3708" s="170">
        <f>ROUND((100-E3708)/100*D3708,1)</f>
        <v>570.79999999999995</v>
      </c>
    </row>
    <row r="3709" spans="1:6">
      <c r="A3709" s="184"/>
      <c r="B3709" s="31" t="s">
        <v>3392</v>
      </c>
      <c r="C3709" s="16"/>
      <c r="D3709" s="147"/>
      <c r="E3709" s="164"/>
      <c r="F3709" s="167"/>
    </row>
    <row r="3710" spans="1:6">
      <c r="A3710" s="184"/>
      <c r="B3710" s="26" t="s">
        <v>3393</v>
      </c>
      <c r="C3710" s="16"/>
      <c r="D3710" s="147"/>
      <c r="E3710" s="164"/>
      <c r="F3710" s="167"/>
    </row>
    <row r="3711" spans="1:6">
      <c r="A3711" s="184"/>
      <c r="B3711" s="34" t="s">
        <v>3057</v>
      </c>
      <c r="C3711" s="16"/>
      <c r="D3711" s="147"/>
      <c r="E3711" s="164"/>
      <c r="F3711" s="167"/>
    </row>
    <row r="3712" spans="1:6">
      <c r="A3712" s="184"/>
      <c r="B3712" s="31" t="s">
        <v>3394</v>
      </c>
      <c r="C3712" s="16"/>
      <c r="D3712" s="147"/>
      <c r="E3712" s="164"/>
      <c r="F3712" s="167"/>
    </row>
    <row r="3713" spans="1:6">
      <c r="A3713"/>
      <c r="B3713" s="15" t="s">
        <v>3395</v>
      </c>
      <c r="C3713" s="16"/>
      <c r="D3713" s="147">
        <v>400</v>
      </c>
      <c r="E3713" s="144">
        <v>8.3780000000000001</v>
      </c>
      <c r="F3713" s="170">
        <f>ROUND((100-E3713)/100*D3713,1)</f>
        <v>366.5</v>
      </c>
    </row>
    <row r="3714" spans="1:6">
      <c r="A3714" s="203" t="s">
        <v>429</v>
      </c>
      <c r="B3714" s="26" t="s">
        <v>3396</v>
      </c>
      <c r="C3714" s="211" t="s">
        <v>3397</v>
      </c>
      <c r="D3714" s="147"/>
      <c r="E3714" s="164"/>
      <c r="F3714" s="167"/>
    </row>
    <row r="3715" spans="1:6">
      <c r="A3715" s="203"/>
      <c r="B3715" s="31" t="s">
        <v>3398</v>
      </c>
      <c r="C3715" s="211"/>
      <c r="D3715" s="147"/>
      <c r="E3715" s="164"/>
      <c r="F3715" s="167"/>
    </row>
    <row r="3716" spans="1:6">
      <c r="A3716" s="203"/>
      <c r="B3716" s="31" t="s">
        <v>3399</v>
      </c>
      <c r="C3716" s="211"/>
      <c r="D3716" s="147"/>
      <c r="E3716" s="164"/>
      <c r="F3716" s="167"/>
    </row>
    <row r="3717" spans="1:6">
      <c r="A3717" s="203"/>
      <c r="B3717" s="31" t="s">
        <v>3400</v>
      </c>
      <c r="C3717" s="211"/>
      <c r="D3717" s="147"/>
      <c r="E3717" s="164"/>
      <c r="F3717" s="167"/>
    </row>
    <row r="3718" spans="1:6" ht="15.75" thickBot="1">
      <c r="A3718"/>
      <c r="B3718" s="15" t="s">
        <v>3401</v>
      </c>
      <c r="C3718" s="16"/>
      <c r="D3718" s="147">
        <v>250</v>
      </c>
      <c r="E3718" s="144">
        <v>36.220799999999997</v>
      </c>
      <c r="F3718" s="170">
        <f>ROUND((100-E3718)/100*D3718,1)</f>
        <v>159.4</v>
      </c>
    </row>
    <row r="3719" spans="1:6" ht="15.75" thickBot="1">
      <c r="A3719" s="191" t="s">
        <v>921</v>
      </c>
      <c r="B3719" s="26" t="s">
        <v>63</v>
      </c>
      <c r="C3719" s="218" t="s">
        <v>3402</v>
      </c>
      <c r="D3719" s="147"/>
      <c r="E3719" s="164"/>
      <c r="F3719" s="167"/>
    </row>
    <row r="3720" spans="1:6" ht="15.75" thickBot="1">
      <c r="A3720" s="191"/>
      <c r="B3720" s="31" t="s">
        <v>1962</v>
      </c>
      <c r="C3720" s="218"/>
      <c r="D3720" s="147"/>
      <c r="E3720" s="164"/>
      <c r="F3720" s="167"/>
    </row>
    <row r="3721" spans="1:6" ht="15.75" thickBot="1">
      <c r="A3721" s="191"/>
      <c r="B3721" s="31" t="s">
        <v>3403</v>
      </c>
      <c r="C3721" s="218"/>
      <c r="D3721" s="147"/>
      <c r="E3721" s="164"/>
      <c r="F3721" s="167"/>
    </row>
    <row r="3722" spans="1:6" ht="15.75" thickBot="1">
      <c r="A3722" s="191"/>
      <c r="B3722" s="31" t="s">
        <v>3303</v>
      </c>
      <c r="C3722" s="218"/>
      <c r="D3722" s="147"/>
      <c r="E3722" s="164"/>
      <c r="F3722" s="167"/>
    </row>
    <row r="3723" spans="1:6" ht="15.75" thickBot="1">
      <c r="A3723" s="191"/>
      <c r="B3723" s="31" t="s">
        <v>3404</v>
      </c>
      <c r="C3723" s="218"/>
      <c r="D3723" s="147"/>
      <c r="E3723" s="164"/>
      <c r="F3723" s="167"/>
    </row>
    <row r="3724" spans="1:6">
      <c r="A3724" s="191"/>
      <c r="B3724" s="31" t="s">
        <v>3295</v>
      </c>
      <c r="C3724" s="16"/>
      <c r="D3724" s="147"/>
      <c r="E3724" s="164"/>
      <c r="F3724" s="167"/>
    </row>
    <row r="3725" spans="1:6">
      <c r="A3725" s="115" t="s">
        <v>1224</v>
      </c>
      <c r="B3725" s="15" t="s">
        <v>3405</v>
      </c>
      <c r="C3725" s="16"/>
      <c r="D3725" s="147">
        <v>400</v>
      </c>
      <c r="E3725" s="144">
        <v>31.187999999999999</v>
      </c>
      <c r="F3725" s="170">
        <f>ROUND((100-E3725)/100*D3725,1)</f>
        <v>275.2</v>
      </c>
    </row>
    <row r="3726" spans="1:6" ht="15.75" thickBot="1">
      <c r="A3726" s="210" t="s">
        <v>334</v>
      </c>
      <c r="B3726" s="31" t="s">
        <v>3406</v>
      </c>
      <c r="C3726" s="16"/>
      <c r="D3726" s="147"/>
      <c r="E3726" s="164"/>
      <c r="F3726" s="167"/>
    </row>
    <row r="3727" spans="1:6" ht="15.75" thickBot="1">
      <c r="A3727" s="210"/>
      <c r="B3727" s="31" t="s">
        <v>3407</v>
      </c>
      <c r="C3727" s="218" t="s">
        <v>3408</v>
      </c>
      <c r="D3727" s="147"/>
      <c r="E3727" s="164"/>
      <c r="F3727" s="167"/>
    </row>
    <row r="3728" spans="1:6" ht="15.75" thickBot="1">
      <c r="A3728" s="210"/>
      <c r="B3728" s="31" t="s">
        <v>3409</v>
      </c>
      <c r="C3728" s="218"/>
      <c r="D3728" s="147"/>
      <c r="E3728" s="164"/>
      <c r="F3728" s="167"/>
    </row>
    <row r="3729" spans="1:6" ht="15.75" thickBot="1">
      <c r="A3729" s="210"/>
      <c r="B3729" s="31" t="s">
        <v>3410</v>
      </c>
      <c r="C3729" s="218"/>
      <c r="D3729" s="147"/>
      <c r="E3729" s="164"/>
      <c r="F3729" s="167"/>
    </row>
    <row r="3730" spans="1:6" ht="15.75" thickBot="1">
      <c r="A3730" s="210"/>
      <c r="B3730" s="31" t="s">
        <v>3411</v>
      </c>
      <c r="C3730" s="218"/>
      <c r="D3730" s="147"/>
      <c r="E3730" s="164"/>
      <c r="F3730" s="167"/>
    </row>
    <row r="3731" spans="1:6">
      <c r="A3731" s="210"/>
      <c r="B3731" s="31" t="s">
        <v>3412</v>
      </c>
      <c r="C3731" s="16"/>
      <c r="D3731" s="147"/>
      <c r="E3731" s="164"/>
      <c r="F3731" s="167"/>
    </row>
    <row r="3732" spans="1:6">
      <c r="A3732" s="210"/>
      <c r="B3732" s="31" t="s">
        <v>3413</v>
      </c>
      <c r="C3732" s="16"/>
      <c r="D3732" s="147"/>
      <c r="E3732" s="164"/>
      <c r="F3732" s="167"/>
    </row>
    <row r="3733" spans="1:6">
      <c r="A3733" s="210"/>
      <c r="B3733" s="31" t="s">
        <v>3414</v>
      </c>
      <c r="C3733" s="16"/>
      <c r="D3733" s="147"/>
      <c r="E3733" s="164"/>
      <c r="F3733" s="167"/>
    </row>
    <row r="3734" spans="1:6">
      <c r="A3734" s="210"/>
      <c r="B3734" s="15" t="s">
        <v>3415</v>
      </c>
      <c r="C3734" s="16"/>
      <c r="D3734" s="147"/>
      <c r="E3734" s="164"/>
      <c r="F3734" s="167"/>
    </row>
    <row r="3735" spans="1:6">
      <c r="A3735" s="210"/>
      <c r="B3735" s="26" t="s">
        <v>3416</v>
      </c>
      <c r="C3735" s="16"/>
      <c r="D3735" s="147"/>
      <c r="E3735" s="164"/>
      <c r="F3735" s="167"/>
    </row>
    <row r="3736" spans="1:6">
      <c r="A3736" s="210"/>
      <c r="B3736" s="31" t="s">
        <v>3417</v>
      </c>
      <c r="C3736" s="16"/>
      <c r="D3736" s="147"/>
      <c r="E3736" s="164"/>
      <c r="F3736" s="167"/>
    </row>
    <row r="3737" spans="1:6">
      <c r="A3737" s="210"/>
      <c r="B3737" s="31" t="s">
        <v>3418</v>
      </c>
      <c r="C3737" s="16"/>
      <c r="D3737" s="147"/>
      <c r="E3737" s="164"/>
      <c r="F3737" s="167"/>
    </row>
    <row r="3738" spans="1:6">
      <c r="A3738" s="210"/>
      <c r="B3738" s="31" t="s">
        <v>3419</v>
      </c>
      <c r="C3738" s="16"/>
      <c r="D3738" s="147"/>
      <c r="E3738" s="164"/>
      <c r="F3738" s="167"/>
    </row>
    <row r="3739" spans="1:6" ht="15.75" thickBot="1">
      <c r="A3739"/>
      <c r="B3739" s="15" t="s">
        <v>3420</v>
      </c>
      <c r="C3739" s="16"/>
      <c r="D3739" s="147">
        <v>160</v>
      </c>
      <c r="E3739" s="144">
        <v>10.734375</v>
      </c>
      <c r="F3739" s="170">
        <f>ROUND((100-E3739)/100*D3739,1)</f>
        <v>142.80000000000001</v>
      </c>
    </row>
    <row r="3740" spans="1:6" ht="15.75" thickBot="1">
      <c r="A3740" s="204" t="s">
        <v>429</v>
      </c>
      <c r="B3740" s="19" t="s">
        <v>3421</v>
      </c>
      <c r="C3740" s="218" t="s">
        <v>3408</v>
      </c>
      <c r="D3740" s="147"/>
      <c r="E3740" s="164"/>
      <c r="F3740" s="167"/>
    </row>
    <row r="3741" spans="1:6" ht="15.75" thickBot="1">
      <c r="A3741" s="204"/>
      <c r="B3741" s="19" t="s">
        <v>3422</v>
      </c>
      <c r="C3741" s="218"/>
      <c r="D3741" s="147"/>
      <c r="E3741" s="164"/>
      <c r="F3741" s="167"/>
    </row>
    <row r="3742" spans="1:6" ht="15.75" thickBot="1">
      <c r="A3742" s="204"/>
      <c r="B3742" s="19" t="s">
        <v>3423</v>
      </c>
      <c r="C3742" s="218"/>
      <c r="D3742" s="147"/>
      <c r="E3742" s="164"/>
      <c r="F3742" s="167"/>
    </row>
    <row r="3743" spans="1:6">
      <c r="A3743" s="204"/>
      <c r="B3743" s="31" t="s">
        <v>3424</v>
      </c>
      <c r="C3743" s="16"/>
      <c r="D3743" s="147"/>
      <c r="E3743" s="164"/>
      <c r="F3743" s="167"/>
    </row>
    <row r="3744" spans="1:6">
      <c r="A3744" s="204"/>
      <c r="B3744" s="19" t="s">
        <v>63</v>
      </c>
      <c r="C3744" s="16"/>
      <c r="D3744" s="147"/>
      <c r="E3744" s="164"/>
      <c r="F3744" s="167"/>
    </row>
    <row r="3745" spans="1:6">
      <c r="A3745" s="204"/>
      <c r="B3745" s="15" t="s">
        <v>92</v>
      </c>
      <c r="C3745" s="16"/>
      <c r="D3745" s="147">
        <v>250</v>
      </c>
      <c r="E3745" s="144">
        <v>3.5255999999999998</v>
      </c>
      <c r="F3745" s="170">
        <f>ROUND((100-E3745)/100*D3745,1)</f>
        <v>241.2</v>
      </c>
    </row>
    <row r="3746" spans="1:6">
      <c r="A3746" s="204"/>
      <c r="B3746" s="19" t="s">
        <v>3425</v>
      </c>
      <c r="C3746" s="16"/>
      <c r="D3746" s="147"/>
      <c r="E3746" s="164"/>
      <c r="F3746" s="167"/>
    </row>
    <row r="3747" spans="1:6">
      <c r="A3747" s="204"/>
      <c r="B3747" s="19" t="s">
        <v>3426</v>
      </c>
      <c r="C3747" s="16"/>
      <c r="D3747" s="147"/>
      <c r="E3747" s="164"/>
      <c r="F3747" s="167"/>
    </row>
    <row r="3748" spans="1:6">
      <c r="A3748" s="191" t="s">
        <v>29</v>
      </c>
      <c r="B3748" s="30" t="s">
        <v>3427</v>
      </c>
      <c r="C3748" s="117"/>
      <c r="D3748" s="147">
        <v>400</v>
      </c>
      <c r="E3748" s="144">
        <v>32.290750000000003</v>
      </c>
      <c r="F3748" s="170">
        <f>ROUND((100-E3748)/100*D3748,1)</f>
        <v>270.8</v>
      </c>
    </row>
    <row r="3749" spans="1:6">
      <c r="A3749" s="191"/>
      <c r="B3749" s="19" t="s">
        <v>1287</v>
      </c>
      <c r="C3749" s="211" t="s">
        <v>3428</v>
      </c>
      <c r="D3749" s="147"/>
      <c r="E3749" s="164"/>
      <c r="F3749" s="167"/>
    </row>
    <row r="3750" spans="1:6">
      <c r="A3750" s="191"/>
      <c r="B3750" s="28" t="s">
        <v>255</v>
      </c>
      <c r="C3750" s="211"/>
      <c r="D3750" s="147"/>
      <c r="E3750" s="164"/>
      <c r="F3750" s="167"/>
    </row>
    <row r="3751" spans="1:6">
      <c r="A3751" s="191"/>
      <c r="B3751" s="19" t="s">
        <v>1288</v>
      </c>
      <c r="C3751" s="211"/>
      <c r="D3751" s="147"/>
      <c r="E3751" s="164"/>
      <c r="F3751" s="167"/>
    </row>
    <row r="3752" spans="1:6">
      <c r="A3752" s="191"/>
      <c r="B3752" s="19" t="s">
        <v>607</v>
      </c>
      <c r="C3752" s="211"/>
      <c r="D3752" s="147"/>
      <c r="E3752" s="164"/>
      <c r="F3752" s="167"/>
    </row>
    <row r="3753" spans="1:6">
      <c r="A3753" s="191"/>
      <c r="B3753" s="19" t="s">
        <v>3429</v>
      </c>
      <c r="C3753" s="211"/>
      <c r="D3753" s="147"/>
      <c r="E3753" s="164"/>
      <c r="F3753" s="167"/>
    </row>
    <row r="3754" spans="1:6">
      <c r="A3754" s="191"/>
      <c r="B3754" s="19" t="s">
        <v>1256</v>
      </c>
      <c r="C3754" s="118"/>
      <c r="D3754" s="147"/>
      <c r="E3754" s="164"/>
      <c r="F3754" s="167"/>
    </row>
    <row r="3755" spans="1:6">
      <c r="A3755" s="115"/>
      <c r="B3755" s="19" t="s">
        <v>1289</v>
      </c>
      <c r="C3755" s="118"/>
      <c r="D3755" s="147"/>
      <c r="E3755" s="164"/>
      <c r="F3755" s="167"/>
    </row>
    <row r="3756" spans="1:6" s="113" customFormat="1" ht="15.75" thickBot="1">
      <c r="A3756"/>
      <c r="B3756" s="109" t="s">
        <v>3430</v>
      </c>
      <c r="C3756" s="111"/>
      <c r="D3756" s="163">
        <v>250</v>
      </c>
      <c r="E3756" s="144">
        <v>12.798</v>
      </c>
      <c r="F3756" s="170">
        <f>ROUND((100-E3756)/100*D3756,1)</f>
        <v>218</v>
      </c>
    </row>
    <row r="3757" spans="1:6" ht="15.75" thickBot="1">
      <c r="A3757" s="184" t="s">
        <v>14</v>
      </c>
      <c r="B3757" s="31" t="s">
        <v>3431</v>
      </c>
      <c r="C3757" s="218" t="s">
        <v>281</v>
      </c>
      <c r="D3757" s="147"/>
      <c r="E3757" s="164"/>
      <c r="F3757" s="167"/>
    </row>
    <row r="3758" spans="1:6" ht="15.75" thickBot="1">
      <c r="A3758" s="184"/>
      <c r="B3758" s="31" t="s">
        <v>3349</v>
      </c>
      <c r="C3758" s="218"/>
      <c r="D3758" s="147"/>
      <c r="E3758" s="164"/>
      <c r="F3758" s="167"/>
    </row>
    <row r="3759" spans="1:6" ht="15.75" thickBot="1">
      <c r="A3759"/>
      <c r="B3759" s="15" t="s">
        <v>3432</v>
      </c>
      <c r="C3759" s="16"/>
      <c r="D3759" s="147">
        <v>560</v>
      </c>
      <c r="E3759" s="144">
        <v>1.1496428571428572</v>
      </c>
      <c r="F3759" s="170">
        <f>ROUND((100-E3759)/100*D3759,1)</f>
        <v>553.6</v>
      </c>
    </row>
    <row r="3760" spans="1:6" ht="15.75" thickBot="1">
      <c r="A3760" s="186" t="s">
        <v>29</v>
      </c>
      <c r="B3760" s="31" t="s">
        <v>3433</v>
      </c>
      <c r="C3760" s="218" t="s">
        <v>3434</v>
      </c>
      <c r="D3760" s="147"/>
      <c r="E3760" s="164"/>
      <c r="F3760" s="167"/>
    </row>
    <row r="3761" spans="1:6" ht="15.75" thickBot="1">
      <c r="A3761" s="186"/>
      <c r="B3761" s="31" t="s">
        <v>3435</v>
      </c>
      <c r="C3761" s="218"/>
      <c r="D3761" s="147"/>
      <c r="E3761" s="164"/>
      <c r="F3761" s="167"/>
    </row>
    <row r="3762" spans="1:6" ht="15.75" thickBot="1">
      <c r="A3762"/>
      <c r="B3762" s="15" t="s">
        <v>3436</v>
      </c>
      <c r="C3762" s="16"/>
      <c r="D3762" s="147">
        <v>250</v>
      </c>
      <c r="E3762" s="144">
        <v>26.828399999999998</v>
      </c>
      <c r="F3762" s="170">
        <f>ROUND((100-E3762)/100*D3762,1)</f>
        <v>182.9</v>
      </c>
    </row>
    <row r="3763" spans="1:6" ht="15.75" thickBot="1">
      <c r="A3763" s="205" t="s">
        <v>3339</v>
      </c>
      <c r="B3763" s="26" t="s">
        <v>315</v>
      </c>
      <c r="C3763" s="218" t="s">
        <v>3437</v>
      </c>
      <c r="D3763" s="147"/>
      <c r="E3763" s="164"/>
      <c r="F3763" s="167"/>
    </row>
    <row r="3764" spans="1:6" ht="15.75" thickBot="1">
      <c r="A3764" s="205"/>
      <c r="B3764" s="26" t="s">
        <v>3438</v>
      </c>
      <c r="C3764" s="218"/>
      <c r="D3764" s="147"/>
      <c r="E3764" s="164"/>
      <c r="F3764" s="167"/>
    </row>
    <row r="3765" spans="1:6" ht="15.75" thickBot="1">
      <c r="A3765" s="205"/>
      <c r="B3765" s="31" t="s">
        <v>3439</v>
      </c>
      <c r="C3765" s="218"/>
      <c r="D3765" s="147"/>
      <c r="E3765" s="164"/>
      <c r="F3765" s="167"/>
    </row>
    <row r="3766" spans="1:6" ht="15.75" thickBot="1">
      <c r="A3766" s="205"/>
      <c r="B3766" s="31" t="s">
        <v>3440</v>
      </c>
      <c r="C3766" s="218"/>
      <c r="D3766" s="147"/>
      <c r="E3766" s="164"/>
      <c r="F3766" s="167"/>
    </row>
    <row r="3767" spans="1:6">
      <c r="A3767" s="205"/>
      <c r="B3767" s="31" t="s">
        <v>3441</v>
      </c>
      <c r="C3767" s="16"/>
      <c r="D3767" s="147"/>
      <c r="E3767" s="164"/>
      <c r="F3767" s="167"/>
    </row>
    <row r="3768" spans="1:6">
      <c r="A3768" s="205"/>
      <c r="B3768" s="31" t="s">
        <v>3442</v>
      </c>
      <c r="C3768" s="16"/>
      <c r="D3768" s="147"/>
      <c r="E3768" s="164"/>
      <c r="F3768" s="167"/>
    </row>
    <row r="3769" spans="1:6">
      <c r="A3769" s="205"/>
      <c r="B3769" s="31" t="s">
        <v>3443</v>
      </c>
      <c r="C3769" s="16"/>
      <c r="D3769" s="147"/>
      <c r="E3769" s="164"/>
      <c r="F3769" s="167"/>
    </row>
    <row r="3770" spans="1:6">
      <c r="A3770" s="205"/>
      <c r="B3770" s="31" t="s">
        <v>3444</v>
      </c>
      <c r="C3770" s="16"/>
      <c r="D3770" s="147"/>
      <c r="E3770" s="164"/>
      <c r="F3770" s="167"/>
    </row>
    <row r="3771" spans="1:6" ht="15.75" thickBot="1">
      <c r="A3771"/>
      <c r="B3771" s="15" t="s">
        <v>3445</v>
      </c>
      <c r="C3771" s="16"/>
      <c r="D3771" s="147">
        <v>400</v>
      </c>
      <c r="E3771" s="144">
        <v>40.361249999999998</v>
      </c>
      <c r="F3771" s="170">
        <f>ROUND((100-E3771)/100*D3771,1)</f>
        <v>238.6</v>
      </c>
    </row>
    <row r="3772" spans="1:6" ht="16.5" thickBot="1">
      <c r="A3772" s="191" t="s">
        <v>921</v>
      </c>
      <c r="B3772" s="26" t="s">
        <v>3446</v>
      </c>
      <c r="C3772" s="104" t="s">
        <v>3447</v>
      </c>
      <c r="D3772" s="147"/>
      <c r="E3772" s="164"/>
      <c r="F3772" s="167"/>
    </row>
    <row r="3773" spans="1:6">
      <c r="A3773" s="191"/>
      <c r="B3773" s="31" t="s">
        <v>3448</v>
      </c>
      <c r="C3773" s="16"/>
      <c r="D3773" s="147"/>
      <c r="E3773" s="164"/>
      <c r="F3773" s="167"/>
    </row>
    <row r="3774" spans="1:6">
      <c r="A3774" s="191"/>
      <c r="B3774" s="26" t="s">
        <v>3449</v>
      </c>
      <c r="C3774" s="16"/>
      <c r="D3774" s="147"/>
      <c r="E3774" s="164"/>
      <c r="F3774" s="167"/>
    </row>
    <row r="3775" spans="1:6">
      <c r="A3775" s="191"/>
      <c r="B3775" s="26" t="s">
        <v>1048</v>
      </c>
      <c r="C3775" s="16"/>
      <c r="D3775" s="147"/>
      <c r="E3775" s="164"/>
      <c r="F3775" s="167"/>
    </row>
    <row r="3776" spans="1:6">
      <c r="A3776" s="191"/>
      <c r="B3776" s="31" t="s">
        <v>3450</v>
      </c>
      <c r="C3776" s="16"/>
      <c r="D3776" s="147"/>
      <c r="E3776" s="164"/>
      <c r="F3776" s="167"/>
    </row>
    <row r="3777" spans="1:6">
      <c r="A3777" s="191"/>
      <c r="B3777" s="31" t="s">
        <v>3451</v>
      </c>
      <c r="C3777" s="16"/>
      <c r="D3777" s="147"/>
      <c r="E3777" s="164"/>
      <c r="F3777" s="167"/>
    </row>
    <row r="3778" spans="1:6" ht="15.75" thickBot="1">
      <c r="A3778" s="191" t="s">
        <v>3452</v>
      </c>
      <c r="B3778" s="119" t="s">
        <v>3453</v>
      </c>
      <c r="C3778" s="16"/>
      <c r="D3778" s="147">
        <v>250</v>
      </c>
      <c r="E3778" s="144">
        <v>10.8416</v>
      </c>
      <c r="F3778" s="170">
        <f>ROUND((100-E3778)/100*D3778,1)</f>
        <v>222.9</v>
      </c>
    </row>
    <row r="3779" spans="1:6" ht="27" thickBot="1">
      <c r="A3779" s="191"/>
      <c r="B3779" s="53" t="s">
        <v>3454</v>
      </c>
      <c r="C3779" s="218" t="s">
        <v>3455</v>
      </c>
      <c r="D3779" s="147"/>
      <c r="E3779" s="164"/>
      <c r="F3779" s="167"/>
    </row>
    <row r="3780" spans="1:6" ht="15.75" thickBot="1">
      <c r="A3780" s="191"/>
      <c r="B3780" s="31" t="s">
        <v>3456</v>
      </c>
      <c r="C3780" s="218"/>
      <c r="D3780" s="147"/>
      <c r="E3780" s="164"/>
      <c r="F3780" s="167"/>
    </row>
    <row r="3781" spans="1:6" ht="15.75" thickBot="1">
      <c r="A3781" s="191"/>
      <c r="B3781" s="19" t="s">
        <v>3457</v>
      </c>
      <c r="C3781" s="218"/>
      <c r="D3781" s="147"/>
      <c r="E3781" s="164"/>
      <c r="F3781" s="167"/>
    </row>
    <row r="3782" spans="1:6" ht="15.75" thickBot="1">
      <c r="A3782" s="191"/>
      <c r="B3782" s="31" t="s">
        <v>3458</v>
      </c>
      <c r="C3782" s="218"/>
      <c r="D3782" s="147"/>
      <c r="E3782" s="164"/>
      <c r="F3782" s="167"/>
    </row>
    <row r="3783" spans="1:6">
      <c r="A3783" s="191"/>
      <c r="B3783" s="31" t="s">
        <v>3459</v>
      </c>
      <c r="C3783" s="16"/>
      <c r="D3783" s="147"/>
      <c r="E3783" s="164"/>
      <c r="F3783" s="167"/>
    </row>
    <row r="3784" spans="1:6">
      <c r="A3784" s="191"/>
      <c r="B3784" s="31" t="s">
        <v>3460</v>
      </c>
      <c r="C3784" s="16"/>
      <c r="D3784" s="147"/>
      <c r="E3784" s="164"/>
      <c r="F3784" s="167"/>
    </row>
    <row r="3785" spans="1:6">
      <c r="A3785" s="191"/>
      <c r="B3785" s="15" t="s">
        <v>3461</v>
      </c>
      <c r="C3785" s="16"/>
      <c r="D3785" s="147"/>
      <c r="E3785" s="164"/>
      <c r="F3785" s="167"/>
    </row>
    <row r="3786" spans="1:6">
      <c r="A3786" s="191"/>
      <c r="B3786" s="31" t="s">
        <v>3462</v>
      </c>
      <c r="C3786" s="16"/>
      <c r="D3786" s="147"/>
      <c r="E3786" s="164"/>
      <c r="F3786" s="167"/>
    </row>
    <row r="3787" spans="1:6">
      <c r="A3787" s="191"/>
      <c r="B3787" s="31" t="s">
        <v>3463</v>
      </c>
      <c r="C3787" s="16"/>
      <c r="D3787" s="147"/>
      <c r="E3787" s="164"/>
      <c r="F3787" s="167"/>
    </row>
    <row r="3788" spans="1:6" ht="15.75" thickBot="1">
      <c r="A3788"/>
      <c r="B3788" s="15" t="s">
        <v>3464</v>
      </c>
      <c r="C3788" s="16"/>
      <c r="D3788" s="147">
        <v>630</v>
      </c>
      <c r="E3788" s="144">
        <v>12.464285714285714</v>
      </c>
      <c r="F3788" s="170">
        <f>ROUND((100-E3788)/100*D3788,1)</f>
        <v>551.5</v>
      </c>
    </row>
    <row r="3789" spans="1:6" ht="15.75" thickBot="1">
      <c r="A3789" s="203" t="s">
        <v>429</v>
      </c>
      <c r="B3789" s="26" t="s">
        <v>3465</v>
      </c>
      <c r="C3789" s="218" t="s">
        <v>3466</v>
      </c>
      <c r="D3789" s="147"/>
      <c r="E3789" s="164"/>
      <c r="F3789" s="167"/>
    </row>
    <row r="3790" spans="1:6" ht="15.75" thickBot="1">
      <c r="A3790" s="203"/>
      <c r="B3790" s="31" t="s">
        <v>3467</v>
      </c>
      <c r="C3790" s="218"/>
      <c r="D3790" s="147"/>
      <c r="E3790" s="164"/>
      <c r="F3790" s="167"/>
    </row>
    <row r="3791" spans="1:6" ht="15.75" thickBot="1">
      <c r="A3791" s="203"/>
      <c r="B3791" s="31" t="s">
        <v>3468</v>
      </c>
      <c r="C3791" s="218"/>
      <c r="D3791" s="147"/>
      <c r="E3791" s="164"/>
      <c r="F3791" s="167"/>
    </row>
    <row r="3792" spans="1:6">
      <c r="A3792" s="203"/>
      <c r="B3792" s="15" t="s">
        <v>92</v>
      </c>
      <c r="C3792" s="16"/>
      <c r="D3792" s="147">
        <v>630</v>
      </c>
      <c r="E3792" s="144">
        <v>10.571428571428571</v>
      </c>
      <c r="F3792" s="170">
        <f>ROUND((100-E3792)/100*D3792,1)</f>
        <v>563.4</v>
      </c>
    </row>
    <row r="3793" spans="1:6">
      <c r="A3793" s="203"/>
      <c r="B3793" s="31" t="s">
        <v>3468</v>
      </c>
      <c r="C3793" s="16"/>
      <c r="D3793" s="147"/>
      <c r="E3793" s="164"/>
      <c r="F3793" s="167"/>
    </row>
    <row r="3794" spans="1:6">
      <c r="A3794" s="203"/>
      <c r="B3794" s="31" t="s">
        <v>3469</v>
      </c>
      <c r="C3794" s="16"/>
      <c r="D3794" s="147"/>
      <c r="E3794" s="164"/>
      <c r="F3794" s="167"/>
    </row>
    <row r="3795" spans="1:6">
      <c r="A3795" s="203"/>
      <c r="B3795" s="31" t="s">
        <v>3470</v>
      </c>
      <c r="C3795" s="16"/>
      <c r="D3795" s="147"/>
      <c r="E3795" s="164"/>
      <c r="F3795" s="167"/>
    </row>
    <row r="3796" spans="1:6">
      <c r="A3796" s="203"/>
      <c r="B3796" s="26" t="s">
        <v>3465</v>
      </c>
      <c r="C3796" s="16"/>
      <c r="D3796" s="147"/>
      <c r="E3796" s="164"/>
      <c r="F3796" s="167"/>
    </row>
    <row r="3797" spans="1:6">
      <c r="A3797" s="203"/>
      <c r="B3797" s="31" t="s">
        <v>3471</v>
      </c>
      <c r="C3797" s="16"/>
      <c r="D3797" s="147"/>
      <c r="E3797" s="164"/>
      <c r="F3797" s="167"/>
    </row>
    <row r="3798" spans="1:6">
      <c r="A3798" s="115"/>
      <c r="B3798" s="31" t="s">
        <v>3472</v>
      </c>
      <c r="C3798" s="16"/>
      <c r="D3798" s="147"/>
      <c r="E3798" s="164"/>
      <c r="F3798" s="167"/>
    </row>
    <row r="3799" spans="1:6" ht="15.75" thickBot="1">
      <c r="A3799" s="191" t="s">
        <v>797</v>
      </c>
      <c r="B3799" s="45" t="s">
        <v>3473</v>
      </c>
      <c r="C3799" s="16"/>
      <c r="D3799" s="147">
        <v>40</v>
      </c>
      <c r="E3799" s="144">
        <v>26.324999999999999</v>
      </c>
      <c r="F3799" s="170">
        <f>ROUND((100-E3799)/100*D3799,1)</f>
        <v>29.5</v>
      </c>
    </row>
    <row r="3800" spans="1:6" ht="15.75" thickBot="1">
      <c r="A3800" s="191"/>
      <c r="B3800" s="31" t="s">
        <v>1052</v>
      </c>
      <c r="C3800" s="218" t="s">
        <v>3474</v>
      </c>
      <c r="D3800" s="147"/>
      <c r="E3800" s="164"/>
      <c r="F3800" s="167"/>
    </row>
    <row r="3801" spans="1:6" ht="15.75" thickBot="1">
      <c r="A3801" s="191"/>
      <c r="B3801" s="31" t="s">
        <v>3475</v>
      </c>
      <c r="C3801" s="218"/>
      <c r="D3801" s="147"/>
      <c r="E3801" s="164"/>
      <c r="F3801" s="167"/>
    </row>
    <row r="3802" spans="1:6" ht="15.75" thickBot="1">
      <c r="A3802" s="191"/>
      <c r="B3802" s="31" t="s">
        <v>3476</v>
      </c>
      <c r="C3802" s="218"/>
      <c r="D3802" s="147"/>
      <c r="E3802" s="164"/>
      <c r="F3802" s="167"/>
    </row>
    <row r="3803" spans="1:6" ht="15.75" thickBot="1">
      <c r="A3803" s="191"/>
      <c r="B3803" s="45" t="s">
        <v>3477</v>
      </c>
      <c r="C3803" s="16"/>
      <c r="D3803" s="147">
        <v>100</v>
      </c>
      <c r="E3803" s="144">
        <v>27.484999999999999</v>
      </c>
      <c r="F3803" s="170">
        <f>ROUND((100-E3803)/100*D3803,1)</f>
        <v>72.5</v>
      </c>
    </row>
    <row r="3804" spans="1:6" ht="15.75" thickBot="1">
      <c r="A3804" s="191"/>
      <c r="B3804" s="31" t="s">
        <v>63</v>
      </c>
      <c r="C3804" s="218" t="s">
        <v>3474</v>
      </c>
      <c r="D3804" s="147"/>
      <c r="E3804" s="164"/>
      <c r="F3804" s="167"/>
    </row>
    <row r="3805" spans="1:6" ht="15.75" thickBot="1">
      <c r="A3805" s="191"/>
      <c r="B3805" s="31" t="s">
        <v>3478</v>
      </c>
      <c r="C3805" s="218"/>
      <c r="D3805" s="147"/>
      <c r="E3805" s="164"/>
      <c r="F3805" s="167"/>
    </row>
    <row r="3806" spans="1:6" ht="15.75" thickBot="1">
      <c r="A3806" s="115"/>
      <c r="B3806" s="15" t="s">
        <v>3479</v>
      </c>
      <c r="C3806" s="16"/>
      <c r="D3806" s="147">
        <v>400</v>
      </c>
      <c r="E3806" s="144">
        <v>15.984</v>
      </c>
      <c r="F3806" s="170">
        <f>ROUND((100-E3806)/100*D3806,1)</f>
        <v>336.1</v>
      </c>
    </row>
    <row r="3807" spans="1:6" ht="15.75" thickBot="1">
      <c r="A3807" s="203" t="s">
        <v>429</v>
      </c>
      <c r="B3807" s="31" t="s">
        <v>3480</v>
      </c>
      <c r="C3807" s="218" t="s">
        <v>3481</v>
      </c>
      <c r="D3807" s="147"/>
      <c r="E3807" s="164"/>
      <c r="F3807" s="167"/>
    </row>
    <row r="3808" spans="1:6" ht="15.75" thickBot="1">
      <c r="A3808" s="203"/>
      <c r="B3808" s="31" t="s">
        <v>3482</v>
      </c>
      <c r="C3808" s="218"/>
      <c r="D3808" s="147"/>
      <c r="E3808" s="164"/>
      <c r="F3808" s="167"/>
    </row>
    <row r="3809" spans="1:6" ht="15.75" thickBot="1">
      <c r="A3809" s="203"/>
      <c r="B3809" s="31" t="s">
        <v>3483</v>
      </c>
      <c r="C3809" s="218"/>
      <c r="D3809" s="147"/>
      <c r="E3809" s="164"/>
      <c r="F3809" s="167"/>
    </row>
    <row r="3810" spans="1:6" ht="15.75" thickBot="1">
      <c r="A3810" s="203"/>
      <c r="B3810" s="31" t="s">
        <v>3484</v>
      </c>
      <c r="C3810" s="218"/>
      <c r="D3810" s="147"/>
      <c r="E3810" s="164"/>
      <c r="F3810" s="167"/>
    </row>
    <row r="3811" spans="1:6">
      <c r="A3811" s="203"/>
      <c r="B3811" s="31" t="s">
        <v>3485</v>
      </c>
      <c r="C3811" s="16"/>
      <c r="D3811" s="147"/>
      <c r="E3811" s="164"/>
      <c r="F3811" s="167"/>
    </row>
    <row r="3812" spans="1:6">
      <c r="A3812" s="115"/>
      <c r="B3812" s="31" t="s">
        <v>3486</v>
      </c>
      <c r="C3812" s="16"/>
      <c r="D3812" s="147"/>
      <c r="E3812" s="164"/>
      <c r="F3812" s="167"/>
    </row>
    <row r="3813" spans="1:6" ht="15.75" thickBot="1">
      <c r="A3813"/>
      <c r="B3813" s="15" t="s">
        <v>3487</v>
      </c>
      <c r="C3813" s="16"/>
      <c r="D3813" s="147">
        <v>400</v>
      </c>
      <c r="E3813" s="144">
        <v>14.6965</v>
      </c>
      <c r="F3813" s="170">
        <f>ROUND((100-E3813)/100*D3813,1)</f>
        <v>341.2</v>
      </c>
    </row>
    <row r="3814" spans="1:6" ht="16.5" thickBot="1">
      <c r="A3814" s="184" t="s">
        <v>14</v>
      </c>
      <c r="B3814" s="26" t="s">
        <v>63</v>
      </c>
      <c r="C3814" s="104" t="s">
        <v>281</v>
      </c>
      <c r="D3814" s="147"/>
      <c r="E3814" s="164"/>
      <c r="F3814" s="167"/>
    </row>
    <row r="3815" spans="1:6">
      <c r="A3815" s="184"/>
      <c r="B3815" s="31" t="s">
        <v>3488</v>
      </c>
      <c r="C3815" s="16"/>
      <c r="D3815" s="147"/>
      <c r="E3815" s="164"/>
      <c r="F3815" s="167"/>
    </row>
    <row r="3816" spans="1:6">
      <c r="A3816" s="184"/>
      <c r="B3816" s="31" t="s">
        <v>3489</v>
      </c>
      <c r="C3816" s="16"/>
      <c r="D3816" s="147"/>
      <c r="E3816" s="164"/>
      <c r="F3816" s="167"/>
    </row>
    <row r="3817" spans="1:6">
      <c r="A3817" s="184"/>
      <c r="B3817" s="15" t="s">
        <v>379</v>
      </c>
      <c r="C3817" s="16"/>
      <c r="D3817" s="147"/>
      <c r="E3817" s="164"/>
      <c r="F3817" s="167"/>
    </row>
    <row r="3818" spans="1:6">
      <c r="A3818" s="184"/>
      <c r="B3818" s="26" t="s">
        <v>3490</v>
      </c>
      <c r="C3818" s="16"/>
      <c r="D3818" s="147"/>
      <c r="E3818" s="164"/>
      <c r="F3818" s="167"/>
    </row>
    <row r="3819" spans="1:6">
      <c r="A3819" s="184"/>
      <c r="B3819" s="31" t="s">
        <v>2321</v>
      </c>
      <c r="C3819" s="16"/>
      <c r="D3819" s="147"/>
      <c r="E3819" s="164"/>
      <c r="F3819" s="167"/>
    </row>
    <row r="3820" spans="1:6">
      <c r="A3820" s="184"/>
      <c r="B3820" s="31" t="s">
        <v>271</v>
      </c>
      <c r="C3820" s="16"/>
      <c r="D3820" s="147"/>
      <c r="E3820" s="164"/>
      <c r="F3820" s="167"/>
    </row>
    <row r="3821" spans="1:6">
      <c r="A3821" s="184"/>
      <c r="B3821" s="31" t="s">
        <v>3491</v>
      </c>
      <c r="C3821" s="16"/>
      <c r="D3821" s="147"/>
      <c r="E3821" s="164"/>
      <c r="F3821" s="167"/>
    </row>
    <row r="3822" spans="1:6">
      <c r="A3822" s="184"/>
      <c r="B3822" s="31" t="s">
        <v>3492</v>
      </c>
      <c r="C3822" s="16"/>
      <c r="D3822" s="147"/>
      <c r="E3822" s="164"/>
      <c r="F3822" s="167"/>
    </row>
    <row r="3823" spans="1:6">
      <c r="A3823"/>
      <c r="B3823" s="15" t="s">
        <v>3493</v>
      </c>
      <c r="C3823" s="16"/>
      <c r="D3823" s="147">
        <v>250</v>
      </c>
      <c r="E3823" s="144">
        <v>29.1264</v>
      </c>
      <c r="F3823" s="170">
        <f>ROUND((100-E3823)/100*D3823,1)</f>
        <v>177.2</v>
      </c>
    </row>
    <row r="3824" spans="1:6">
      <c r="A3824" s="191" t="s">
        <v>3494</v>
      </c>
      <c r="B3824" s="31" t="s">
        <v>3495</v>
      </c>
      <c r="C3824" s="223" t="s">
        <v>3496</v>
      </c>
      <c r="D3824" s="147"/>
      <c r="E3824" s="164"/>
      <c r="F3824" s="167"/>
    </row>
    <row r="3825" spans="1:6">
      <c r="A3825" s="191"/>
      <c r="B3825" s="31" t="s">
        <v>3497</v>
      </c>
      <c r="C3825" s="223"/>
      <c r="D3825" s="147"/>
      <c r="E3825" s="164"/>
      <c r="F3825" s="167"/>
    </row>
    <row r="3826" spans="1:6">
      <c r="A3826" s="191"/>
      <c r="B3826" s="26" t="s">
        <v>3498</v>
      </c>
      <c r="C3826" s="223"/>
      <c r="D3826" s="147"/>
      <c r="E3826" s="164"/>
      <c r="F3826" s="167"/>
    </row>
    <row r="3827" spans="1:6">
      <c r="A3827" s="191"/>
      <c r="B3827" s="31" t="s">
        <v>3499</v>
      </c>
      <c r="C3827" s="223"/>
      <c r="D3827" s="147"/>
      <c r="E3827" s="164"/>
      <c r="F3827" s="167"/>
    </row>
    <row r="3828" spans="1:6">
      <c r="A3828" s="191"/>
      <c r="B3828" s="31" t="s">
        <v>3500</v>
      </c>
      <c r="C3828" s="223"/>
      <c r="D3828" s="147"/>
      <c r="E3828" s="164"/>
      <c r="F3828" s="167"/>
    </row>
    <row r="3829" spans="1:6">
      <c r="A3829" s="191"/>
      <c r="B3829" s="31" t="s">
        <v>3501</v>
      </c>
      <c r="C3829" s="223"/>
      <c r="D3829" s="147"/>
      <c r="E3829" s="164"/>
      <c r="F3829" s="167"/>
    </row>
    <row r="3830" spans="1:6">
      <c r="A3830" s="191"/>
      <c r="B3830" s="15" t="s">
        <v>734</v>
      </c>
      <c r="C3830" s="16"/>
      <c r="D3830" s="147">
        <v>250</v>
      </c>
      <c r="E3830" s="144">
        <v>30.6432</v>
      </c>
      <c r="F3830" s="170">
        <f>ROUND((100-E3830)/100*D3830,1)</f>
        <v>173.4</v>
      </c>
    </row>
    <row r="3831" spans="1:6">
      <c r="A3831" s="191"/>
      <c r="B3831" s="31" t="s">
        <v>3502</v>
      </c>
      <c r="C3831" s="16"/>
      <c r="D3831" s="147"/>
      <c r="E3831" s="164"/>
      <c r="F3831" s="167"/>
    </row>
    <row r="3832" spans="1:6">
      <c r="A3832" s="191"/>
      <c r="B3832" s="31" t="s">
        <v>3503</v>
      </c>
      <c r="C3832" s="16"/>
      <c r="D3832" s="147"/>
      <c r="E3832" s="164"/>
      <c r="F3832" s="167"/>
    </row>
    <row r="3833" spans="1:6">
      <c r="A3833" s="191"/>
      <c r="B3833" s="31" t="s">
        <v>3504</v>
      </c>
      <c r="C3833" s="16"/>
      <c r="D3833" s="147"/>
      <c r="E3833" s="164"/>
      <c r="F3833" s="167"/>
    </row>
    <row r="3834" spans="1:6">
      <c r="A3834" s="191"/>
      <c r="B3834" s="26" t="s">
        <v>3505</v>
      </c>
      <c r="C3834" s="16"/>
      <c r="D3834" s="147"/>
      <c r="E3834" s="164"/>
      <c r="F3834" s="167"/>
    </row>
    <row r="3835" spans="1:6">
      <c r="A3835" s="191"/>
      <c r="B3835" s="15" t="s">
        <v>3506</v>
      </c>
      <c r="C3835" s="16"/>
      <c r="D3835" s="147">
        <v>630</v>
      </c>
      <c r="E3835" s="144">
        <v>40.74285714285714</v>
      </c>
      <c r="F3835" s="170">
        <f>ROUND((100-E3835)/100*D3835,1)</f>
        <v>373.3</v>
      </c>
    </row>
    <row r="3836" spans="1:6" ht="15.75">
      <c r="A3836" s="191"/>
      <c r="B3836" s="31" t="s">
        <v>3507</v>
      </c>
      <c r="C3836" s="120" t="s">
        <v>3221</v>
      </c>
      <c r="D3836" s="147"/>
      <c r="E3836" s="164"/>
      <c r="F3836" s="167"/>
    </row>
    <row r="3837" spans="1:6">
      <c r="A3837" s="191"/>
      <c r="B3837" s="31" t="s">
        <v>3508</v>
      </c>
      <c r="C3837" s="16"/>
      <c r="D3837" s="147"/>
      <c r="E3837" s="164"/>
      <c r="F3837" s="167"/>
    </row>
    <row r="3838" spans="1:6">
      <c r="A3838" s="191"/>
      <c r="B3838" s="31" t="s">
        <v>3509</v>
      </c>
      <c r="C3838" s="16"/>
      <c r="D3838" s="147"/>
      <c r="E3838" s="164"/>
      <c r="F3838" s="167"/>
    </row>
    <row r="3839" spans="1:6">
      <c r="A3839" s="191"/>
      <c r="B3839" s="31" t="s">
        <v>3510</v>
      </c>
      <c r="C3839" s="16"/>
      <c r="D3839" s="147"/>
      <c r="E3839" s="164"/>
      <c r="F3839" s="167"/>
    </row>
    <row r="3840" spans="1:6">
      <c r="A3840" s="191"/>
      <c r="B3840" s="31" t="s">
        <v>3511</v>
      </c>
      <c r="C3840" s="16"/>
      <c r="D3840" s="147"/>
      <c r="E3840" s="164"/>
      <c r="F3840" s="167"/>
    </row>
    <row r="3841" spans="1:6">
      <c r="A3841" s="191"/>
      <c r="B3841" s="31" t="s">
        <v>3512</v>
      </c>
      <c r="C3841" s="16"/>
      <c r="D3841" s="147"/>
      <c r="E3841" s="164"/>
      <c r="F3841" s="167"/>
    </row>
    <row r="3842" spans="1:6">
      <c r="A3842" s="191"/>
      <c r="B3842" s="31" t="s">
        <v>3513</v>
      </c>
      <c r="C3842" s="16"/>
      <c r="D3842" s="147"/>
      <c r="E3842" s="164"/>
      <c r="F3842" s="167"/>
    </row>
    <row r="3843" spans="1:6">
      <c r="A3843" s="191"/>
      <c r="B3843" s="26" t="s">
        <v>3514</v>
      </c>
      <c r="C3843" s="16"/>
      <c r="D3843" s="147"/>
      <c r="E3843" s="164"/>
      <c r="F3843" s="167"/>
    </row>
    <row r="3844" spans="1:6">
      <c r="A3844" s="191"/>
      <c r="B3844" s="15" t="s">
        <v>734</v>
      </c>
      <c r="C3844" s="16"/>
      <c r="D3844" s="147"/>
      <c r="E3844" s="164"/>
      <c r="F3844" s="167"/>
    </row>
    <row r="3845" spans="1:6">
      <c r="A3845" s="191"/>
      <c r="B3845" s="31" t="s">
        <v>3515</v>
      </c>
      <c r="C3845" s="16"/>
      <c r="D3845" s="147"/>
      <c r="E3845" s="164"/>
      <c r="F3845" s="167"/>
    </row>
    <row r="3846" spans="1:6">
      <c r="A3846" s="191"/>
      <c r="B3846" s="26" t="s">
        <v>3516</v>
      </c>
      <c r="C3846" s="16"/>
      <c r="D3846" s="147"/>
      <c r="E3846" s="164"/>
      <c r="F3846" s="167"/>
    </row>
    <row r="3847" spans="1:6">
      <c r="A3847" s="191"/>
      <c r="B3847" s="26" t="s">
        <v>3517</v>
      </c>
      <c r="C3847" s="16"/>
      <c r="D3847" s="147"/>
      <c r="E3847" s="164"/>
      <c r="F3847" s="167"/>
    </row>
    <row r="3848" spans="1:6" ht="15.75" thickBot="1">
      <c r="A3848"/>
      <c r="B3848" s="15" t="s">
        <v>3518</v>
      </c>
      <c r="C3848" s="49"/>
      <c r="D3848" s="147">
        <v>1000</v>
      </c>
      <c r="E3848" s="144">
        <v>20.07</v>
      </c>
      <c r="F3848" s="170">
        <f>ROUND((100-E3848)/100*D3848,1)</f>
        <v>799.3</v>
      </c>
    </row>
    <row r="3849" spans="1:6" ht="16.5" thickBot="1">
      <c r="A3849" s="224" t="s">
        <v>356</v>
      </c>
      <c r="B3849" s="42" t="s">
        <v>3519</v>
      </c>
      <c r="C3849" s="104" t="s">
        <v>3520</v>
      </c>
      <c r="D3849" s="149"/>
      <c r="E3849" s="164"/>
      <c r="F3849" s="167"/>
    </row>
    <row r="3850" spans="1:6">
      <c r="A3850" s="224"/>
      <c r="B3850" s="48" t="s">
        <v>3521</v>
      </c>
      <c r="C3850" s="49"/>
      <c r="D3850" s="147"/>
      <c r="E3850" s="164"/>
      <c r="F3850" s="167"/>
    </row>
    <row r="3851" spans="1:6">
      <c r="A3851" s="224"/>
      <c r="B3851" s="42" t="s">
        <v>3522</v>
      </c>
      <c r="C3851" s="49"/>
      <c r="D3851" s="149"/>
      <c r="E3851" s="164"/>
      <c r="F3851" s="167"/>
    </row>
    <row r="3852" spans="1:6">
      <c r="A3852" s="224"/>
      <c r="B3852" s="26" t="s">
        <v>1735</v>
      </c>
      <c r="C3852" s="49"/>
      <c r="D3852" s="147"/>
      <c r="E3852" s="164"/>
      <c r="F3852" s="167"/>
    </row>
    <row r="3853" spans="1:6">
      <c r="A3853" s="224"/>
      <c r="B3853" s="48" t="s">
        <v>63</v>
      </c>
      <c r="C3853" s="49"/>
      <c r="D3853" s="147"/>
      <c r="E3853" s="164"/>
      <c r="F3853" s="167"/>
    </row>
    <row r="3854" spans="1:6">
      <c r="A3854" s="224"/>
      <c r="B3854" s="26" t="s">
        <v>3523</v>
      </c>
      <c r="C3854" s="49"/>
      <c r="D3854" s="147"/>
      <c r="E3854" s="164"/>
      <c r="F3854" s="167"/>
    </row>
    <row r="3855" spans="1:6">
      <c r="A3855" s="224"/>
      <c r="B3855" s="26" t="s">
        <v>3524</v>
      </c>
      <c r="C3855" s="49"/>
      <c r="D3855" s="147"/>
      <c r="E3855" s="164"/>
      <c r="F3855" s="167"/>
    </row>
    <row r="3856" spans="1:6">
      <c r="A3856" s="224"/>
      <c r="B3856" s="48" t="s">
        <v>3525</v>
      </c>
      <c r="C3856" s="49"/>
      <c r="D3856" s="147"/>
      <c r="E3856" s="164"/>
      <c r="F3856" s="167"/>
    </row>
    <row r="3857" spans="1:6">
      <c r="A3857" s="224"/>
      <c r="B3857" s="48" t="s">
        <v>3526</v>
      </c>
      <c r="C3857" s="49"/>
      <c r="D3857" s="147"/>
      <c r="E3857" s="164"/>
      <c r="F3857" s="167"/>
    </row>
    <row r="3858" spans="1:6">
      <c r="A3858" s="224"/>
      <c r="B3858" s="42" t="s">
        <v>3527</v>
      </c>
      <c r="C3858" s="49"/>
      <c r="D3858" s="149"/>
      <c r="E3858" s="164"/>
      <c r="F3858" s="167"/>
    </row>
    <row r="3859" spans="1:6">
      <c r="A3859" s="224"/>
      <c r="B3859" s="42" t="s">
        <v>3528</v>
      </c>
      <c r="C3859" s="49"/>
      <c r="D3859" s="149"/>
      <c r="E3859" s="164"/>
      <c r="F3859" s="167"/>
    </row>
    <row r="3860" spans="1:6">
      <c r="A3860" s="224"/>
      <c r="B3860" s="42" t="s">
        <v>3529</v>
      </c>
      <c r="C3860" s="49"/>
      <c r="D3860" s="149"/>
      <c r="E3860" s="164"/>
      <c r="F3860" s="167"/>
    </row>
    <row r="3861" spans="1:6">
      <c r="A3861" s="224"/>
      <c r="B3861" s="42" t="s">
        <v>3530</v>
      </c>
      <c r="C3861" s="49"/>
      <c r="D3861" s="149"/>
      <c r="E3861" s="164"/>
      <c r="F3861" s="167"/>
    </row>
    <row r="3862" spans="1:6">
      <c r="A3862" s="224"/>
      <c r="B3862" s="42" t="s">
        <v>1725</v>
      </c>
      <c r="C3862" s="49"/>
      <c r="D3862" s="149"/>
      <c r="E3862" s="164"/>
      <c r="F3862" s="167"/>
    </row>
    <row r="3863" spans="1:6">
      <c r="A3863" s="224"/>
      <c r="B3863" s="15" t="s">
        <v>734</v>
      </c>
      <c r="C3863" s="49"/>
      <c r="D3863" s="147">
        <v>1000</v>
      </c>
      <c r="E3863" s="144">
        <v>19.754999999999999</v>
      </c>
      <c r="F3863" s="170">
        <f>ROUND((100-E3863)/100*D3863,1)</f>
        <v>802.5</v>
      </c>
    </row>
    <row r="3864" spans="1:6">
      <c r="A3864" s="224"/>
      <c r="B3864" s="42" t="s">
        <v>3531</v>
      </c>
      <c r="C3864" s="49"/>
      <c r="D3864" s="149"/>
      <c r="E3864" s="164"/>
      <c r="F3864" s="167"/>
    </row>
    <row r="3865" spans="1:6">
      <c r="A3865" s="224"/>
      <c r="B3865" s="42" t="s">
        <v>3532</v>
      </c>
      <c r="C3865" s="49"/>
      <c r="D3865" s="149"/>
      <c r="E3865" s="164"/>
      <c r="F3865" s="167"/>
    </row>
    <row r="3866" spans="1:6">
      <c r="A3866" s="224"/>
      <c r="B3866" s="48" t="s">
        <v>3520</v>
      </c>
      <c r="C3866" s="49"/>
      <c r="D3866" s="147"/>
      <c r="E3866" s="164"/>
      <c r="F3866" s="167"/>
    </row>
    <row r="3867" spans="1:6">
      <c r="A3867" s="224"/>
      <c r="B3867" s="26" t="s">
        <v>3533</v>
      </c>
      <c r="C3867" s="49"/>
      <c r="D3867" s="147"/>
      <c r="E3867" s="164"/>
      <c r="F3867" s="167"/>
    </row>
    <row r="3868" spans="1:6">
      <c r="A3868" s="224"/>
      <c r="B3868" s="48" t="s">
        <v>3534</v>
      </c>
      <c r="C3868" s="49"/>
      <c r="D3868" s="147"/>
      <c r="E3868" s="164"/>
      <c r="F3868" s="167"/>
    </row>
    <row r="3869" spans="1:6">
      <c r="A3869" s="224"/>
      <c r="B3869" s="42" t="s">
        <v>3535</v>
      </c>
      <c r="C3869" s="49"/>
      <c r="D3869" s="149"/>
      <c r="E3869" s="164"/>
      <c r="F3869" s="167"/>
    </row>
    <row r="3870" spans="1:6">
      <c r="A3870" s="224"/>
      <c r="B3870" s="48" t="s">
        <v>3536</v>
      </c>
      <c r="C3870" s="49"/>
      <c r="D3870" s="147"/>
      <c r="E3870" s="164"/>
      <c r="F3870" s="167"/>
    </row>
    <row r="3871" spans="1:6">
      <c r="A3871" s="224"/>
      <c r="B3871" s="42" t="s">
        <v>3537</v>
      </c>
      <c r="C3871" s="49"/>
      <c r="D3871" s="149"/>
      <c r="E3871" s="164"/>
      <c r="F3871" s="167"/>
    </row>
    <row r="3872" spans="1:6">
      <c r="A3872" s="224"/>
      <c r="B3872" s="42" t="s">
        <v>3538</v>
      </c>
      <c r="C3872" s="49"/>
      <c r="D3872" s="149"/>
      <c r="E3872" s="164"/>
      <c r="F3872" s="167"/>
    </row>
    <row r="3873" spans="1:6">
      <c r="A3873" s="224"/>
      <c r="B3873" s="26" t="s">
        <v>3539</v>
      </c>
      <c r="C3873" s="49"/>
      <c r="D3873" s="147"/>
      <c r="E3873" s="164"/>
      <c r="F3873" s="167"/>
    </row>
    <row r="3874" spans="1:6">
      <c r="A3874" s="224"/>
      <c r="B3874" s="48" t="s">
        <v>3540</v>
      </c>
      <c r="C3874" s="49"/>
      <c r="D3874" s="147"/>
      <c r="E3874" s="164"/>
      <c r="F3874" s="167"/>
    </row>
    <row r="3875" spans="1:6">
      <c r="A3875" s="224"/>
      <c r="B3875" s="42" t="s">
        <v>3541</v>
      </c>
      <c r="C3875" s="49"/>
      <c r="D3875" s="149"/>
      <c r="E3875" s="164"/>
      <c r="F3875" s="167"/>
    </row>
    <row r="3876" spans="1:6">
      <c r="A3876"/>
      <c r="B3876" s="15" t="s">
        <v>3542</v>
      </c>
      <c r="C3876" s="49"/>
      <c r="D3876" s="147">
        <v>400</v>
      </c>
      <c r="E3876" s="144">
        <v>5.1074999999999999</v>
      </c>
      <c r="F3876" s="170">
        <f>ROUND((100-E3876)/100*D3876,1)</f>
        <v>379.6</v>
      </c>
    </row>
    <row r="3877" spans="1:6" ht="15.75" thickBot="1">
      <c r="A3877" s="225" t="s">
        <v>334</v>
      </c>
      <c r="B3877" s="42" t="s">
        <v>3543</v>
      </c>
      <c r="C3877" s="226" t="s">
        <v>3544</v>
      </c>
      <c r="D3877" s="149"/>
      <c r="E3877" s="164"/>
      <c r="F3877" s="167"/>
    </row>
    <row r="3878" spans="1:6" ht="15.75" thickBot="1">
      <c r="A3878" s="225"/>
      <c r="B3878" s="42" t="s">
        <v>3545</v>
      </c>
      <c r="C3878" s="226"/>
      <c r="D3878" s="149"/>
      <c r="E3878" s="164"/>
      <c r="F3878" s="167"/>
    </row>
    <row r="3879" spans="1:6" ht="15.75" thickBot="1">
      <c r="A3879" s="225"/>
      <c r="B3879" s="42" t="s">
        <v>3546</v>
      </c>
      <c r="C3879" s="226"/>
      <c r="D3879" s="149"/>
      <c r="E3879" s="164"/>
      <c r="F3879" s="167"/>
    </row>
    <row r="3880" spans="1:6">
      <c r="A3880"/>
      <c r="B3880" s="15" t="s">
        <v>3547</v>
      </c>
      <c r="C3880" s="49"/>
      <c r="D3880" s="158">
        <v>630</v>
      </c>
      <c r="E3880" s="144">
        <v>7.0825396825396822</v>
      </c>
      <c r="F3880" s="170">
        <f>ROUND((100-E3880)/100*D3880,1)</f>
        <v>585.4</v>
      </c>
    </row>
    <row r="3881" spans="1:6" ht="15.75" thickBot="1">
      <c r="A3881" s="227" t="s">
        <v>302</v>
      </c>
      <c r="B3881" s="31" t="s">
        <v>3548</v>
      </c>
      <c r="C3881" s="217" t="s">
        <v>3549</v>
      </c>
      <c r="D3881" s="147"/>
      <c r="E3881" s="164"/>
      <c r="F3881" s="167"/>
    </row>
    <row r="3882" spans="1:6" ht="15.75" thickBot="1">
      <c r="A3882" s="227"/>
      <c r="B3882" s="26" t="s">
        <v>3550</v>
      </c>
      <c r="C3882" s="217"/>
      <c r="D3882" s="147"/>
      <c r="E3882" s="164"/>
      <c r="F3882" s="167"/>
    </row>
    <row r="3883" spans="1:6" ht="15.75" thickBot="1">
      <c r="A3883" s="227"/>
      <c r="B3883" s="31" t="s">
        <v>3551</v>
      </c>
      <c r="C3883" s="217"/>
      <c r="D3883" s="147"/>
      <c r="E3883" s="164"/>
      <c r="F3883" s="167"/>
    </row>
    <row r="3884" spans="1:6" ht="15.75" thickBot="1">
      <c r="A3884" s="227"/>
      <c r="B3884" s="31" t="s">
        <v>3552</v>
      </c>
      <c r="C3884" s="217"/>
      <c r="D3884" s="147"/>
      <c r="E3884" s="164"/>
      <c r="F3884" s="167"/>
    </row>
    <row r="3885" spans="1:6" ht="15.75" thickBot="1">
      <c r="A3885" s="227"/>
      <c r="B3885" s="31" t="s">
        <v>3553</v>
      </c>
      <c r="C3885" s="217"/>
      <c r="D3885" s="147"/>
      <c r="E3885" s="164"/>
      <c r="F3885" s="167"/>
    </row>
    <row r="3886" spans="1:6" ht="15.75" thickBot="1">
      <c r="A3886" s="227"/>
      <c r="B3886" s="31" t="s">
        <v>3554</v>
      </c>
      <c r="C3886" s="217"/>
      <c r="D3886" s="147"/>
      <c r="E3886" s="164"/>
      <c r="F3886" s="167"/>
    </row>
    <row r="3887" spans="1:6" ht="15.75" thickBot="1">
      <c r="A3887" s="227"/>
      <c r="B3887" s="31" t="s">
        <v>3555</v>
      </c>
      <c r="C3887" s="217"/>
      <c r="D3887" s="147"/>
      <c r="E3887" s="164"/>
      <c r="F3887" s="167"/>
    </row>
    <row r="3888" spans="1:6">
      <c r="A3888" s="227"/>
      <c r="B3888" s="15" t="s">
        <v>92</v>
      </c>
      <c r="C3888" s="16"/>
      <c r="D3888" s="147">
        <v>630</v>
      </c>
      <c r="E3888" s="144">
        <v>17.667142857142856</v>
      </c>
      <c r="F3888" s="170">
        <f>ROUND((100-E3888)/100*D3888,1)</f>
        <v>518.70000000000005</v>
      </c>
    </row>
    <row r="3889" spans="1:6">
      <c r="A3889" s="227"/>
      <c r="B3889" s="26" t="s">
        <v>3556</v>
      </c>
      <c r="C3889" s="16"/>
      <c r="D3889" s="147"/>
      <c r="E3889" s="164"/>
      <c r="F3889" s="167"/>
    </row>
    <row r="3890" spans="1:6">
      <c r="A3890" s="227"/>
      <c r="B3890" s="31" t="s">
        <v>3557</v>
      </c>
      <c r="C3890" s="16"/>
      <c r="D3890" s="147"/>
      <c r="E3890" s="164"/>
      <c r="F3890" s="167"/>
    </row>
    <row r="3891" spans="1:6">
      <c r="A3891" s="227"/>
      <c r="B3891" s="31" t="s">
        <v>3558</v>
      </c>
      <c r="C3891" s="16"/>
      <c r="D3891" s="147"/>
      <c r="E3891" s="164"/>
      <c r="F3891" s="167"/>
    </row>
    <row r="3892" spans="1:6">
      <c r="A3892" s="227"/>
      <c r="B3892" s="31" t="s">
        <v>3559</v>
      </c>
      <c r="C3892" s="16"/>
      <c r="D3892" s="147"/>
      <c r="E3892" s="164"/>
      <c r="F3892" s="167"/>
    </row>
    <row r="3893" spans="1:6">
      <c r="A3893" s="227"/>
      <c r="B3893" s="31" t="s">
        <v>3560</v>
      </c>
      <c r="C3893" s="16"/>
      <c r="D3893" s="147"/>
      <c r="E3893" s="164"/>
      <c r="F3893" s="167"/>
    </row>
    <row r="3894" spans="1:6">
      <c r="A3894" s="227"/>
      <c r="B3894" s="26" t="s">
        <v>3561</v>
      </c>
      <c r="C3894" s="16"/>
      <c r="D3894" s="147"/>
      <c r="E3894" s="164"/>
      <c r="F3894" s="167"/>
    </row>
    <row r="3895" spans="1:6">
      <c r="A3895" s="227"/>
      <c r="B3895" s="31" t="s">
        <v>3562</v>
      </c>
      <c r="C3895" s="16"/>
      <c r="D3895" s="147"/>
      <c r="E3895" s="164"/>
      <c r="F3895" s="167"/>
    </row>
    <row r="3896" spans="1:6">
      <c r="A3896" s="227"/>
      <c r="B3896" s="31" t="s">
        <v>3563</v>
      </c>
      <c r="C3896" s="16"/>
      <c r="D3896" s="147"/>
      <c r="E3896" s="164"/>
      <c r="F3896" s="167"/>
    </row>
    <row r="3897" spans="1:6">
      <c r="A3897"/>
      <c r="B3897" s="15" t="s">
        <v>3564</v>
      </c>
      <c r="C3897" s="16"/>
      <c r="D3897" s="147">
        <v>630</v>
      </c>
      <c r="E3897" s="144">
        <v>9.8844444444444441</v>
      </c>
      <c r="F3897" s="170">
        <f>ROUND((100-E3897)/100*D3897,1)</f>
        <v>567.70000000000005</v>
      </c>
    </row>
    <row r="3898" spans="1:6" ht="16.5" thickBot="1">
      <c r="A3898" s="227" t="s">
        <v>29</v>
      </c>
      <c r="B3898" s="26" t="s">
        <v>3565</v>
      </c>
      <c r="C3898" s="103" t="s">
        <v>3566</v>
      </c>
      <c r="D3898" s="147"/>
      <c r="E3898" s="164"/>
      <c r="F3898" s="167"/>
    </row>
    <row r="3899" spans="1:6">
      <c r="A3899" s="227"/>
      <c r="B3899" s="31" t="s">
        <v>3567</v>
      </c>
      <c r="C3899" s="16"/>
      <c r="D3899" s="147"/>
      <c r="E3899" s="164"/>
      <c r="F3899" s="167"/>
    </row>
    <row r="3900" spans="1:6">
      <c r="A3900" s="227"/>
      <c r="B3900" s="31" t="s">
        <v>3568</v>
      </c>
      <c r="C3900" s="16"/>
      <c r="D3900" s="147"/>
      <c r="E3900" s="164"/>
      <c r="F3900" s="167"/>
    </row>
    <row r="3901" spans="1:6">
      <c r="A3901" s="227"/>
      <c r="B3901" s="31" t="s">
        <v>3569</v>
      </c>
      <c r="C3901" s="16"/>
      <c r="D3901" s="147"/>
      <c r="E3901" s="164"/>
      <c r="F3901" s="167"/>
    </row>
    <row r="3902" spans="1:6">
      <c r="A3902" s="227"/>
      <c r="B3902" s="31" t="s">
        <v>3566</v>
      </c>
      <c r="C3902" s="16"/>
      <c r="D3902" s="147"/>
      <c r="E3902" s="164"/>
      <c r="F3902" s="167"/>
    </row>
    <row r="3903" spans="1:6">
      <c r="A3903" s="227"/>
      <c r="B3903" s="31" t="s">
        <v>3570</v>
      </c>
      <c r="C3903" s="16"/>
      <c r="D3903" s="147"/>
      <c r="E3903" s="164"/>
      <c r="F3903" s="167"/>
    </row>
    <row r="3904" spans="1:6">
      <c r="A3904" s="227"/>
      <c r="B3904" s="31" t="s">
        <v>3571</v>
      </c>
      <c r="C3904" s="16"/>
      <c r="D3904" s="147"/>
      <c r="E3904" s="164"/>
      <c r="F3904" s="167"/>
    </row>
    <row r="3905" spans="1:6">
      <c r="A3905" s="227"/>
      <c r="B3905" s="31" t="s">
        <v>3572</v>
      </c>
      <c r="C3905" s="16"/>
      <c r="D3905" s="147"/>
      <c r="E3905" s="164"/>
      <c r="F3905" s="167"/>
    </row>
    <row r="3906" spans="1:6">
      <c r="A3906" s="227"/>
      <c r="B3906" s="15" t="s">
        <v>680</v>
      </c>
      <c r="C3906" s="16"/>
      <c r="D3906" s="147">
        <v>630</v>
      </c>
      <c r="E3906" s="144">
        <v>43.693333333333335</v>
      </c>
      <c r="F3906" s="170">
        <f>ROUND((100-E3906)/100*D3906,1)</f>
        <v>354.7</v>
      </c>
    </row>
    <row r="3907" spans="1:6">
      <c r="A3907" s="227"/>
      <c r="B3907" s="31" t="s">
        <v>3573</v>
      </c>
      <c r="C3907" s="16"/>
      <c r="D3907" s="147"/>
      <c r="E3907" s="164"/>
      <c r="F3907" s="167"/>
    </row>
    <row r="3908" spans="1:6">
      <c r="A3908" s="227"/>
      <c r="B3908" s="31" t="s">
        <v>3574</v>
      </c>
      <c r="C3908" s="16"/>
      <c r="D3908" s="147"/>
      <c r="E3908" s="164"/>
      <c r="F3908" s="167"/>
    </row>
    <row r="3909" spans="1:6">
      <c r="A3909" s="227"/>
      <c r="B3909" s="31" t="s">
        <v>3575</v>
      </c>
      <c r="C3909" s="16"/>
      <c r="D3909" s="147"/>
      <c r="E3909" s="164"/>
      <c r="F3909" s="167"/>
    </row>
    <row r="3910" spans="1:6">
      <c r="A3910" s="227"/>
      <c r="B3910" s="31" t="s">
        <v>3576</v>
      </c>
      <c r="C3910" s="16"/>
      <c r="D3910" s="147"/>
      <c r="E3910" s="164"/>
      <c r="F3910" s="167"/>
    </row>
    <row r="3911" spans="1:6">
      <c r="A3911" s="227"/>
      <c r="B3911" s="31" t="s">
        <v>3577</v>
      </c>
      <c r="C3911" s="16"/>
      <c r="D3911" s="147"/>
      <c r="E3911" s="164"/>
      <c r="F3911" s="167"/>
    </row>
    <row r="3912" spans="1:6">
      <c r="A3912" s="227"/>
      <c r="B3912" s="31" t="s">
        <v>3578</v>
      </c>
      <c r="C3912" s="16"/>
      <c r="D3912" s="147"/>
      <c r="E3912" s="164"/>
      <c r="F3912" s="167"/>
    </row>
    <row r="3913" spans="1:6">
      <c r="A3913" s="227"/>
      <c r="B3913" s="31" t="s">
        <v>3579</v>
      </c>
      <c r="C3913" s="16"/>
      <c r="D3913" s="147"/>
      <c r="E3913" s="164"/>
      <c r="F3913" s="167"/>
    </row>
    <row r="3914" spans="1:6">
      <c r="A3914" s="227"/>
      <c r="B3914" s="31" t="s">
        <v>3580</v>
      </c>
      <c r="C3914" s="16"/>
      <c r="D3914" s="147"/>
      <c r="E3914" s="164"/>
      <c r="F3914" s="167"/>
    </row>
    <row r="3915" spans="1:6">
      <c r="A3915" s="227"/>
      <c r="B3915" s="31" t="s">
        <v>1052</v>
      </c>
      <c r="C3915" s="16"/>
      <c r="D3915" s="147"/>
      <c r="E3915" s="164"/>
      <c r="F3915" s="167"/>
    </row>
    <row r="3916" spans="1:6">
      <c r="A3916" s="14"/>
      <c r="B3916" s="15" t="s">
        <v>3581</v>
      </c>
      <c r="C3916" s="16"/>
      <c r="D3916" s="147">
        <v>630</v>
      </c>
      <c r="E3916" s="144">
        <v>18.937936507936509</v>
      </c>
      <c r="F3916" s="170">
        <f>ROUND((100-E3916)/100*D3916,1)</f>
        <v>510.7</v>
      </c>
    </row>
    <row r="3917" spans="1:6">
      <c r="A3917" s="191" t="s">
        <v>797</v>
      </c>
      <c r="B3917" s="31" t="s">
        <v>3582</v>
      </c>
      <c r="C3917" s="16"/>
      <c r="D3917" s="147"/>
      <c r="E3917" s="164"/>
      <c r="F3917" s="167"/>
    </row>
    <row r="3918" spans="1:6" ht="15.75" thickBot="1">
      <c r="A3918" s="191"/>
      <c r="B3918" s="26" t="s">
        <v>3583</v>
      </c>
      <c r="C3918" s="217" t="s">
        <v>3584</v>
      </c>
      <c r="D3918" s="147"/>
      <c r="E3918" s="164"/>
      <c r="F3918" s="167"/>
    </row>
    <row r="3919" spans="1:6" ht="15.75" thickBot="1">
      <c r="A3919" s="191"/>
      <c r="B3919" s="26" t="s">
        <v>3585</v>
      </c>
      <c r="C3919" s="217"/>
      <c r="D3919" s="147"/>
      <c r="E3919" s="164"/>
      <c r="F3919" s="167"/>
    </row>
    <row r="3920" spans="1:6" ht="15.75" thickBot="1">
      <c r="A3920" s="191"/>
      <c r="B3920" s="26" t="s">
        <v>3586</v>
      </c>
      <c r="C3920" s="217"/>
      <c r="D3920" s="147"/>
      <c r="E3920" s="164"/>
      <c r="F3920" s="167"/>
    </row>
    <row r="3921" spans="1:6" ht="15.75" thickBot="1">
      <c r="A3921" s="191"/>
      <c r="B3921" s="26" t="s">
        <v>63</v>
      </c>
      <c r="C3921" s="217"/>
      <c r="D3921" s="147"/>
      <c r="E3921" s="164"/>
      <c r="F3921" s="167"/>
    </row>
    <row r="3922" spans="1:6" ht="15.75" thickBot="1">
      <c r="A3922" s="191"/>
      <c r="B3922" s="31" t="s">
        <v>3587</v>
      </c>
      <c r="C3922" s="217"/>
      <c r="D3922" s="147"/>
      <c r="E3922" s="164"/>
      <c r="F3922" s="167"/>
    </row>
    <row r="3923" spans="1:6">
      <c r="A3923" s="191"/>
      <c r="B3923" s="31" t="s">
        <v>3588</v>
      </c>
      <c r="C3923" s="16"/>
      <c r="D3923" s="147"/>
      <c r="E3923" s="164"/>
      <c r="F3923" s="167"/>
    </row>
    <row r="3924" spans="1:6">
      <c r="A3924" s="191"/>
      <c r="B3924" s="31" t="s">
        <v>3589</v>
      </c>
      <c r="C3924" s="16"/>
      <c r="D3924" s="147"/>
      <c r="E3924" s="164"/>
      <c r="F3924" s="167"/>
    </row>
    <row r="3925" spans="1:6">
      <c r="A3925" s="191"/>
      <c r="B3925" s="31" t="s">
        <v>3590</v>
      </c>
      <c r="C3925" s="16"/>
      <c r="D3925" s="147"/>
      <c r="E3925" s="164"/>
      <c r="F3925" s="167"/>
    </row>
    <row r="3926" spans="1:6">
      <c r="A3926" s="191"/>
      <c r="B3926" s="31" t="s">
        <v>3591</v>
      </c>
      <c r="C3926" s="16"/>
      <c r="D3926" s="147"/>
      <c r="E3926" s="164"/>
      <c r="F3926" s="167"/>
    </row>
    <row r="3927" spans="1:6">
      <c r="A3927" s="191"/>
      <c r="B3927" s="31" t="s">
        <v>3592</v>
      </c>
      <c r="C3927" s="16"/>
      <c r="D3927" s="147"/>
      <c r="E3927" s="164"/>
      <c r="F3927" s="167"/>
    </row>
    <row r="3928" spans="1:6">
      <c r="A3928" s="191"/>
      <c r="B3928" s="31" t="s">
        <v>3593</v>
      </c>
      <c r="C3928" s="16"/>
      <c r="D3928" s="147"/>
      <c r="E3928" s="164"/>
      <c r="F3928" s="167"/>
    </row>
    <row r="3929" spans="1:6">
      <c r="A3929" s="191"/>
      <c r="B3929" s="15" t="s">
        <v>92</v>
      </c>
      <c r="C3929" s="16"/>
      <c r="D3929" s="147">
        <v>400</v>
      </c>
      <c r="E3929" s="144">
        <v>23.43</v>
      </c>
      <c r="F3929" s="170">
        <f>ROUND((100-E3929)/100*D3929,1)</f>
        <v>306.3</v>
      </c>
    </row>
    <row r="3930" spans="1:6">
      <c r="A3930" s="191"/>
      <c r="B3930" s="26" t="s">
        <v>3594</v>
      </c>
      <c r="C3930" s="16"/>
      <c r="D3930" s="147"/>
      <c r="E3930" s="164"/>
      <c r="F3930" s="167"/>
    </row>
    <row r="3931" spans="1:6">
      <c r="A3931" s="191"/>
      <c r="B3931" s="31" t="s">
        <v>3595</v>
      </c>
      <c r="C3931" s="16"/>
      <c r="D3931" s="147"/>
      <c r="E3931" s="164"/>
      <c r="F3931" s="167"/>
    </row>
    <row r="3932" spans="1:6">
      <c r="A3932" s="191"/>
      <c r="B3932" s="31" t="s">
        <v>3596</v>
      </c>
      <c r="C3932" s="16"/>
      <c r="D3932" s="147"/>
      <c r="E3932" s="164"/>
      <c r="F3932" s="167"/>
    </row>
    <row r="3933" spans="1:6">
      <c r="A3933" s="191"/>
      <c r="B3933" s="31" t="s">
        <v>3597</v>
      </c>
      <c r="C3933" s="16"/>
      <c r="D3933" s="147"/>
      <c r="E3933" s="164"/>
      <c r="F3933" s="167"/>
    </row>
    <row r="3934" spans="1:6">
      <c r="A3934" s="191"/>
      <c r="B3934" s="31" t="s">
        <v>3598</v>
      </c>
      <c r="C3934" s="16"/>
      <c r="D3934" s="147"/>
      <c r="E3934" s="164"/>
      <c r="F3934" s="167"/>
    </row>
    <row r="3935" spans="1:6">
      <c r="A3935" s="191"/>
      <c r="B3935" s="31" t="s">
        <v>3599</v>
      </c>
      <c r="C3935" s="16"/>
      <c r="D3935" s="147"/>
      <c r="E3935" s="164"/>
      <c r="F3935" s="167"/>
    </row>
    <row r="3936" spans="1:6">
      <c r="A3936" s="191"/>
      <c r="B3936" s="31" t="s">
        <v>3600</v>
      </c>
      <c r="C3936" s="16"/>
      <c r="D3936" s="147"/>
      <c r="E3936" s="164"/>
      <c r="F3936" s="167"/>
    </row>
    <row r="3937" spans="1:6">
      <c r="A3937" s="191"/>
      <c r="B3937" s="31" t="s">
        <v>3601</v>
      </c>
      <c r="C3937" s="16"/>
      <c r="D3937" s="147"/>
      <c r="E3937" s="164"/>
      <c r="F3937" s="167"/>
    </row>
    <row r="3938" spans="1:6">
      <c r="A3938" s="191"/>
      <c r="B3938" s="31" t="s">
        <v>3602</v>
      </c>
      <c r="C3938" s="16"/>
      <c r="D3938" s="147"/>
      <c r="E3938" s="164"/>
      <c r="F3938" s="167"/>
    </row>
    <row r="3939" spans="1:6">
      <c r="A3939"/>
      <c r="B3939" s="15" t="s">
        <v>3603</v>
      </c>
      <c r="C3939" s="16"/>
      <c r="D3939" s="147">
        <v>320</v>
      </c>
      <c r="E3939" s="172">
        <v>2.3153125000000001</v>
      </c>
      <c r="F3939" s="170">
        <f>ROUND((100-E3939)/100*D3939,1)</f>
        <v>312.60000000000002</v>
      </c>
    </row>
    <row r="3940" spans="1:6">
      <c r="A3940" s="186" t="s">
        <v>29</v>
      </c>
      <c r="B3940" s="26" t="s">
        <v>3604</v>
      </c>
      <c r="C3940" s="16"/>
      <c r="D3940" s="147"/>
      <c r="E3940" s="164"/>
      <c r="F3940" s="167"/>
    </row>
    <row r="3941" spans="1:6" ht="15.75" thickBot="1">
      <c r="A3941" s="186"/>
      <c r="B3941" s="31" t="s">
        <v>3605</v>
      </c>
      <c r="C3941" s="217" t="s">
        <v>3606</v>
      </c>
      <c r="D3941" s="147"/>
      <c r="E3941" s="164"/>
      <c r="F3941" s="167"/>
    </row>
    <row r="3942" spans="1:6" ht="15.75" thickBot="1">
      <c r="A3942" s="186"/>
      <c r="B3942" s="26" t="s">
        <v>3607</v>
      </c>
      <c r="C3942" s="217"/>
      <c r="D3942" s="147"/>
      <c r="E3942" s="164"/>
      <c r="F3942" s="167"/>
    </row>
    <row r="3943" spans="1:6" ht="15.75" thickBot="1">
      <c r="A3943" s="186"/>
      <c r="B3943" s="26" t="s">
        <v>3608</v>
      </c>
      <c r="C3943" s="217"/>
      <c r="D3943" s="147"/>
      <c r="E3943" s="164"/>
      <c r="F3943" s="167"/>
    </row>
    <row r="3944" spans="1:6">
      <c r="A3944" s="186"/>
      <c r="B3944" s="26" t="s">
        <v>3609</v>
      </c>
      <c r="C3944" s="16"/>
      <c r="D3944" s="147"/>
      <c r="E3944" s="164"/>
      <c r="F3944" s="167"/>
    </row>
    <row r="3945" spans="1:6">
      <c r="A3945" s="186"/>
      <c r="B3945" s="26" t="s">
        <v>3610</v>
      </c>
      <c r="C3945" s="16"/>
      <c r="D3945" s="147"/>
      <c r="E3945" s="164"/>
      <c r="F3945" s="167"/>
    </row>
    <row r="3946" spans="1:6">
      <c r="A3946" s="186"/>
      <c r="B3946" s="31" t="s">
        <v>3611</v>
      </c>
      <c r="C3946" s="16"/>
      <c r="D3946" s="147"/>
      <c r="E3946" s="164"/>
      <c r="F3946" s="167"/>
    </row>
    <row r="3947" spans="1:6">
      <c r="A3947" s="186"/>
      <c r="B3947" s="15" t="s">
        <v>92</v>
      </c>
      <c r="C3947" s="16"/>
      <c r="D3947" s="147">
        <v>630</v>
      </c>
      <c r="E3947" s="144">
        <v>1.8928571428571428</v>
      </c>
      <c r="F3947" s="170">
        <f>ROUND((100-E3947)/100*D3947,1)</f>
        <v>618.1</v>
      </c>
    </row>
    <row r="3948" spans="1:6">
      <c r="A3948" s="186"/>
      <c r="B3948" s="26" t="s">
        <v>3612</v>
      </c>
      <c r="C3948" s="16"/>
      <c r="D3948" s="147"/>
      <c r="E3948" s="164"/>
      <c r="F3948" s="167"/>
    </row>
    <row r="3949" spans="1:6">
      <c r="A3949" s="186"/>
      <c r="B3949" s="31" t="s">
        <v>3613</v>
      </c>
      <c r="C3949" s="16"/>
      <c r="D3949" s="147"/>
      <c r="E3949" s="164"/>
      <c r="F3949" s="167"/>
    </row>
    <row r="3950" spans="1:6">
      <c r="A3950" s="186"/>
      <c r="B3950" s="31" t="s">
        <v>3614</v>
      </c>
      <c r="C3950" s="16"/>
      <c r="D3950" s="147"/>
      <c r="E3950" s="164"/>
      <c r="F3950" s="167"/>
    </row>
    <row r="3951" spans="1:6">
      <c r="A3951" s="186"/>
      <c r="B3951" s="31" t="s">
        <v>1812</v>
      </c>
      <c r="C3951" s="16"/>
      <c r="D3951" s="147"/>
      <c r="E3951" s="164"/>
      <c r="F3951" s="167"/>
    </row>
    <row r="3952" spans="1:6" s="113" customFormat="1" ht="31.5">
      <c r="A3952" s="123" t="s">
        <v>429</v>
      </c>
      <c r="B3952" s="109" t="s">
        <v>3615</v>
      </c>
      <c r="C3952" s="111"/>
      <c r="D3952" s="163">
        <v>1000</v>
      </c>
      <c r="E3952" s="144">
        <v>36.450000000000003</v>
      </c>
      <c r="F3952" s="170">
        <f>ROUND((100-E3952)/100*D3952,1)</f>
        <v>635.5</v>
      </c>
    </row>
    <row r="3953" spans="1:6">
      <c r="A3953" s="14"/>
      <c r="B3953" s="15" t="s">
        <v>3616</v>
      </c>
      <c r="C3953" s="16"/>
      <c r="D3953" s="147">
        <v>400</v>
      </c>
      <c r="E3953" s="144">
        <v>16.802499999999998</v>
      </c>
      <c r="F3953" s="170">
        <f>ROUND((100-E3953)/100*D3953,1)</f>
        <v>332.8</v>
      </c>
    </row>
    <row r="3954" spans="1:6">
      <c r="A3954" s="199" t="s">
        <v>356</v>
      </c>
      <c r="B3954" s="26" t="s">
        <v>3617</v>
      </c>
      <c r="C3954" s="16"/>
      <c r="D3954" s="147"/>
      <c r="E3954" s="164"/>
      <c r="F3954" s="167"/>
    </row>
    <row r="3955" spans="1:6" ht="16.5" thickBot="1">
      <c r="A3955" s="199"/>
      <c r="B3955" s="31" t="s">
        <v>3618</v>
      </c>
      <c r="C3955" s="103" t="s">
        <v>2888</v>
      </c>
      <c r="D3955" s="147"/>
      <c r="E3955" s="164"/>
      <c r="F3955" s="167"/>
    </row>
    <row r="3956" spans="1:6">
      <c r="A3956" s="199"/>
      <c r="B3956" s="31" t="s">
        <v>3619</v>
      </c>
      <c r="C3956" s="16"/>
      <c r="D3956" s="147"/>
      <c r="E3956" s="164"/>
      <c r="F3956" s="167"/>
    </row>
    <row r="3957" spans="1:6">
      <c r="A3957" s="199"/>
      <c r="B3957" s="31" t="s">
        <v>3620</v>
      </c>
      <c r="C3957" s="16"/>
      <c r="D3957" s="147"/>
      <c r="E3957" s="164"/>
      <c r="F3957" s="167"/>
    </row>
    <row r="3958" spans="1:6">
      <c r="A3958" s="199"/>
      <c r="B3958" s="31" t="s">
        <v>3621</v>
      </c>
      <c r="C3958" s="16"/>
      <c r="D3958" s="147"/>
      <c r="E3958" s="164"/>
      <c r="F3958" s="167"/>
    </row>
    <row r="3959" spans="1:6">
      <c r="A3959" s="199"/>
      <c r="B3959" s="31" t="s">
        <v>63</v>
      </c>
      <c r="C3959" s="16"/>
      <c r="D3959" s="147"/>
      <c r="E3959" s="164"/>
      <c r="F3959" s="167"/>
    </row>
    <row r="3960" spans="1:6">
      <c r="A3960" s="199"/>
      <c r="B3960" s="15" t="s">
        <v>92</v>
      </c>
      <c r="C3960" s="16"/>
      <c r="D3960" s="147">
        <v>400</v>
      </c>
      <c r="E3960" s="144">
        <v>26.619</v>
      </c>
      <c r="F3960" s="170">
        <f>ROUND((100-E3960)/100*D3960,1)</f>
        <v>293.5</v>
      </c>
    </row>
    <row r="3961" spans="1:6">
      <c r="A3961" s="199"/>
      <c r="B3961" s="31" t="s">
        <v>3622</v>
      </c>
      <c r="C3961" s="16"/>
      <c r="D3961" s="147"/>
      <c r="E3961" s="164"/>
      <c r="F3961" s="167"/>
    </row>
    <row r="3962" spans="1:6">
      <c r="A3962" s="199"/>
      <c r="B3962" s="31" t="s">
        <v>3623</v>
      </c>
      <c r="C3962" s="16"/>
      <c r="D3962" s="147"/>
      <c r="E3962" s="164"/>
      <c r="F3962" s="167"/>
    </row>
    <row r="3963" spans="1:6">
      <c r="A3963" s="199"/>
      <c r="B3963" s="31" t="s">
        <v>751</v>
      </c>
      <c r="C3963" s="16"/>
      <c r="D3963" s="147"/>
      <c r="E3963" s="164"/>
      <c r="F3963" s="167"/>
    </row>
    <row r="3964" spans="1:6">
      <c r="A3964" s="199"/>
      <c r="B3964" s="31" t="s">
        <v>3624</v>
      </c>
      <c r="C3964" s="16"/>
      <c r="D3964" s="147"/>
      <c r="E3964" s="164"/>
      <c r="F3964" s="167"/>
    </row>
    <row r="3965" spans="1:6">
      <c r="A3965" s="199"/>
      <c r="B3965" s="31" t="s">
        <v>3625</v>
      </c>
      <c r="C3965" s="16"/>
      <c r="D3965" s="147"/>
      <c r="E3965" s="164"/>
      <c r="F3965" s="167"/>
    </row>
    <row r="3966" spans="1:6">
      <c r="A3966" s="199"/>
      <c r="B3966" s="31" t="s">
        <v>3626</v>
      </c>
      <c r="C3966" s="16"/>
      <c r="D3966" s="147"/>
      <c r="E3966" s="164"/>
      <c r="F3966" s="167"/>
    </row>
    <row r="3967" spans="1:6">
      <c r="A3967" s="199"/>
      <c r="B3967" s="31" t="s">
        <v>3627</v>
      </c>
      <c r="C3967" s="16"/>
      <c r="D3967" s="147"/>
      <c r="E3967" s="164"/>
      <c r="F3967" s="167"/>
    </row>
    <row r="3968" spans="1:6">
      <c r="A3968" s="199"/>
      <c r="B3968" s="31" t="s">
        <v>3628</v>
      </c>
      <c r="C3968" s="16"/>
      <c r="D3968" s="147"/>
      <c r="E3968" s="164"/>
      <c r="F3968" s="167"/>
    </row>
    <row r="3969" spans="1:6">
      <c r="A3969"/>
      <c r="B3969" s="15" t="s">
        <v>3629</v>
      </c>
      <c r="C3969" s="16"/>
      <c r="D3969" s="147">
        <v>1000</v>
      </c>
      <c r="E3969" s="144">
        <v>28.8339</v>
      </c>
      <c r="F3969" s="170">
        <f>ROUND((100-E3969)/100*D3969,1)</f>
        <v>711.7</v>
      </c>
    </row>
    <row r="3970" spans="1:6">
      <c r="A3970" s="191" t="s">
        <v>387</v>
      </c>
      <c r="B3970" s="26" t="s">
        <v>3630</v>
      </c>
      <c r="C3970" s="16"/>
      <c r="D3970" s="147"/>
      <c r="E3970" s="164"/>
      <c r="F3970" s="167"/>
    </row>
    <row r="3971" spans="1:6" ht="15.75" thickBot="1">
      <c r="A3971" s="191"/>
      <c r="B3971" s="26" t="s">
        <v>3631</v>
      </c>
      <c r="C3971" s="217" t="s">
        <v>3632</v>
      </c>
      <c r="D3971" s="147"/>
      <c r="E3971" s="164"/>
      <c r="F3971" s="167"/>
    </row>
    <row r="3972" spans="1:6" ht="15.75" thickBot="1">
      <c r="A3972" s="191"/>
      <c r="B3972" s="31" t="s">
        <v>3633</v>
      </c>
      <c r="C3972" s="217"/>
      <c r="D3972" s="147"/>
      <c r="E3972" s="164"/>
      <c r="F3972" s="167"/>
    </row>
    <row r="3973" spans="1:6" ht="15.75" thickBot="1">
      <c r="A3973" s="191"/>
      <c r="B3973" s="31" t="s">
        <v>3634</v>
      </c>
      <c r="C3973" s="217"/>
      <c r="D3973" s="147"/>
      <c r="E3973" s="164"/>
      <c r="F3973" s="167"/>
    </row>
    <row r="3974" spans="1:6">
      <c r="A3974" s="191"/>
      <c r="B3974" s="31" t="s">
        <v>3635</v>
      </c>
      <c r="C3974" s="16"/>
      <c r="D3974" s="147"/>
      <c r="E3974" s="164"/>
      <c r="F3974" s="167"/>
    </row>
    <row r="3975" spans="1:6">
      <c r="A3975" s="191"/>
      <c r="B3975" s="31" t="s">
        <v>3636</v>
      </c>
      <c r="C3975" s="16"/>
      <c r="D3975" s="147"/>
      <c r="E3975" s="164"/>
      <c r="F3975" s="167"/>
    </row>
    <row r="3976" spans="1:6">
      <c r="A3976" s="191"/>
      <c r="B3976" s="31" t="s">
        <v>3637</v>
      </c>
      <c r="C3976" s="16"/>
      <c r="D3976" s="147"/>
      <c r="E3976" s="164"/>
      <c r="F3976" s="167"/>
    </row>
    <row r="3977" spans="1:6">
      <c r="A3977" s="191"/>
      <c r="B3977" s="31" t="s">
        <v>3638</v>
      </c>
      <c r="C3977" s="16"/>
      <c r="D3977" s="147"/>
      <c r="E3977" s="164"/>
      <c r="F3977" s="167"/>
    </row>
    <row r="3978" spans="1:6">
      <c r="A3978" s="191"/>
      <c r="B3978" s="31" t="s">
        <v>3639</v>
      </c>
      <c r="C3978" s="16"/>
      <c r="D3978" s="147"/>
      <c r="E3978" s="164"/>
      <c r="F3978" s="167"/>
    </row>
    <row r="3979" spans="1:6">
      <c r="A3979" s="191"/>
      <c r="B3979" s="31" t="s">
        <v>3640</v>
      </c>
      <c r="C3979" s="16"/>
      <c r="D3979" s="147"/>
      <c r="E3979" s="164"/>
      <c r="F3979" s="167"/>
    </row>
    <row r="3980" spans="1:6">
      <c r="A3980"/>
      <c r="B3980" s="15" t="s">
        <v>3641</v>
      </c>
      <c r="C3980" s="16"/>
      <c r="D3980" s="147">
        <v>630</v>
      </c>
      <c r="E3980" s="144">
        <v>38.171428571428571</v>
      </c>
      <c r="F3980" s="170">
        <f>ROUND((100-E3980)/100*D3980,1)</f>
        <v>389.5</v>
      </c>
    </row>
    <row r="3981" spans="1:6">
      <c r="A3981" s="186" t="s">
        <v>978</v>
      </c>
      <c r="B3981" s="22" t="s">
        <v>3642</v>
      </c>
      <c r="C3981" s="16"/>
      <c r="D3981" s="147"/>
      <c r="E3981" s="164"/>
      <c r="F3981" s="167"/>
    </row>
    <row r="3982" spans="1:6" ht="15.75" thickBot="1">
      <c r="A3982" s="186"/>
      <c r="B3982" s="22" t="s">
        <v>3643</v>
      </c>
      <c r="C3982" s="217" t="s">
        <v>3644</v>
      </c>
      <c r="D3982" s="147"/>
      <c r="E3982" s="164"/>
      <c r="F3982" s="167"/>
    </row>
    <row r="3983" spans="1:6" ht="15.75" thickBot="1">
      <c r="A3983" s="186"/>
      <c r="B3983" s="19" t="s">
        <v>3645</v>
      </c>
      <c r="C3983" s="217"/>
      <c r="D3983" s="147"/>
      <c r="E3983" s="164"/>
      <c r="F3983" s="167"/>
    </row>
    <row r="3984" spans="1:6" ht="15.75" thickBot="1">
      <c r="A3984" s="186"/>
      <c r="B3984" s="19" t="s">
        <v>3646</v>
      </c>
      <c r="C3984" s="217"/>
      <c r="D3984" s="147"/>
      <c r="E3984" s="164"/>
      <c r="F3984" s="167"/>
    </row>
    <row r="3985" spans="1:6" ht="15.75" thickBot="1">
      <c r="A3985" s="186"/>
      <c r="B3985" s="19" t="s">
        <v>2321</v>
      </c>
      <c r="C3985" s="217"/>
      <c r="D3985" s="147"/>
      <c r="E3985" s="164"/>
      <c r="F3985" s="167"/>
    </row>
    <row r="3986" spans="1:6">
      <c r="A3986" s="186"/>
      <c r="B3986" s="19" t="s">
        <v>3202</v>
      </c>
      <c r="C3986" s="16"/>
      <c r="D3986" s="147"/>
      <c r="E3986" s="164"/>
      <c r="F3986" s="167"/>
    </row>
    <row r="3987" spans="1:6">
      <c r="A3987" s="186"/>
      <c r="B3987" s="19" t="s">
        <v>3647</v>
      </c>
      <c r="C3987" s="16"/>
      <c r="D3987" s="147"/>
      <c r="E3987" s="164"/>
      <c r="F3987" s="167"/>
    </row>
    <row r="3988" spans="1:6">
      <c r="A3988" s="186"/>
      <c r="B3988" s="30" t="s">
        <v>982</v>
      </c>
      <c r="C3988" s="16"/>
      <c r="D3988" s="147"/>
      <c r="E3988" s="164"/>
      <c r="F3988" s="167"/>
    </row>
    <row r="3989" spans="1:6">
      <c r="A3989" s="186"/>
      <c r="B3989" s="19" t="s">
        <v>3648</v>
      </c>
      <c r="C3989" s="16"/>
      <c r="D3989" s="147"/>
      <c r="E3989" s="164"/>
      <c r="F3989" s="167"/>
    </row>
    <row r="3990" spans="1:6">
      <c r="A3990" s="186"/>
      <c r="B3990" s="19" t="s">
        <v>1832</v>
      </c>
      <c r="C3990" s="16"/>
      <c r="D3990" s="147"/>
      <c r="E3990" s="164"/>
      <c r="F3990" s="167"/>
    </row>
    <row r="3991" spans="1:6">
      <c r="A3991" s="186"/>
      <c r="B3991" s="19" t="s">
        <v>3649</v>
      </c>
      <c r="C3991" s="16"/>
      <c r="D3991" s="147"/>
      <c r="E3991" s="164"/>
      <c r="F3991" s="167"/>
    </row>
    <row r="3992" spans="1:6">
      <c r="A3992" s="186"/>
      <c r="B3992" s="19" t="s">
        <v>3650</v>
      </c>
      <c r="C3992" s="16"/>
      <c r="D3992" s="147"/>
      <c r="E3992" s="164"/>
      <c r="F3992" s="167"/>
    </row>
    <row r="3993" spans="1:6">
      <c r="A3993" s="186"/>
      <c r="B3993" s="19" t="s">
        <v>3651</v>
      </c>
      <c r="C3993" s="16"/>
      <c r="D3993" s="147"/>
      <c r="E3993" s="164"/>
      <c r="F3993" s="167"/>
    </row>
    <row r="3994" spans="1:6">
      <c r="A3994" s="186"/>
      <c r="B3994" s="19" t="s">
        <v>3652</v>
      </c>
      <c r="C3994" s="16"/>
      <c r="D3994" s="147"/>
      <c r="E3994" s="164"/>
      <c r="F3994" s="167"/>
    </row>
    <row r="3995" spans="1:6">
      <c r="A3995" s="186"/>
      <c r="B3995" s="19" t="s">
        <v>2632</v>
      </c>
      <c r="C3995" s="16"/>
      <c r="D3995" s="147"/>
      <c r="E3995" s="164"/>
      <c r="F3995" s="167"/>
    </row>
    <row r="3996" spans="1:6">
      <c r="A3996" s="186"/>
      <c r="B3996" s="19" t="s">
        <v>3653</v>
      </c>
      <c r="C3996" s="16"/>
      <c r="D3996" s="147"/>
      <c r="E3996" s="164"/>
      <c r="F3996" s="167"/>
    </row>
    <row r="3997" spans="1:6">
      <c r="A3997" s="14"/>
      <c r="B3997" s="15" t="s">
        <v>3654</v>
      </c>
      <c r="C3997" s="16"/>
      <c r="D3997" s="148">
        <v>630</v>
      </c>
      <c r="E3997" s="144">
        <v>13.763492063492064</v>
      </c>
      <c r="F3997" s="170">
        <f>ROUND((100-E3997)/100*D3997,1)</f>
        <v>543.29999999999995</v>
      </c>
    </row>
    <row r="3998" spans="1:6">
      <c r="A3998" s="204" t="s">
        <v>429</v>
      </c>
      <c r="B3998" s="31" t="s">
        <v>3655</v>
      </c>
      <c r="C3998" s="16"/>
      <c r="D3998" s="147"/>
      <c r="E3998" s="164"/>
      <c r="F3998" s="167"/>
    </row>
    <row r="3999" spans="1:6" ht="15.75" thickBot="1">
      <c r="A3999" s="204"/>
      <c r="B3999" s="31" t="s">
        <v>3656</v>
      </c>
      <c r="C3999" s="217" t="s">
        <v>2573</v>
      </c>
      <c r="D3999" s="147"/>
      <c r="E3999" s="164"/>
      <c r="F3999" s="167"/>
    </row>
    <row r="4000" spans="1:6" ht="15.75" thickBot="1">
      <c r="A4000" s="204"/>
      <c r="B4000" s="31" t="s">
        <v>3657</v>
      </c>
      <c r="C4000" s="217"/>
      <c r="D4000" s="147"/>
      <c r="E4000" s="164"/>
      <c r="F4000" s="167"/>
    </row>
    <row r="4001" spans="1:6" ht="15.75" thickBot="1">
      <c r="A4001" s="204"/>
      <c r="B4001" s="26" t="s">
        <v>3658</v>
      </c>
      <c r="C4001" s="217"/>
      <c r="D4001" s="148"/>
      <c r="E4001" s="164"/>
      <c r="F4001" s="167"/>
    </row>
    <row r="4002" spans="1:6" ht="15.75" thickBot="1">
      <c r="A4002" s="204"/>
      <c r="B4002" s="31" t="s">
        <v>3659</v>
      </c>
      <c r="C4002" s="217"/>
      <c r="D4002" s="147"/>
      <c r="E4002" s="164"/>
      <c r="F4002" s="167"/>
    </row>
    <row r="4003" spans="1:6">
      <c r="A4003" s="204"/>
      <c r="B4003" s="26" t="s">
        <v>3660</v>
      </c>
      <c r="C4003" s="16"/>
      <c r="D4003" s="148"/>
      <c r="E4003" s="164"/>
      <c r="F4003" s="167"/>
    </row>
    <row r="4004" spans="1:6">
      <c r="A4004" s="204"/>
      <c r="B4004" s="15" t="s">
        <v>92</v>
      </c>
      <c r="C4004" s="16"/>
      <c r="D4004" s="148">
        <v>630</v>
      </c>
      <c r="E4004" s="144">
        <v>19.27174603174603</v>
      </c>
      <c r="F4004" s="170">
        <f>ROUND((100-E4004)/100*D4004,1)</f>
        <v>508.6</v>
      </c>
    </row>
    <row r="4005" spans="1:6">
      <c r="A4005" s="204"/>
      <c r="B4005" s="31" t="s">
        <v>3661</v>
      </c>
      <c r="C4005" s="16"/>
      <c r="D4005" s="147"/>
      <c r="E4005" s="164"/>
      <c r="F4005" s="167"/>
    </row>
    <row r="4006" spans="1:6">
      <c r="A4006" s="204"/>
      <c r="B4006" s="31" t="s">
        <v>3662</v>
      </c>
      <c r="C4006" s="16"/>
      <c r="D4006" s="147"/>
      <c r="E4006" s="164"/>
      <c r="F4006" s="167"/>
    </row>
    <row r="4007" spans="1:6">
      <c r="A4007" s="204"/>
      <c r="B4007" s="31" t="s">
        <v>3663</v>
      </c>
      <c r="C4007" s="16"/>
      <c r="D4007" s="147"/>
      <c r="E4007" s="164"/>
      <c r="F4007" s="167"/>
    </row>
    <row r="4008" spans="1:6">
      <c r="A4008" s="204"/>
      <c r="B4008" s="31" t="s">
        <v>3657</v>
      </c>
      <c r="C4008" s="16"/>
      <c r="D4008" s="147"/>
      <c r="E4008" s="164"/>
      <c r="F4008" s="167"/>
    </row>
    <row r="4009" spans="1:6">
      <c r="A4009" s="204"/>
      <c r="B4009" s="31" t="s">
        <v>3664</v>
      </c>
      <c r="C4009" s="16"/>
      <c r="D4009" s="147"/>
      <c r="E4009" s="164"/>
      <c r="F4009" s="167"/>
    </row>
    <row r="4010" spans="1:6">
      <c r="A4010" s="204"/>
      <c r="B4010" s="31" t="s">
        <v>3665</v>
      </c>
      <c r="C4010" s="16"/>
      <c r="D4010" s="147"/>
      <c r="E4010" s="164"/>
      <c r="F4010" s="167"/>
    </row>
    <row r="4011" spans="1:6">
      <c r="A4011" s="204"/>
      <c r="B4011" s="31" t="s">
        <v>3666</v>
      </c>
      <c r="C4011" s="16"/>
      <c r="D4011" s="147"/>
      <c r="E4011" s="164"/>
      <c r="F4011" s="167"/>
    </row>
    <row r="4012" spans="1:6">
      <c r="A4012" s="204"/>
      <c r="B4012" s="31" t="s">
        <v>63</v>
      </c>
      <c r="C4012" s="16"/>
      <c r="D4012" s="147"/>
      <c r="E4012" s="164"/>
      <c r="F4012" s="167"/>
    </row>
    <row r="4013" spans="1:6">
      <c r="A4013"/>
      <c r="B4013" s="125" t="s">
        <v>3667</v>
      </c>
      <c r="C4013" s="16"/>
      <c r="D4013" s="147">
        <v>1000</v>
      </c>
      <c r="E4013" s="144">
        <v>3.6423999999999999</v>
      </c>
      <c r="F4013" s="170">
        <f>ROUND((100-E4013)/100*D4013,1)</f>
        <v>963.6</v>
      </c>
    </row>
    <row r="4014" spans="1:6">
      <c r="A4014" s="184" t="s">
        <v>302</v>
      </c>
      <c r="B4014" s="22" t="s">
        <v>3668</v>
      </c>
      <c r="C4014" s="16"/>
      <c r="D4014" s="147"/>
      <c r="E4014" s="164"/>
      <c r="F4014" s="167"/>
    </row>
    <row r="4015" spans="1:6" ht="16.5" thickBot="1">
      <c r="A4015" s="184"/>
      <c r="B4015" s="64" t="s">
        <v>3669</v>
      </c>
      <c r="C4015" s="103" t="s">
        <v>3670</v>
      </c>
      <c r="D4015" s="147"/>
      <c r="E4015" s="164"/>
      <c r="F4015" s="167"/>
    </row>
    <row r="4016" spans="1:6">
      <c r="A4016" s="184"/>
      <c r="B4016" s="22" t="s">
        <v>3671</v>
      </c>
      <c r="C4016" s="16"/>
      <c r="D4016" s="147"/>
      <c r="E4016" s="164"/>
      <c r="F4016" s="167"/>
    </row>
    <row r="4017" spans="1:6">
      <c r="A4017" s="184"/>
      <c r="B4017" s="64" t="s">
        <v>3672</v>
      </c>
      <c r="C4017" s="16"/>
      <c r="D4017" s="147"/>
      <c r="E4017" s="164"/>
      <c r="F4017" s="167"/>
    </row>
    <row r="4018" spans="1:6">
      <c r="A4018" s="184"/>
      <c r="B4018" s="64" t="s">
        <v>3673</v>
      </c>
      <c r="C4018" s="16"/>
      <c r="D4018" s="147"/>
      <c r="E4018" s="164"/>
      <c r="F4018" s="167"/>
    </row>
    <row r="4019" spans="1:6">
      <c r="A4019" s="184"/>
      <c r="B4019" s="31" t="s">
        <v>3674</v>
      </c>
      <c r="C4019" s="16"/>
      <c r="D4019" s="147"/>
      <c r="E4019" s="164"/>
      <c r="F4019" s="167"/>
    </row>
    <row r="4020" spans="1:6">
      <c r="A4020" s="184"/>
      <c r="B4020" s="125" t="s">
        <v>92</v>
      </c>
      <c r="C4020" s="16"/>
      <c r="D4020" s="147">
        <v>1000</v>
      </c>
      <c r="E4020" s="144">
        <v>5.0808</v>
      </c>
      <c r="F4020" s="170">
        <f>ROUND((100-E4020)/100*D4020,1)</f>
        <v>949.2</v>
      </c>
    </row>
    <row r="4021" spans="1:6">
      <c r="A4021" s="184"/>
      <c r="B4021" s="31" t="s">
        <v>3675</v>
      </c>
      <c r="C4021" s="16"/>
      <c r="D4021" s="147"/>
      <c r="E4021" s="164"/>
      <c r="F4021" s="167"/>
    </row>
    <row r="4022" spans="1:6">
      <c r="A4022" s="184"/>
      <c r="B4022" s="31" t="s">
        <v>3676</v>
      </c>
      <c r="C4022" s="16"/>
      <c r="D4022" s="147"/>
      <c r="E4022" s="164"/>
      <c r="F4022" s="167"/>
    </row>
    <row r="4023" spans="1:6">
      <c r="A4023" s="184"/>
      <c r="B4023" s="31" t="s">
        <v>3677</v>
      </c>
      <c r="C4023" s="16"/>
      <c r="D4023" s="147"/>
      <c r="E4023" s="164"/>
      <c r="F4023" s="167"/>
    </row>
    <row r="4024" spans="1:6">
      <c r="A4024" s="184"/>
      <c r="B4024" s="31" t="s">
        <v>3678</v>
      </c>
      <c r="C4024" s="16"/>
      <c r="D4024" s="147"/>
      <c r="E4024" s="164"/>
      <c r="F4024" s="167"/>
    </row>
    <row r="4025" spans="1:6">
      <c r="A4025" s="184"/>
      <c r="B4025" s="31" t="s">
        <v>3679</v>
      </c>
      <c r="C4025" s="16"/>
      <c r="D4025" s="147"/>
      <c r="E4025" s="164"/>
      <c r="F4025" s="167"/>
    </row>
    <row r="4026" spans="1:6">
      <c r="A4026" s="184"/>
      <c r="B4026" s="31" t="s">
        <v>3680</v>
      </c>
      <c r="C4026" s="16"/>
      <c r="D4026" s="147"/>
      <c r="E4026" s="164"/>
      <c r="F4026" s="167"/>
    </row>
    <row r="4027" spans="1:6">
      <c r="A4027" s="184"/>
      <c r="B4027" s="31" t="s">
        <v>3681</v>
      </c>
      <c r="C4027" s="16"/>
      <c r="D4027" s="147"/>
      <c r="E4027" s="164"/>
      <c r="F4027" s="167"/>
    </row>
    <row r="4028" spans="1:6">
      <c r="A4028" s="184"/>
      <c r="B4028" s="31" t="s">
        <v>3682</v>
      </c>
      <c r="C4028" s="16"/>
      <c r="D4028" s="147"/>
      <c r="E4028" s="164"/>
      <c r="F4028" s="167"/>
    </row>
    <row r="4029" spans="1:6">
      <c r="A4029" s="184"/>
      <c r="B4029" s="31" t="s">
        <v>3683</v>
      </c>
      <c r="C4029" s="16"/>
      <c r="D4029" s="147"/>
      <c r="E4029" s="164"/>
      <c r="F4029" s="167"/>
    </row>
    <row r="4030" spans="1:6">
      <c r="A4030"/>
      <c r="B4030" s="125" t="s">
        <v>3684</v>
      </c>
      <c r="C4030" s="16"/>
      <c r="D4030" s="147">
        <v>630</v>
      </c>
      <c r="E4030" s="144">
        <v>14.676190476190476</v>
      </c>
      <c r="F4030" s="170">
        <f>ROUND((100-E4030)/100*D4030,1)</f>
        <v>537.5</v>
      </c>
    </row>
    <row r="4031" spans="1:6" ht="15.75" thickBot="1">
      <c r="A4031" s="207" t="s">
        <v>302</v>
      </c>
      <c r="B4031" s="31" t="s">
        <v>3685</v>
      </c>
      <c r="C4031" s="217" t="s">
        <v>3686</v>
      </c>
      <c r="D4031" s="147"/>
      <c r="E4031" s="164"/>
      <c r="F4031" s="167"/>
    </row>
    <row r="4032" spans="1:6" ht="15.75" thickBot="1">
      <c r="A4032" s="207"/>
      <c r="B4032" s="22" t="s">
        <v>3687</v>
      </c>
      <c r="C4032" s="217"/>
      <c r="D4032" s="147"/>
      <c r="E4032" s="164"/>
      <c r="F4032" s="167"/>
    </row>
    <row r="4033" spans="1:6" ht="15.75" thickBot="1">
      <c r="A4033" s="207"/>
      <c r="B4033" s="31" t="s">
        <v>3688</v>
      </c>
      <c r="C4033" s="217"/>
      <c r="D4033" s="147"/>
      <c r="E4033" s="164"/>
      <c r="F4033" s="167"/>
    </row>
    <row r="4034" spans="1:6" ht="15.75" thickBot="1">
      <c r="A4034" s="207"/>
      <c r="B4034" s="22" t="s">
        <v>3689</v>
      </c>
      <c r="C4034" s="217"/>
      <c r="D4034" s="147"/>
      <c r="E4034" s="164"/>
      <c r="F4034" s="167"/>
    </row>
    <row r="4035" spans="1:6" ht="15.75" thickBot="1">
      <c r="A4035" s="207"/>
      <c r="B4035" s="22" t="s">
        <v>3690</v>
      </c>
      <c r="C4035" s="217"/>
      <c r="D4035" s="147"/>
      <c r="E4035" s="164"/>
      <c r="F4035" s="167"/>
    </row>
    <row r="4036" spans="1:6">
      <c r="A4036" s="207"/>
      <c r="B4036" s="31" t="s">
        <v>3691</v>
      </c>
      <c r="C4036" s="16"/>
      <c r="D4036" s="147"/>
      <c r="E4036" s="164"/>
      <c r="F4036" s="167"/>
    </row>
    <row r="4037" spans="1:6">
      <c r="A4037" s="207"/>
      <c r="B4037" s="31" t="s">
        <v>3692</v>
      </c>
      <c r="C4037" s="16"/>
      <c r="D4037" s="147"/>
      <c r="E4037" s="164"/>
      <c r="F4037" s="167"/>
    </row>
    <row r="4038" spans="1:6">
      <c r="A4038" s="207"/>
      <c r="B4038" s="31" t="s">
        <v>3693</v>
      </c>
      <c r="C4038" s="16"/>
      <c r="D4038" s="147"/>
      <c r="E4038" s="164"/>
      <c r="F4038" s="167"/>
    </row>
    <row r="4039" spans="1:6">
      <c r="A4039" s="207"/>
      <c r="B4039" s="31" t="s">
        <v>3694</v>
      </c>
      <c r="C4039" s="16"/>
      <c r="D4039" s="147"/>
      <c r="E4039" s="164"/>
      <c r="F4039" s="167"/>
    </row>
    <row r="4040" spans="1:6">
      <c r="A4040" s="207"/>
      <c r="B4040" s="31" t="s">
        <v>3695</v>
      </c>
      <c r="C4040" s="16"/>
      <c r="D4040" s="147"/>
      <c r="E4040" s="164"/>
      <c r="F4040" s="167"/>
    </row>
    <row r="4041" spans="1:6">
      <c r="A4041" s="207"/>
      <c r="B4041" s="125" t="s">
        <v>92</v>
      </c>
      <c r="C4041" s="16"/>
      <c r="D4041" s="147">
        <v>630</v>
      </c>
      <c r="E4041" s="144">
        <v>11.413333333333334</v>
      </c>
      <c r="F4041" s="170">
        <f>ROUND((100-E4041)/100*D4041,1)</f>
        <v>558.1</v>
      </c>
    </row>
    <row r="4042" spans="1:6">
      <c r="A4042" s="207"/>
      <c r="B4042" s="22" t="s">
        <v>3696</v>
      </c>
      <c r="C4042" s="16"/>
      <c r="D4042" s="147"/>
      <c r="E4042" s="164"/>
      <c r="F4042" s="167"/>
    </row>
    <row r="4043" spans="1:6">
      <c r="A4043" s="207"/>
      <c r="B4043" s="31" t="s">
        <v>3697</v>
      </c>
      <c r="C4043" s="16"/>
      <c r="D4043" s="147"/>
      <c r="E4043" s="164"/>
      <c r="F4043" s="167"/>
    </row>
    <row r="4044" spans="1:6">
      <c r="A4044" s="207"/>
      <c r="B4044" s="31" t="s">
        <v>3698</v>
      </c>
      <c r="C4044" s="16"/>
      <c r="D4044" s="147"/>
      <c r="E4044" s="164"/>
      <c r="F4044" s="167"/>
    </row>
    <row r="4045" spans="1:6">
      <c r="A4045" s="207"/>
      <c r="B4045" s="31" t="s">
        <v>3699</v>
      </c>
      <c r="C4045" s="16"/>
      <c r="D4045" s="147"/>
      <c r="E4045" s="164"/>
      <c r="F4045" s="167"/>
    </row>
    <row r="4046" spans="1:6">
      <c r="A4046" s="207"/>
      <c r="B4046" s="31" t="s">
        <v>3692</v>
      </c>
      <c r="C4046" s="16"/>
      <c r="D4046" s="147"/>
      <c r="E4046" s="164"/>
      <c r="F4046" s="167"/>
    </row>
    <row r="4047" spans="1:6">
      <c r="A4047" s="207"/>
      <c r="B4047" s="31" t="s">
        <v>3700</v>
      </c>
      <c r="C4047" s="16"/>
      <c r="D4047" s="147"/>
      <c r="E4047" s="164"/>
      <c r="F4047" s="167"/>
    </row>
    <row r="4048" spans="1:6">
      <c r="A4048" s="207"/>
      <c r="B4048" s="31" t="s">
        <v>3701</v>
      </c>
      <c r="C4048" s="16"/>
      <c r="D4048" s="147"/>
      <c r="E4048" s="164"/>
      <c r="F4048" s="167"/>
    </row>
    <row r="4049" spans="1:6">
      <c r="A4049" s="207"/>
      <c r="B4049" s="31" t="s">
        <v>63</v>
      </c>
      <c r="C4049" s="16"/>
      <c r="D4049" s="147"/>
      <c r="E4049" s="164"/>
      <c r="F4049" s="167"/>
    </row>
    <row r="4050" spans="1:6">
      <c r="A4050" s="207"/>
      <c r="B4050" s="31" t="s">
        <v>3364</v>
      </c>
      <c r="C4050" s="16"/>
      <c r="D4050" s="147"/>
      <c r="E4050" s="164"/>
      <c r="F4050" s="167"/>
    </row>
    <row r="4051" spans="1:6">
      <c r="A4051" s="207"/>
      <c r="B4051" s="31" t="s">
        <v>3702</v>
      </c>
      <c r="C4051" s="16"/>
      <c r="D4051" s="147"/>
      <c r="E4051" s="164"/>
      <c r="F4051" s="167"/>
    </row>
    <row r="4052" spans="1:6">
      <c r="A4052" s="207"/>
      <c r="B4052" s="31" t="s">
        <v>3703</v>
      </c>
      <c r="C4052" s="16"/>
      <c r="D4052" s="147"/>
      <c r="E4052" s="164"/>
      <c r="F4052" s="167"/>
    </row>
    <row r="4053" spans="1:6">
      <c r="A4053" s="207"/>
      <c r="B4053" s="31" t="s">
        <v>3704</v>
      </c>
      <c r="C4053" s="16"/>
      <c r="D4053" s="147"/>
      <c r="E4053" s="164"/>
      <c r="F4053" s="167"/>
    </row>
    <row r="4054" spans="1:6">
      <c r="A4054" s="207"/>
      <c r="B4054" s="31" t="s">
        <v>3705</v>
      </c>
      <c r="C4054" s="16"/>
      <c r="D4054" s="147"/>
      <c r="E4054" s="164"/>
      <c r="F4054" s="167"/>
    </row>
    <row r="4055" spans="1:6">
      <c r="A4055" s="207"/>
      <c r="B4055" s="31" t="s">
        <v>3706</v>
      </c>
      <c r="C4055" s="16"/>
      <c r="D4055" s="147"/>
      <c r="E4055" s="164"/>
      <c r="F4055" s="167"/>
    </row>
    <row r="4056" spans="1:6">
      <c r="A4056"/>
      <c r="B4056" s="125" t="s">
        <v>3707</v>
      </c>
      <c r="C4056" s="16"/>
      <c r="D4056" s="147">
        <v>630</v>
      </c>
      <c r="E4056" s="144">
        <v>6.7047619047619049</v>
      </c>
      <c r="F4056" s="170">
        <f>ROUND((100-E4056)/100*D4056,1)</f>
        <v>587.79999999999995</v>
      </c>
    </row>
    <row r="4057" spans="1:6" ht="15.75" thickBot="1">
      <c r="A4057" s="191" t="s">
        <v>921</v>
      </c>
      <c r="B4057" s="31" t="s">
        <v>3708</v>
      </c>
      <c r="C4057" s="217" t="s">
        <v>3709</v>
      </c>
      <c r="D4057" s="147"/>
      <c r="E4057" s="164"/>
      <c r="F4057" s="167"/>
    </row>
    <row r="4058" spans="1:6" ht="15.75" thickBot="1">
      <c r="A4058" s="191"/>
      <c r="B4058" s="31" t="s">
        <v>3710</v>
      </c>
      <c r="C4058" s="217"/>
      <c r="D4058" s="147"/>
      <c r="E4058" s="164"/>
      <c r="F4058" s="167"/>
    </row>
    <row r="4059" spans="1:6" ht="15.75" thickBot="1">
      <c r="A4059" s="191"/>
      <c r="B4059" s="31" t="s">
        <v>3711</v>
      </c>
      <c r="C4059" s="217"/>
      <c r="D4059" s="147"/>
      <c r="E4059" s="164"/>
      <c r="F4059" s="167"/>
    </row>
    <row r="4060" spans="1:6" ht="15.75" thickBot="1">
      <c r="A4060" s="191"/>
      <c r="B4060" s="31" t="s">
        <v>3712</v>
      </c>
      <c r="C4060" s="217"/>
      <c r="D4060" s="147"/>
      <c r="E4060" s="164"/>
      <c r="F4060" s="167"/>
    </row>
    <row r="4061" spans="1:6" ht="15.75" thickBot="1">
      <c r="A4061" s="191"/>
      <c r="B4061" s="31" t="s">
        <v>3708</v>
      </c>
      <c r="C4061" s="217"/>
      <c r="D4061" s="147"/>
      <c r="E4061" s="164"/>
      <c r="F4061" s="167"/>
    </row>
    <row r="4062" spans="1:6" ht="15.75" thickBot="1">
      <c r="A4062" s="191"/>
      <c r="B4062" s="31" t="s">
        <v>3713</v>
      </c>
      <c r="C4062" s="217"/>
      <c r="D4062" s="147"/>
      <c r="E4062" s="164"/>
      <c r="F4062" s="167"/>
    </row>
    <row r="4063" spans="1:6">
      <c r="A4063" s="191"/>
      <c r="B4063" s="31" t="s">
        <v>3714</v>
      </c>
      <c r="C4063" s="16"/>
      <c r="D4063" s="147"/>
      <c r="E4063" s="164"/>
      <c r="F4063" s="167"/>
    </row>
    <row r="4064" spans="1:6">
      <c r="A4064" s="191"/>
      <c r="B4064" s="31" t="s">
        <v>3715</v>
      </c>
      <c r="C4064" s="16"/>
      <c r="D4064" s="147"/>
      <c r="E4064" s="164"/>
      <c r="F4064" s="167"/>
    </row>
    <row r="4065" spans="1:6">
      <c r="A4065" s="14"/>
      <c r="B4065" s="125" t="s">
        <v>3716</v>
      </c>
      <c r="C4065" s="16"/>
      <c r="D4065" s="147">
        <v>400</v>
      </c>
      <c r="E4065" s="144">
        <v>24.131250000000001</v>
      </c>
      <c r="F4065" s="170">
        <f>ROUND((100-E4065)/100*D4065,1)</f>
        <v>303.5</v>
      </c>
    </row>
    <row r="4066" spans="1:6">
      <c r="A4066" s="210" t="s">
        <v>334</v>
      </c>
      <c r="B4066" s="89" t="s">
        <v>3717</v>
      </c>
      <c r="C4066" s="90"/>
      <c r="D4066" s="157"/>
      <c r="E4066" s="164"/>
      <c r="F4066" s="167"/>
    </row>
    <row r="4067" spans="1:6" ht="16.5" thickBot="1">
      <c r="A4067" s="210"/>
      <c r="B4067" s="89" t="s">
        <v>3718</v>
      </c>
      <c r="C4067" s="103" t="s">
        <v>3719</v>
      </c>
      <c r="D4067" s="157"/>
      <c r="E4067" s="164"/>
      <c r="F4067" s="167"/>
    </row>
    <row r="4068" spans="1:6">
      <c r="A4068" s="210"/>
      <c r="B4068" s="89" t="s">
        <v>3720</v>
      </c>
      <c r="C4068" s="90"/>
      <c r="D4068" s="157"/>
      <c r="E4068" s="164"/>
      <c r="F4068" s="167"/>
    </row>
    <row r="4069" spans="1:6">
      <c r="A4069" s="210"/>
      <c r="B4069" s="89" t="s">
        <v>3721</v>
      </c>
      <c r="C4069" s="90"/>
      <c r="D4069" s="157"/>
      <c r="E4069" s="164"/>
      <c r="F4069" s="167"/>
    </row>
    <row r="4070" spans="1:6">
      <c r="A4070" s="210"/>
      <c r="B4070" s="89" t="s">
        <v>3722</v>
      </c>
      <c r="C4070" s="90"/>
      <c r="D4070" s="157"/>
      <c r="E4070" s="164"/>
      <c r="F4070" s="167"/>
    </row>
    <row r="4071" spans="1:6">
      <c r="A4071" s="210"/>
      <c r="B4071" s="89" t="s">
        <v>3723</v>
      </c>
      <c r="C4071" s="90"/>
      <c r="D4071" s="157"/>
      <c r="E4071" s="164"/>
      <c r="F4071" s="167"/>
    </row>
    <row r="4072" spans="1:6">
      <c r="A4072" s="210"/>
      <c r="B4072" s="89" t="s">
        <v>3724</v>
      </c>
      <c r="C4072" s="90"/>
      <c r="D4072" s="157"/>
      <c r="E4072" s="164"/>
      <c r="F4072" s="167"/>
    </row>
    <row r="4073" spans="1:6">
      <c r="A4073" s="210"/>
      <c r="B4073" s="75" t="s">
        <v>3725</v>
      </c>
      <c r="C4073" s="90"/>
      <c r="D4073" s="154"/>
      <c r="E4073" s="164"/>
      <c r="F4073" s="167"/>
    </row>
    <row r="4074" spans="1:6">
      <c r="A4074" s="14"/>
      <c r="B4074" s="125" t="s">
        <v>3726</v>
      </c>
      <c r="C4074" s="16"/>
      <c r="D4074" s="147">
        <v>630</v>
      </c>
      <c r="E4074" s="144">
        <v>20.314285714285713</v>
      </c>
      <c r="F4074" s="170">
        <f>ROUND((100-E4074)/100*D4074,1)</f>
        <v>502</v>
      </c>
    </row>
    <row r="4075" spans="1:6" ht="16.5" thickBot="1">
      <c r="A4075" s="191" t="s">
        <v>29</v>
      </c>
      <c r="B4075" s="31" t="s">
        <v>3727</v>
      </c>
      <c r="C4075" s="103" t="s">
        <v>3728</v>
      </c>
      <c r="D4075" s="147"/>
      <c r="E4075" s="164"/>
      <c r="F4075" s="167"/>
    </row>
    <row r="4076" spans="1:6">
      <c r="A4076" s="191"/>
      <c r="B4076" s="26" t="s">
        <v>3729</v>
      </c>
      <c r="C4076" s="16"/>
      <c r="D4076" s="147"/>
      <c r="E4076" s="164"/>
      <c r="F4076" s="167"/>
    </row>
    <row r="4077" spans="1:6">
      <c r="A4077" s="191"/>
      <c r="B4077" s="31" t="s">
        <v>3730</v>
      </c>
      <c r="C4077" s="16"/>
      <c r="D4077" s="147"/>
      <c r="E4077" s="164"/>
      <c r="F4077" s="167"/>
    </row>
    <row r="4078" spans="1:6">
      <c r="A4078" s="191"/>
      <c r="B4078" s="31" t="s">
        <v>3731</v>
      </c>
      <c r="C4078" s="16"/>
      <c r="D4078" s="147"/>
      <c r="E4078" s="164"/>
      <c r="F4078" s="167"/>
    </row>
    <row r="4079" spans="1:6">
      <c r="A4079" s="191"/>
      <c r="B4079" s="31" t="s">
        <v>3732</v>
      </c>
      <c r="C4079" s="16"/>
      <c r="D4079" s="147"/>
      <c r="E4079" s="164"/>
      <c r="F4079" s="167"/>
    </row>
    <row r="4080" spans="1:6">
      <c r="A4080" s="191"/>
      <c r="B4080" s="31" t="s">
        <v>3733</v>
      </c>
      <c r="C4080" s="16"/>
      <c r="D4080" s="147"/>
      <c r="E4080" s="164"/>
      <c r="F4080" s="167"/>
    </row>
    <row r="4081" spans="1:6">
      <c r="A4081" s="191"/>
      <c r="B4081" s="31" t="s">
        <v>3734</v>
      </c>
      <c r="C4081" s="16"/>
      <c r="D4081" s="147"/>
      <c r="E4081" s="164"/>
      <c r="F4081" s="167"/>
    </row>
    <row r="4082" spans="1:6">
      <c r="A4082" s="191"/>
      <c r="B4082" s="31" t="s">
        <v>3735</v>
      </c>
      <c r="C4082" s="16"/>
      <c r="D4082" s="147"/>
      <c r="E4082" s="164"/>
      <c r="F4082" s="167"/>
    </row>
    <row r="4083" spans="1:6">
      <c r="A4083" s="191"/>
      <c r="B4083" s="31" t="s">
        <v>3736</v>
      </c>
      <c r="C4083" s="16"/>
      <c r="D4083" s="147"/>
      <c r="E4083" s="164"/>
      <c r="F4083" s="167"/>
    </row>
    <row r="4084" spans="1:6">
      <c r="A4084" s="191"/>
      <c r="B4084" s="31" t="s">
        <v>3737</v>
      </c>
      <c r="C4084" s="16"/>
      <c r="D4084" s="147"/>
      <c r="E4084" s="164"/>
      <c r="F4084" s="167"/>
    </row>
    <row r="4085" spans="1:6">
      <c r="A4085" s="191"/>
      <c r="B4085" s="125" t="s">
        <v>92</v>
      </c>
      <c r="C4085" s="16"/>
      <c r="D4085" s="147">
        <v>630</v>
      </c>
      <c r="E4085" s="144">
        <v>33.951428571428572</v>
      </c>
      <c r="F4085" s="170">
        <f>ROUND((100-E4085)/100*D4085,1)</f>
        <v>416.1</v>
      </c>
    </row>
    <row r="4086" spans="1:6">
      <c r="A4086" s="191"/>
      <c r="B4086" s="31" t="s">
        <v>3738</v>
      </c>
      <c r="C4086" s="16"/>
      <c r="D4086" s="147"/>
      <c r="E4086" s="164"/>
      <c r="F4086" s="167"/>
    </row>
    <row r="4087" spans="1:6">
      <c r="A4087" s="191"/>
      <c r="B4087" s="31" t="s">
        <v>3739</v>
      </c>
      <c r="C4087" s="16"/>
      <c r="D4087" s="147"/>
      <c r="E4087" s="164"/>
      <c r="F4087" s="167"/>
    </row>
    <row r="4088" spans="1:6">
      <c r="A4088" s="191"/>
      <c r="B4088" s="31" t="s">
        <v>3731</v>
      </c>
      <c r="C4088" s="16"/>
      <c r="D4088" s="147"/>
      <c r="E4088" s="164"/>
      <c r="F4088" s="167"/>
    </row>
    <row r="4089" spans="1:6">
      <c r="A4089" s="191"/>
      <c r="B4089" s="31" t="s">
        <v>3740</v>
      </c>
      <c r="C4089" s="16"/>
      <c r="D4089" s="147"/>
      <c r="E4089" s="164"/>
      <c r="F4089" s="167"/>
    </row>
    <row r="4090" spans="1:6">
      <c r="A4090" s="191"/>
      <c r="B4090" s="31" t="s">
        <v>3741</v>
      </c>
      <c r="C4090" s="16"/>
      <c r="D4090" s="147"/>
      <c r="E4090" s="164"/>
      <c r="F4090" s="167"/>
    </row>
    <row r="4091" spans="1:6">
      <c r="A4091" s="191"/>
      <c r="B4091" s="31" t="s">
        <v>3742</v>
      </c>
      <c r="C4091" s="16"/>
      <c r="D4091" s="147"/>
      <c r="E4091" s="164"/>
      <c r="F4091" s="167"/>
    </row>
    <row r="4092" spans="1:6">
      <c r="A4092" s="191"/>
      <c r="B4092" s="31" t="s">
        <v>3743</v>
      </c>
      <c r="C4092" s="16"/>
      <c r="D4092" s="147"/>
      <c r="E4092" s="164"/>
      <c r="F4092" s="167"/>
    </row>
    <row r="4093" spans="1:6">
      <c r="A4093" s="191"/>
      <c r="B4093" s="31" t="s">
        <v>3744</v>
      </c>
      <c r="C4093" s="16"/>
      <c r="D4093" s="147"/>
      <c r="E4093" s="164"/>
      <c r="F4093" s="167"/>
    </row>
    <row r="4094" spans="1:6">
      <c r="A4094" s="191"/>
      <c r="B4094" s="31" t="s">
        <v>3202</v>
      </c>
      <c r="C4094" s="16"/>
      <c r="D4094" s="147"/>
      <c r="E4094" s="164"/>
      <c r="F4094" s="167"/>
    </row>
    <row r="4095" spans="1:6">
      <c r="A4095" s="191"/>
      <c r="B4095" s="31" t="s">
        <v>3745</v>
      </c>
      <c r="C4095" s="16"/>
      <c r="D4095" s="147"/>
      <c r="E4095" s="164"/>
      <c r="F4095" s="167"/>
    </row>
    <row r="4096" spans="1:6">
      <c r="A4096" s="191"/>
      <c r="B4096" s="31" t="s">
        <v>1369</v>
      </c>
      <c r="C4096" s="16"/>
      <c r="D4096" s="147"/>
      <c r="E4096" s="164"/>
      <c r="F4096" s="167"/>
    </row>
    <row r="4097" spans="1:6">
      <c r="A4097" s="191"/>
      <c r="B4097" s="31" t="s">
        <v>3746</v>
      </c>
      <c r="C4097" s="16"/>
      <c r="D4097" s="147"/>
      <c r="E4097" s="164"/>
      <c r="F4097" s="167"/>
    </row>
    <row r="4098" spans="1:6">
      <c r="A4098" s="191"/>
      <c r="B4098" s="31" t="s">
        <v>3747</v>
      </c>
      <c r="C4098" s="16"/>
      <c r="D4098" s="147"/>
      <c r="E4098" s="164"/>
      <c r="F4098" s="167"/>
    </row>
    <row r="4099" spans="1:6">
      <c r="A4099" s="191"/>
      <c r="B4099" s="31" t="s">
        <v>3748</v>
      </c>
      <c r="C4099" s="16"/>
      <c r="D4099" s="147"/>
      <c r="E4099" s="164"/>
      <c r="F4099" s="167"/>
    </row>
    <row r="4100" spans="1:6">
      <c r="A4100"/>
      <c r="B4100" s="125" t="s">
        <v>3749</v>
      </c>
      <c r="C4100" s="16"/>
      <c r="D4100" s="147">
        <v>400</v>
      </c>
      <c r="E4100" s="144">
        <v>23.911249999999999</v>
      </c>
      <c r="F4100" s="170">
        <f>ROUND((100-E4100)/100*D4100,1)</f>
        <v>304.39999999999998</v>
      </c>
    </row>
    <row r="4101" spans="1:6" ht="15.75" thickBot="1">
      <c r="A4101" s="184" t="s">
        <v>978</v>
      </c>
      <c r="B4101" s="31" t="s">
        <v>2864</v>
      </c>
      <c r="C4101" s="217" t="s">
        <v>3750</v>
      </c>
      <c r="D4101" s="147"/>
      <c r="E4101" s="164"/>
      <c r="F4101" s="167"/>
    </row>
    <row r="4102" spans="1:6" ht="15.75" thickBot="1">
      <c r="A4102" s="184"/>
      <c r="B4102" s="31" t="s">
        <v>3751</v>
      </c>
      <c r="C4102" s="217"/>
      <c r="D4102" s="147"/>
      <c r="E4102" s="164"/>
      <c r="F4102" s="167"/>
    </row>
    <row r="4103" spans="1:6" ht="15.75" thickBot="1">
      <c r="A4103" s="184"/>
      <c r="B4103" s="31" t="s">
        <v>3752</v>
      </c>
      <c r="C4103" s="217"/>
      <c r="D4103" s="147"/>
      <c r="E4103" s="164"/>
      <c r="F4103" s="167"/>
    </row>
    <row r="4104" spans="1:6" ht="15.75">
      <c r="A4104" s="184"/>
      <c r="B4104" s="31" t="s">
        <v>3753</v>
      </c>
      <c r="C4104" s="126"/>
      <c r="D4104" s="147"/>
      <c r="E4104" s="164"/>
      <c r="F4104" s="167"/>
    </row>
    <row r="4105" spans="1:6" ht="15.75">
      <c r="A4105" s="184"/>
      <c r="B4105" s="31" t="s">
        <v>3754</v>
      </c>
      <c r="C4105" s="126"/>
      <c r="D4105" s="147"/>
      <c r="E4105" s="164"/>
      <c r="F4105" s="167"/>
    </row>
    <row r="4106" spans="1:6" ht="15.75">
      <c r="A4106" s="184"/>
      <c r="B4106" s="125" t="s">
        <v>92</v>
      </c>
      <c r="C4106" s="126"/>
      <c r="D4106" s="147">
        <v>400</v>
      </c>
      <c r="E4106" s="144">
        <v>38.881</v>
      </c>
      <c r="F4106" s="170">
        <f>ROUND((100-E4106)/100*D4106,1)</f>
        <v>244.5</v>
      </c>
    </row>
    <row r="4107" spans="1:6" ht="15.75">
      <c r="A4107" s="184"/>
      <c r="B4107" s="31" t="s">
        <v>3755</v>
      </c>
      <c r="C4107" s="126"/>
      <c r="D4107" s="147"/>
      <c r="E4107" s="164"/>
      <c r="F4107" s="167"/>
    </row>
    <row r="4108" spans="1:6" ht="15.75">
      <c r="A4108" s="184"/>
      <c r="B4108" s="31" t="s">
        <v>3756</v>
      </c>
      <c r="C4108" s="126"/>
      <c r="D4108" s="147"/>
      <c r="E4108" s="164"/>
      <c r="F4108" s="167"/>
    </row>
    <row r="4109" spans="1:6" ht="15.75">
      <c r="A4109" s="184"/>
      <c r="B4109" s="31" t="s">
        <v>3757</v>
      </c>
      <c r="C4109" s="126"/>
      <c r="D4109" s="147"/>
      <c r="E4109" s="164"/>
      <c r="F4109" s="167"/>
    </row>
    <row r="4110" spans="1:6" ht="15.75">
      <c r="A4110" s="184"/>
      <c r="B4110" s="31" t="s">
        <v>3758</v>
      </c>
      <c r="C4110" s="126"/>
      <c r="D4110" s="147"/>
      <c r="E4110" s="164"/>
      <c r="F4110" s="167"/>
    </row>
    <row r="4111" spans="1:6" ht="15.75">
      <c r="A4111" s="184"/>
      <c r="B4111" s="31" t="s">
        <v>3759</v>
      </c>
      <c r="C4111" s="126"/>
      <c r="D4111" s="147"/>
      <c r="E4111" s="164"/>
      <c r="F4111" s="167"/>
    </row>
    <row r="4112" spans="1:6" ht="15.75">
      <c r="A4112" s="184"/>
      <c r="B4112" s="31" t="s">
        <v>3760</v>
      </c>
      <c r="C4112" s="126"/>
      <c r="D4112" s="147"/>
      <c r="E4112" s="164"/>
      <c r="F4112" s="167"/>
    </row>
    <row r="4113" spans="1:6" ht="15.75">
      <c r="A4113" s="184"/>
      <c r="B4113" s="31" t="s">
        <v>3761</v>
      </c>
      <c r="C4113" s="126"/>
      <c r="D4113" s="147"/>
      <c r="E4113" s="164"/>
      <c r="F4113" s="167"/>
    </row>
    <row r="4114" spans="1:6">
      <c r="A4114" s="14"/>
      <c r="B4114" s="15" t="s">
        <v>3762</v>
      </c>
      <c r="C4114" s="16"/>
      <c r="D4114" s="147">
        <v>400</v>
      </c>
      <c r="E4114" s="144">
        <v>1.4750000000000001</v>
      </c>
      <c r="F4114" s="170">
        <f>ROUND((100-E4114)/100*D4114,1)</f>
        <v>394.1</v>
      </c>
    </row>
    <row r="4115" spans="1:6">
      <c r="A4115" s="191" t="s">
        <v>3452</v>
      </c>
      <c r="B4115" s="31" t="s">
        <v>3763</v>
      </c>
      <c r="C4115" s="185" t="s">
        <v>3764</v>
      </c>
      <c r="D4115" s="147"/>
      <c r="E4115" s="164"/>
      <c r="F4115" s="167"/>
    </row>
    <row r="4116" spans="1:6">
      <c r="A4116" s="191"/>
      <c r="B4116" s="31" t="s">
        <v>3337</v>
      </c>
      <c r="C4116" s="185"/>
      <c r="D4116" s="147"/>
      <c r="E4116" s="164"/>
      <c r="F4116" s="167"/>
    </row>
    <row r="4117" spans="1:6">
      <c r="A4117" s="191"/>
      <c r="B4117" s="31" t="s">
        <v>3765</v>
      </c>
      <c r="C4117" s="185"/>
      <c r="D4117" s="147"/>
      <c r="E4117" s="164"/>
      <c r="F4117" s="167"/>
    </row>
    <row r="4118" spans="1:6">
      <c r="A4118" s="191"/>
      <c r="B4118" s="31" t="s">
        <v>3766</v>
      </c>
      <c r="C4118" s="16"/>
      <c r="D4118" s="147"/>
      <c r="E4118" s="164"/>
      <c r="F4118" s="167"/>
    </row>
  </sheetData>
  <mergeCells count="532">
    <mergeCell ref="A3940:A3951"/>
    <mergeCell ref="C3941:C3943"/>
    <mergeCell ref="A3954:A3968"/>
    <mergeCell ref="A3970:A3979"/>
    <mergeCell ref="C3971:C3973"/>
    <mergeCell ref="A3981:A3996"/>
    <mergeCell ref="C3982:C3985"/>
    <mergeCell ref="A3877:A3879"/>
    <mergeCell ref="A3:F3"/>
    <mergeCell ref="A4066:A4073"/>
    <mergeCell ref="A4075:A4099"/>
    <mergeCell ref="A4101:A4113"/>
    <mergeCell ref="C4101:C4103"/>
    <mergeCell ref="A4115:A4118"/>
    <mergeCell ref="C4115:C4117"/>
    <mergeCell ref="A3998:A4012"/>
    <mergeCell ref="C3999:C4002"/>
    <mergeCell ref="A4014:A4029"/>
    <mergeCell ref="A4031:A4055"/>
    <mergeCell ref="C4031:C4035"/>
    <mergeCell ref="A4057:A4064"/>
    <mergeCell ref="C4057:C4062"/>
    <mergeCell ref="C3877:C3879"/>
    <mergeCell ref="A3881:A3896"/>
    <mergeCell ref="C3881:C3887"/>
    <mergeCell ref="A3898:A3915"/>
    <mergeCell ref="A3917:A3938"/>
    <mergeCell ref="C3918:C3922"/>
    <mergeCell ref="A3807:A3811"/>
    <mergeCell ref="C3807:C3810"/>
    <mergeCell ref="A3814:A3822"/>
    <mergeCell ref="A3824:A3847"/>
    <mergeCell ref="C3824:C3829"/>
    <mergeCell ref="A3849:A3875"/>
    <mergeCell ref="A3772:A3777"/>
    <mergeCell ref="A3778:A3787"/>
    <mergeCell ref="C3779:C3782"/>
    <mergeCell ref="A3789:A3797"/>
    <mergeCell ref="C3789:C3791"/>
    <mergeCell ref="A3799:A3805"/>
    <mergeCell ref="C3800:C3802"/>
    <mergeCell ref="C3804:C3805"/>
    <mergeCell ref="A3757:A3758"/>
    <mergeCell ref="C3757:C3758"/>
    <mergeCell ref="A3760:A3761"/>
    <mergeCell ref="C3760:C3761"/>
    <mergeCell ref="A3763:A3770"/>
    <mergeCell ref="C3763:C3766"/>
    <mergeCell ref="A3726:A3738"/>
    <mergeCell ref="C3727:C3730"/>
    <mergeCell ref="A3740:A3747"/>
    <mergeCell ref="C3740:C3742"/>
    <mergeCell ref="A3748:A3754"/>
    <mergeCell ref="C3749:C3753"/>
    <mergeCell ref="A3702:A3703"/>
    <mergeCell ref="A3705:A3712"/>
    <mergeCell ref="A3714:A3717"/>
    <mergeCell ref="C3714:C3717"/>
    <mergeCell ref="A3719:A3724"/>
    <mergeCell ref="C3719:C3723"/>
    <mergeCell ref="A3686:A3690"/>
    <mergeCell ref="C3686:C3690"/>
    <mergeCell ref="A3692:A3696"/>
    <mergeCell ref="C3692:C3694"/>
    <mergeCell ref="A3698:A3701"/>
    <mergeCell ref="C3698:C3700"/>
    <mergeCell ref="A3667:A3671"/>
    <mergeCell ref="C3669:C3671"/>
    <mergeCell ref="A3673:A3678"/>
    <mergeCell ref="C3673:C3675"/>
    <mergeCell ref="A3680:A3684"/>
    <mergeCell ref="C3681:C3683"/>
    <mergeCell ref="A3639:A3646"/>
    <mergeCell ref="C3639:C3641"/>
    <mergeCell ref="C3643:C3646"/>
    <mergeCell ref="A3648:A3657"/>
    <mergeCell ref="A3658:A3659"/>
    <mergeCell ref="A3661:A3666"/>
    <mergeCell ref="C3661:C3664"/>
    <mergeCell ref="A3607:A3618"/>
    <mergeCell ref="C3607:C3611"/>
    <mergeCell ref="C3614:C3615"/>
    <mergeCell ref="C3617:C3618"/>
    <mergeCell ref="A3620:A3637"/>
    <mergeCell ref="C3620:C3623"/>
    <mergeCell ref="C3627:C3630"/>
    <mergeCell ref="A3578:A3584"/>
    <mergeCell ref="C3578:C3579"/>
    <mergeCell ref="A3586:A3605"/>
    <mergeCell ref="C3586:C3588"/>
    <mergeCell ref="C3591:C3594"/>
    <mergeCell ref="C3597:C3601"/>
    <mergeCell ref="A3560:A3567"/>
    <mergeCell ref="C3563:C3564"/>
    <mergeCell ref="A3569:A3571"/>
    <mergeCell ref="C3569:C3571"/>
    <mergeCell ref="A3573:A3576"/>
    <mergeCell ref="C3573:C3576"/>
    <mergeCell ref="A3504:A3513"/>
    <mergeCell ref="A3515:A3518"/>
    <mergeCell ref="A3520:A3537"/>
    <mergeCell ref="A3539:A3542"/>
    <mergeCell ref="A3544:A3558"/>
    <mergeCell ref="C3544:C3547"/>
    <mergeCell ref="C3550:C3552"/>
    <mergeCell ref="C3554:C3557"/>
    <mergeCell ref="A3428:A3432"/>
    <mergeCell ref="C3428:C3431"/>
    <mergeCell ref="A3434:A3445"/>
    <mergeCell ref="C3434:C3439"/>
    <mergeCell ref="A3447:A3502"/>
    <mergeCell ref="C3448:C3451"/>
    <mergeCell ref="C3486:C3490"/>
    <mergeCell ref="A3376:A3401"/>
    <mergeCell ref="C3376:C3379"/>
    <mergeCell ref="C3391:C3396"/>
    <mergeCell ref="A3403:A3410"/>
    <mergeCell ref="C3403:C3407"/>
    <mergeCell ref="A3412:A3426"/>
    <mergeCell ref="C3413:C3418"/>
    <mergeCell ref="A3316:A3318"/>
    <mergeCell ref="C3316:C3318"/>
    <mergeCell ref="A3320:A3335"/>
    <mergeCell ref="C3322:C3326"/>
    <mergeCell ref="A3337:A3374"/>
    <mergeCell ref="C3338:C3341"/>
    <mergeCell ref="C3359:C3362"/>
    <mergeCell ref="A3243:A3254"/>
    <mergeCell ref="C3244:C3247"/>
    <mergeCell ref="A3256:A3263"/>
    <mergeCell ref="C3256:C3258"/>
    <mergeCell ref="A3265:A3314"/>
    <mergeCell ref="C3290:C3294"/>
    <mergeCell ref="A3163:A3241"/>
    <mergeCell ref="C3163:C3165"/>
    <mergeCell ref="C3185:C3187"/>
    <mergeCell ref="C3195:C3199"/>
    <mergeCell ref="C3216:C3218"/>
    <mergeCell ref="C3229:C3232"/>
    <mergeCell ref="A3097:A3149"/>
    <mergeCell ref="C3098:C3101"/>
    <mergeCell ref="C3115:C3119"/>
    <mergeCell ref="C3131:C3134"/>
    <mergeCell ref="A3151:A3161"/>
    <mergeCell ref="C3151:C3153"/>
    <mergeCell ref="A2994:A3039"/>
    <mergeCell ref="C2994:C3001"/>
    <mergeCell ref="C3010:C3017"/>
    <mergeCell ref="C3025:C3029"/>
    <mergeCell ref="A3041:A3049"/>
    <mergeCell ref="A3051:A3095"/>
    <mergeCell ref="C3052:C3055"/>
    <mergeCell ref="C3078:C3080"/>
    <mergeCell ref="A2957:A2960"/>
    <mergeCell ref="C2957:C2960"/>
    <mergeCell ref="A2962:A2987"/>
    <mergeCell ref="C2962:C2972"/>
    <mergeCell ref="A2989:A2992"/>
    <mergeCell ref="C2989:C2992"/>
    <mergeCell ref="A2898:A2919"/>
    <mergeCell ref="C2898:C2900"/>
    <mergeCell ref="C2910:C2911"/>
    <mergeCell ref="A2921:A2932"/>
    <mergeCell ref="C2922:C2931"/>
    <mergeCell ref="A2934:A2955"/>
    <mergeCell ref="C2934:C2940"/>
    <mergeCell ref="A2792:A2805"/>
    <mergeCell ref="A2807:A2820"/>
    <mergeCell ref="C2807:C2813"/>
    <mergeCell ref="A2822:A2868"/>
    <mergeCell ref="C2854:C2857"/>
    <mergeCell ref="A2870:A2896"/>
    <mergeCell ref="C2870:C2873"/>
    <mergeCell ref="C2881:C2886"/>
    <mergeCell ref="A2760:A2773"/>
    <mergeCell ref="C2760:C2763"/>
    <mergeCell ref="A2775:A2782"/>
    <mergeCell ref="C2775:C2779"/>
    <mergeCell ref="A2784:A2790"/>
    <mergeCell ref="C2784:C2787"/>
    <mergeCell ref="A2725:A2750"/>
    <mergeCell ref="C2730:C2737"/>
    <mergeCell ref="C2743:C2750"/>
    <mergeCell ref="A2752:A2755"/>
    <mergeCell ref="C2752:C2755"/>
    <mergeCell ref="A2757:A2758"/>
    <mergeCell ref="C2757:C2758"/>
    <mergeCell ref="A2682:A2686"/>
    <mergeCell ref="A2688:A2699"/>
    <mergeCell ref="C2688:C2693"/>
    <mergeCell ref="A2701:A2723"/>
    <mergeCell ref="C2701:C2706"/>
    <mergeCell ref="C2714:C2717"/>
    <mergeCell ref="A2639:A2660"/>
    <mergeCell ref="C2639:C2647"/>
    <mergeCell ref="C2653:C2659"/>
    <mergeCell ref="A2662:A2669"/>
    <mergeCell ref="C2662:C2669"/>
    <mergeCell ref="A2671:A2680"/>
    <mergeCell ref="C2671:C2679"/>
    <mergeCell ref="A2578:A2589"/>
    <mergeCell ref="A2591:A2598"/>
    <mergeCell ref="C2591:C2593"/>
    <mergeCell ref="A2600:A2614"/>
    <mergeCell ref="A2616:A2622"/>
    <mergeCell ref="A2624:A2637"/>
    <mergeCell ref="A2531:A2550"/>
    <mergeCell ref="C2531:C2534"/>
    <mergeCell ref="C2543:C2548"/>
    <mergeCell ref="A2552:A2575"/>
    <mergeCell ref="C2552:C2555"/>
    <mergeCell ref="C2566:C2568"/>
    <mergeCell ref="C2571:C2575"/>
    <mergeCell ref="A2488:A2501"/>
    <mergeCell ref="C2495:C2498"/>
    <mergeCell ref="C2502:C2504"/>
    <mergeCell ref="A2503:A2516"/>
    <mergeCell ref="C2508:C2513"/>
    <mergeCell ref="A2518:A2529"/>
    <mergeCell ref="C2518:C2524"/>
    <mergeCell ref="A2427:A2440"/>
    <mergeCell ref="C2427:C2432"/>
    <mergeCell ref="A2442:A2454"/>
    <mergeCell ref="A2456:A2475"/>
    <mergeCell ref="C2456:C2461"/>
    <mergeCell ref="A2477:A2486"/>
    <mergeCell ref="C2477:C2483"/>
    <mergeCell ref="A2376:A2391"/>
    <mergeCell ref="C2376:C2381"/>
    <mergeCell ref="A2393:A2403"/>
    <mergeCell ref="C2393:C2398"/>
    <mergeCell ref="A2405:A2425"/>
    <mergeCell ref="C2405:C2411"/>
    <mergeCell ref="A2299:A2323"/>
    <mergeCell ref="C2299:C2305"/>
    <mergeCell ref="C2314:C2321"/>
    <mergeCell ref="A2325:A2336"/>
    <mergeCell ref="C2325:C2329"/>
    <mergeCell ref="A2338:A2374"/>
    <mergeCell ref="C2338:C2342"/>
    <mergeCell ref="A2263:A2274"/>
    <mergeCell ref="C2263:C2272"/>
    <mergeCell ref="A2276:A2279"/>
    <mergeCell ref="C2277:C2280"/>
    <mergeCell ref="A2282:A2297"/>
    <mergeCell ref="C2282:C2291"/>
    <mergeCell ref="A2201:A2230"/>
    <mergeCell ref="A2232:A2248"/>
    <mergeCell ref="C2232:C2235"/>
    <mergeCell ref="C2237:C2245"/>
    <mergeCell ref="A2250:A2261"/>
    <mergeCell ref="C2250:C2256"/>
    <mergeCell ref="A2137:A2151"/>
    <mergeCell ref="C2137:C2140"/>
    <mergeCell ref="A2153:A2164"/>
    <mergeCell ref="C2153:C2157"/>
    <mergeCell ref="A2166:A2199"/>
    <mergeCell ref="C2187:C2198"/>
    <mergeCell ref="A2079:A2091"/>
    <mergeCell ref="C2079:C2080"/>
    <mergeCell ref="C2085:C2087"/>
    <mergeCell ref="A2093:A2135"/>
    <mergeCell ref="C2093:C2097"/>
    <mergeCell ref="C2105:C2111"/>
    <mergeCell ref="C2120:C2122"/>
    <mergeCell ref="A2035:A2049"/>
    <mergeCell ref="A2051:A2068"/>
    <mergeCell ref="C2051:C2057"/>
    <mergeCell ref="C2069:C2070"/>
    <mergeCell ref="A2070:A2077"/>
    <mergeCell ref="C2072:C2076"/>
    <mergeCell ref="A1972:A2020"/>
    <mergeCell ref="C1972:C1975"/>
    <mergeCell ref="C1988:C1992"/>
    <mergeCell ref="C1996:C1998"/>
    <mergeCell ref="C2003:C2007"/>
    <mergeCell ref="A2022:A2033"/>
    <mergeCell ref="C2022:C2024"/>
    <mergeCell ref="A1917:A1928"/>
    <mergeCell ref="C1917:C1921"/>
    <mergeCell ref="A1930:A1942"/>
    <mergeCell ref="C1930:C1932"/>
    <mergeCell ref="A1944:A1970"/>
    <mergeCell ref="C1944:C1948"/>
    <mergeCell ref="C1961:C1967"/>
    <mergeCell ref="A1886:A1894"/>
    <mergeCell ref="C1886:C1892"/>
    <mergeCell ref="A1896:A1899"/>
    <mergeCell ref="A1901:A1905"/>
    <mergeCell ref="A1907:A1910"/>
    <mergeCell ref="A1912:A1915"/>
    <mergeCell ref="C1912:C1915"/>
    <mergeCell ref="A1833:A1837"/>
    <mergeCell ref="C1833:C1837"/>
    <mergeCell ref="A1839:A1856"/>
    <mergeCell ref="C1839:C1844"/>
    <mergeCell ref="A1858:A1884"/>
    <mergeCell ref="C1868:C1871"/>
    <mergeCell ref="C1878:C1882"/>
    <mergeCell ref="A1766:A1778"/>
    <mergeCell ref="C1766:C1771"/>
    <mergeCell ref="A1780:A1790"/>
    <mergeCell ref="C1780:C1786"/>
    <mergeCell ref="A1792:A1831"/>
    <mergeCell ref="C1792:C1798"/>
    <mergeCell ref="C1806:C1808"/>
    <mergeCell ref="C1820:C1823"/>
    <mergeCell ref="A1703:A1712"/>
    <mergeCell ref="C1703:C1711"/>
    <mergeCell ref="A1714:A1728"/>
    <mergeCell ref="A1730:A1746"/>
    <mergeCell ref="C1730:C1735"/>
    <mergeCell ref="A1748:A1764"/>
    <mergeCell ref="C1748:C1751"/>
    <mergeCell ref="A1657:A1667"/>
    <mergeCell ref="C1657:C1663"/>
    <mergeCell ref="A1669:A1683"/>
    <mergeCell ref="A1685:A1695"/>
    <mergeCell ref="C1685:C1692"/>
    <mergeCell ref="C1696:C1700"/>
    <mergeCell ref="A1697:A1701"/>
    <mergeCell ref="A1619:A1622"/>
    <mergeCell ref="C1619:C1621"/>
    <mergeCell ref="A1624:A1637"/>
    <mergeCell ref="C1624:C1628"/>
    <mergeCell ref="A1639:A1655"/>
    <mergeCell ref="C1639:C1643"/>
    <mergeCell ref="A1580:A1584"/>
    <mergeCell ref="C1580:C1583"/>
    <mergeCell ref="A1586:A1590"/>
    <mergeCell ref="C1586:C1589"/>
    <mergeCell ref="A1591:A1599"/>
    <mergeCell ref="A1601:A1617"/>
    <mergeCell ref="C1601:C1604"/>
    <mergeCell ref="A1506:A1510"/>
    <mergeCell ref="C1507:C1509"/>
    <mergeCell ref="A1512:A1513"/>
    <mergeCell ref="C1512:C1513"/>
    <mergeCell ref="A1515:A1548"/>
    <mergeCell ref="A1550:A1578"/>
    <mergeCell ref="C1551:C1556"/>
    <mergeCell ref="C1567:C1572"/>
    <mergeCell ref="A1479:A1495"/>
    <mergeCell ref="C1479:C1486"/>
    <mergeCell ref="A1497:A1500"/>
    <mergeCell ref="C1497:C1499"/>
    <mergeCell ref="A1502:A1505"/>
    <mergeCell ref="C1502:C1504"/>
    <mergeCell ref="A1446:A1464"/>
    <mergeCell ref="C1449:C1455"/>
    <mergeCell ref="A1466:A1473"/>
    <mergeCell ref="C1467:C1469"/>
    <mergeCell ref="A1475:A1477"/>
    <mergeCell ref="C1475:C1477"/>
    <mergeCell ref="A1384:A1400"/>
    <mergeCell ref="A1402:A1421"/>
    <mergeCell ref="C1407:C1410"/>
    <mergeCell ref="A1423:A1438"/>
    <mergeCell ref="C1426:C1432"/>
    <mergeCell ref="A1440:A1444"/>
    <mergeCell ref="C1440:C1443"/>
    <mergeCell ref="A1306:A1312"/>
    <mergeCell ref="C1307:C1309"/>
    <mergeCell ref="A1314:A1318"/>
    <mergeCell ref="A1319:A1370"/>
    <mergeCell ref="C1350:C1351"/>
    <mergeCell ref="A1372:A1382"/>
    <mergeCell ref="C1373:C1377"/>
    <mergeCell ref="A1226:A1266"/>
    <mergeCell ref="C1260:C1264"/>
    <mergeCell ref="A1268:A1278"/>
    <mergeCell ref="C1269:C1274"/>
    <mergeCell ref="A1280:A1304"/>
    <mergeCell ref="C1281:C1284"/>
    <mergeCell ref="C1299:C1303"/>
    <mergeCell ref="A1159:A1204"/>
    <mergeCell ref="C1160:C1163"/>
    <mergeCell ref="C1165:C1171"/>
    <mergeCell ref="C1180:C1183"/>
    <mergeCell ref="C1194:C1197"/>
    <mergeCell ref="A1206:A1224"/>
    <mergeCell ref="A1112:A1133"/>
    <mergeCell ref="C1112:C1114"/>
    <mergeCell ref="C1118:C1121"/>
    <mergeCell ref="C1126:C1128"/>
    <mergeCell ref="C1130:C1133"/>
    <mergeCell ref="A1135:A1157"/>
    <mergeCell ref="C1136:C1137"/>
    <mergeCell ref="C1146:C1148"/>
    <mergeCell ref="C1151:C1153"/>
    <mergeCell ref="A1078:A1079"/>
    <mergeCell ref="C1078:C1079"/>
    <mergeCell ref="A1081:A1090"/>
    <mergeCell ref="C1081:C1084"/>
    <mergeCell ref="A1092:A1110"/>
    <mergeCell ref="C1092:C1093"/>
    <mergeCell ref="C1100:C1101"/>
    <mergeCell ref="A1038:A1064"/>
    <mergeCell ref="C1038:C1040"/>
    <mergeCell ref="A1066:A1069"/>
    <mergeCell ref="C1066:C1069"/>
    <mergeCell ref="A1070:A1077"/>
    <mergeCell ref="C1070:C1071"/>
    <mergeCell ref="C1073:C1076"/>
    <mergeCell ref="A996:A1001"/>
    <mergeCell ref="A1003:A1010"/>
    <mergeCell ref="C1005:C1007"/>
    <mergeCell ref="A1012:A1024"/>
    <mergeCell ref="C1012:C1014"/>
    <mergeCell ref="A1025:A1036"/>
    <mergeCell ref="A904:A915"/>
    <mergeCell ref="C904:C907"/>
    <mergeCell ref="A917:A940"/>
    <mergeCell ref="C917:C922"/>
    <mergeCell ref="A942:A945"/>
    <mergeCell ref="A947:A994"/>
    <mergeCell ref="C959:C963"/>
    <mergeCell ref="A847:A856"/>
    <mergeCell ref="C847:C849"/>
    <mergeCell ref="A858:A874"/>
    <mergeCell ref="C858:C861"/>
    <mergeCell ref="A876:A902"/>
    <mergeCell ref="C883:C889"/>
    <mergeCell ref="A774:A788"/>
    <mergeCell ref="A790:A794"/>
    <mergeCell ref="C790:C793"/>
    <mergeCell ref="A796:A810"/>
    <mergeCell ref="A812:A827"/>
    <mergeCell ref="A829:A845"/>
    <mergeCell ref="C829:C831"/>
    <mergeCell ref="A713:A741"/>
    <mergeCell ref="C717:C725"/>
    <mergeCell ref="A744:A754"/>
    <mergeCell ref="C744:C746"/>
    <mergeCell ref="A756:A772"/>
    <mergeCell ref="C756:C758"/>
    <mergeCell ref="C760:C762"/>
    <mergeCell ref="C769:C771"/>
    <mergeCell ref="A687:A695"/>
    <mergeCell ref="C687:C690"/>
    <mergeCell ref="A698:A705"/>
    <mergeCell ref="C698:C701"/>
    <mergeCell ref="A707:A711"/>
    <mergeCell ref="C707:C710"/>
    <mergeCell ref="A596:A612"/>
    <mergeCell ref="A614:A633"/>
    <mergeCell ref="A635:A654"/>
    <mergeCell ref="A656:A672"/>
    <mergeCell ref="C656:C659"/>
    <mergeCell ref="A674:A685"/>
    <mergeCell ref="C674:C683"/>
    <mergeCell ref="A539:A555"/>
    <mergeCell ref="A557:A568"/>
    <mergeCell ref="C557:C559"/>
    <mergeCell ref="A570:A580"/>
    <mergeCell ref="C570:C576"/>
    <mergeCell ref="A582:A594"/>
    <mergeCell ref="C582:C590"/>
    <mergeCell ref="A487:A496"/>
    <mergeCell ref="A498:A502"/>
    <mergeCell ref="C498:C501"/>
    <mergeCell ref="A504:A530"/>
    <mergeCell ref="A532:A537"/>
    <mergeCell ref="C532:C535"/>
    <mergeCell ref="A445:A451"/>
    <mergeCell ref="C445:C447"/>
    <mergeCell ref="A453:A458"/>
    <mergeCell ref="C453:C455"/>
    <mergeCell ref="A460:A475"/>
    <mergeCell ref="A477:A484"/>
    <mergeCell ref="C478:C481"/>
    <mergeCell ref="A394:A408"/>
    <mergeCell ref="C394:C396"/>
    <mergeCell ref="A410:A427"/>
    <mergeCell ref="C421:C425"/>
    <mergeCell ref="A430:A443"/>
    <mergeCell ref="C431:C434"/>
    <mergeCell ref="A351:A368"/>
    <mergeCell ref="C354:C356"/>
    <mergeCell ref="A370:A380"/>
    <mergeCell ref="C370:C377"/>
    <mergeCell ref="A383:A392"/>
    <mergeCell ref="C385:C387"/>
    <mergeCell ref="A333:A335"/>
    <mergeCell ref="C333:C335"/>
    <mergeCell ref="A337:A341"/>
    <mergeCell ref="C338:C341"/>
    <mergeCell ref="A343:A349"/>
    <mergeCell ref="C344:C348"/>
    <mergeCell ref="A288:A289"/>
    <mergeCell ref="C288:C289"/>
    <mergeCell ref="C290:C291"/>
    <mergeCell ref="A291:A301"/>
    <mergeCell ref="A303:A331"/>
    <mergeCell ref="C303:C308"/>
    <mergeCell ref="C319:C322"/>
    <mergeCell ref="A274:A280"/>
    <mergeCell ref="C274:C276"/>
    <mergeCell ref="C278:C280"/>
    <mergeCell ref="A281:A287"/>
    <mergeCell ref="C284:C285"/>
    <mergeCell ref="C286:C287"/>
    <mergeCell ref="A251:A263"/>
    <mergeCell ref="C252:C254"/>
    <mergeCell ref="C260:C262"/>
    <mergeCell ref="A264:A266"/>
    <mergeCell ref="A267:A273"/>
    <mergeCell ref="C268:C273"/>
    <mergeCell ref="A245:A250"/>
    <mergeCell ref="C246:C249"/>
    <mergeCell ref="A21:A24"/>
    <mergeCell ref="C21:C23"/>
    <mergeCell ref="A26:A34"/>
    <mergeCell ref="C27:C28"/>
    <mergeCell ref="C31:C34"/>
    <mergeCell ref="A35:A234"/>
    <mergeCell ref="C75:C78"/>
    <mergeCell ref="C88:C90"/>
    <mergeCell ref="C110:C113"/>
    <mergeCell ref="C134:C136"/>
    <mergeCell ref="A5:A6"/>
    <mergeCell ref="C5:C6"/>
    <mergeCell ref="A8:A19"/>
    <mergeCell ref="C8:C16"/>
    <mergeCell ref="F5:F6"/>
    <mergeCell ref="C195:C199"/>
    <mergeCell ref="C212:C214"/>
    <mergeCell ref="A236:A243"/>
    <mergeCell ref="C236:C239"/>
    <mergeCell ref="D5:D6"/>
    <mergeCell ref="E5:E6"/>
    <mergeCell ref="B5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</vt:lpstr>
      <vt:lpstr>на сайт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2020-05-25T03:06:55Z</dcterms:modified>
</cp:coreProperties>
</file>