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15600" windowHeight="11160" activeTab="1"/>
  </bookViews>
  <sheets>
    <sheet name="тех.потери лето20" sheetId="1" r:id="rId1"/>
    <sheet name="на сайт" sheetId="2" r:id="rId2"/>
  </sheets>
  <definedNames>
    <definedName name="_xlnm.Print_Area" localSheetId="0">'тех.потери лето20'!$A$1:$D$494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4" i="1"/>
  <c r="L303" l="1"/>
  <c r="F13" i="2"/>
  <c r="F14"/>
  <c r="F16"/>
  <c r="F17"/>
  <c r="F18"/>
  <c r="F19"/>
  <c r="F21"/>
  <c r="F23"/>
  <c r="F24"/>
  <c r="F26"/>
  <c r="F27"/>
  <c r="F28"/>
  <c r="F29"/>
  <c r="F30"/>
  <c r="F31"/>
  <c r="F32"/>
  <c r="F33"/>
  <c r="F34"/>
  <c r="F35"/>
  <c r="F37"/>
  <c r="F38"/>
  <c r="F39"/>
  <c r="F40"/>
  <c r="F41"/>
  <c r="F43"/>
  <c r="F45"/>
  <c r="F46"/>
  <c r="F47"/>
  <c r="F48"/>
  <c r="F49"/>
  <c r="F50"/>
  <c r="F51"/>
  <c r="F52"/>
  <c r="F53"/>
  <c r="F55"/>
  <c r="F56"/>
  <c r="F57"/>
  <c r="F58"/>
  <c r="F59"/>
  <c r="F60"/>
  <c r="F61"/>
  <c r="F62"/>
  <c r="F63"/>
  <c r="F64"/>
  <c r="F65"/>
  <c r="F66"/>
  <c r="F67"/>
  <c r="F69"/>
  <c r="F70"/>
  <c r="F72"/>
  <c r="F73"/>
  <c r="F74"/>
  <c r="F75"/>
  <c r="F76"/>
  <c r="F77"/>
  <c r="F78"/>
  <c r="F79"/>
  <c r="F80"/>
  <c r="F81"/>
  <c r="F82"/>
  <c r="F83"/>
  <c r="F84"/>
  <c r="F85"/>
  <c r="F86"/>
  <c r="F88"/>
  <c r="F89"/>
  <c r="F90"/>
  <c r="F91"/>
  <c r="F92"/>
  <c r="F93"/>
  <c r="F94"/>
  <c r="F95"/>
  <c r="F96"/>
  <c r="F97"/>
  <c r="F98"/>
  <c r="F99"/>
  <c r="F101"/>
  <c r="F103"/>
  <c r="F104"/>
  <c r="F105"/>
  <c r="F106"/>
  <c r="F107"/>
  <c r="F108"/>
  <c r="F109"/>
  <c r="F110"/>
  <c r="F112"/>
  <c r="F113"/>
  <c r="F114"/>
  <c r="F116"/>
  <c r="F117"/>
  <c r="F119"/>
  <c r="F120"/>
  <c r="F122"/>
  <c r="F123"/>
  <c r="F124"/>
  <c r="F125"/>
  <c r="F127"/>
  <c r="F128"/>
  <c r="F129"/>
  <c r="F130"/>
  <c r="F131"/>
  <c r="F132"/>
  <c r="F134"/>
  <c r="F135"/>
  <c r="F136"/>
  <c r="F138"/>
  <c r="F139"/>
  <c r="F141"/>
  <c r="F142"/>
  <c r="F143"/>
  <c r="F145"/>
  <c r="F147"/>
  <c r="F148"/>
  <c r="F149"/>
  <c r="F150"/>
  <c r="F151"/>
  <c r="F153"/>
  <c r="F154"/>
  <c r="F155"/>
  <c r="F157"/>
  <c r="F159"/>
  <c r="F161"/>
  <c r="F162"/>
  <c r="F164"/>
  <c r="F166"/>
  <c r="F168"/>
  <c r="F169"/>
  <c r="F170"/>
  <c r="F171"/>
  <c r="F172"/>
  <c r="F174"/>
  <c r="F175"/>
  <c r="F176"/>
  <c r="F177"/>
  <c r="F179"/>
  <c r="F180"/>
  <c r="F182"/>
  <c r="F183"/>
  <c r="F184"/>
  <c r="F186"/>
  <c r="F187"/>
  <c r="F188"/>
  <c r="F190"/>
  <c r="F191"/>
  <c r="F192"/>
  <c r="F194"/>
  <c r="F195"/>
  <c r="F197"/>
  <c r="F198"/>
  <c r="F199"/>
  <c r="F200"/>
  <c r="F201"/>
  <c r="F202"/>
  <c r="F203"/>
  <c r="F204"/>
  <c r="F205"/>
  <c r="F207"/>
  <c r="F208"/>
  <c r="F209"/>
  <c r="F210"/>
  <c r="F211"/>
  <c r="F213"/>
  <c r="F214"/>
  <c r="F216"/>
  <c r="F217"/>
  <c r="F218"/>
  <c r="F219"/>
  <c r="F220"/>
  <c r="F222"/>
  <c r="F223"/>
  <c r="F224"/>
  <c r="F225"/>
  <c r="F227"/>
  <c r="F228"/>
  <c r="F229"/>
  <c r="F230"/>
  <c r="F232"/>
  <c r="F233"/>
  <c r="F234"/>
  <c r="F235"/>
  <c r="F236"/>
  <c r="F238"/>
  <c r="F239"/>
  <c r="F240"/>
  <c r="F241"/>
  <c r="F242"/>
  <c r="F244"/>
  <c r="F245"/>
  <c r="F246"/>
  <c r="F247"/>
  <c r="F249"/>
  <c r="F250"/>
  <c r="F251"/>
  <c r="F252"/>
  <c r="F254"/>
  <c r="F255"/>
  <c r="F256"/>
  <c r="F258"/>
  <c r="F259"/>
  <c r="F260"/>
  <c r="F262"/>
  <c r="F263"/>
  <c r="F12"/>
  <c r="L351" i="1"/>
  <c r="L344"/>
  <c r="L472"/>
  <c r="L401"/>
  <c r="L238"/>
  <c r="L112"/>
  <c r="L73"/>
  <c r="L56"/>
  <c r="L45"/>
  <c r="L46"/>
  <c r="L489"/>
  <c r="L480"/>
  <c r="L469"/>
  <c r="L448"/>
  <c r="L418"/>
  <c r="L410"/>
  <c r="L405"/>
  <c r="L395"/>
  <c r="L392"/>
  <c r="L385"/>
  <c r="L382"/>
  <c r="L379"/>
  <c r="L376"/>
  <c r="L370"/>
  <c r="L358"/>
  <c r="L323"/>
  <c r="L320"/>
  <c r="L317"/>
  <c r="L291"/>
  <c r="L273"/>
  <c r="L267"/>
  <c r="L259"/>
  <c r="L250"/>
  <c r="L247"/>
  <c r="L235"/>
  <c r="L229"/>
  <c r="L217"/>
  <c r="L207"/>
  <c r="L203"/>
  <c r="L200"/>
  <c r="L197"/>
  <c r="L194"/>
  <c r="L186"/>
  <c r="L181"/>
  <c r="L170"/>
  <c r="L167"/>
  <c r="L164"/>
  <c r="L159"/>
  <c r="L149"/>
  <c r="L146"/>
  <c r="L139"/>
  <c r="L135"/>
  <c r="L130"/>
  <c r="L127"/>
  <c r="L124"/>
  <c r="L121"/>
  <c r="L109"/>
  <c r="L102"/>
  <c r="L96"/>
  <c r="L93"/>
  <c r="L90"/>
  <c r="L85"/>
  <c r="L70"/>
  <c r="L29"/>
  <c r="L18"/>
  <c r="L281"/>
  <c r="L492"/>
  <c r="L486"/>
  <c r="L478"/>
  <c r="L467"/>
  <c r="L465"/>
  <c r="L453"/>
  <c r="L444"/>
  <c r="L441"/>
  <c r="L439"/>
  <c r="L437"/>
  <c r="L435"/>
  <c r="L424"/>
  <c r="L422"/>
  <c r="L416"/>
  <c r="L413"/>
  <c r="L408"/>
  <c r="L398"/>
  <c r="L390"/>
  <c r="L388"/>
  <c r="L373"/>
  <c r="L367"/>
  <c r="L365"/>
  <c r="L349"/>
  <c r="L341"/>
  <c r="L339"/>
  <c r="L336"/>
  <c r="L334"/>
  <c r="L331"/>
  <c r="L329"/>
  <c r="L326"/>
  <c r="L315"/>
  <c r="L310"/>
  <c r="L307"/>
  <c r="L305"/>
  <c r="L289"/>
  <c r="L287"/>
  <c r="L285"/>
  <c r="L283"/>
  <c r="L278"/>
  <c r="L276"/>
  <c r="L270"/>
  <c r="L264"/>
  <c r="L262"/>
  <c r="L255"/>
  <c r="L253"/>
  <c r="L245"/>
  <c r="L242"/>
  <c r="L233"/>
  <c r="L225"/>
  <c r="L223"/>
  <c r="L220"/>
  <c r="L215"/>
  <c r="L212"/>
  <c r="L210"/>
  <c r="L192"/>
  <c r="L184"/>
  <c r="L179"/>
  <c r="L177"/>
  <c r="L175"/>
  <c r="L173"/>
  <c r="L162"/>
  <c r="L156"/>
  <c r="L154"/>
  <c r="L152"/>
  <c r="L144"/>
  <c r="L142"/>
  <c r="L133"/>
  <c r="L118"/>
  <c r="L107"/>
  <c r="L105"/>
  <c r="L100"/>
  <c r="L88"/>
  <c r="L83"/>
  <c r="L78"/>
  <c r="L68"/>
  <c r="L66"/>
  <c r="L64"/>
  <c r="L61"/>
  <c r="L54"/>
  <c r="L52"/>
  <c r="L50"/>
  <c r="L37"/>
  <c r="L35"/>
  <c r="L32"/>
  <c r="L24"/>
  <c r="L21"/>
  <c r="L485"/>
  <c r="L484"/>
  <c r="L477"/>
  <c r="L463"/>
  <c r="L462"/>
  <c r="L461"/>
  <c r="L460"/>
  <c r="L458"/>
  <c r="L457"/>
  <c r="L456"/>
  <c r="L455"/>
  <c r="L451"/>
  <c r="L447"/>
  <c r="L446"/>
  <c r="L433"/>
  <c r="L432"/>
  <c r="L431"/>
  <c r="L430"/>
  <c r="L428"/>
  <c r="L427"/>
  <c r="L426"/>
  <c r="L364"/>
  <c r="L362"/>
  <c r="L361"/>
  <c r="L313"/>
  <c r="L301"/>
  <c r="L299"/>
  <c r="L297"/>
  <c r="L296"/>
  <c r="L257"/>
  <c r="L228"/>
  <c r="L190"/>
  <c r="L138"/>
  <c r="L117"/>
  <c r="L99"/>
  <c r="L81"/>
  <c r="L80"/>
  <c r="L77"/>
  <c r="L49"/>
  <c r="L42"/>
  <c r="L43"/>
  <c r="L44"/>
  <c r="L41"/>
  <c r="L40"/>
  <c r="L39"/>
  <c r="L27"/>
  <c r="L23"/>
  <c r="L13"/>
  <c r="L12"/>
</calcChain>
</file>

<file path=xl/sharedStrings.xml><?xml version="1.0" encoding="utf-8"?>
<sst xmlns="http://schemas.openxmlformats.org/spreadsheetml/2006/main" count="1812" uniqueCount="545">
  <si>
    <t xml:space="preserve">                 Аулиекольский  РЭС</t>
  </si>
  <si>
    <t>Наименование ПС</t>
  </si>
  <si>
    <t xml:space="preserve"> Наименование фидер 10кВ ТП, КТП</t>
  </si>
  <si>
    <t>Наименование населеного пункта</t>
  </si>
  <si>
    <t>Ном-ная мощность силового транс-ра кВА</t>
  </si>
  <si>
    <t>ПС Юльевка</t>
  </si>
  <si>
    <t xml:space="preserve">ВЛ 10 кВ Юльевка-Чили </t>
  </si>
  <si>
    <t>п. Юльевка</t>
  </si>
  <si>
    <t>КТП №6627 ф1</t>
  </si>
  <si>
    <t>КТП №6632 ф1</t>
  </si>
  <si>
    <t>КТП №6637 ф1</t>
  </si>
  <si>
    <t>ВЛ 10 кВ Юльевка-Ц/У</t>
  </si>
  <si>
    <t>КТП №6601 ф1</t>
  </si>
  <si>
    <t>КТП №6605 ф1</t>
  </si>
  <si>
    <t>КТП №6609 ф1</t>
  </si>
  <si>
    <t>КТП №6610 ф1</t>
  </si>
  <si>
    <t>ПС Новоселовка</t>
  </si>
  <si>
    <t>ВЛ 10 кВ Новоселовка -Аккудук</t>
  </si>
  <si>
    <t>п.Аккудук</t>
  </si>
  <si>
    <t>КТП №6924 ф1</t>
  </si>
  <si>
    <t>ПС Новонежинка</t>
  </si>
  <si>
    <t>ВЛ 10 кВ Новонежинка -Поселок</t>
  </si>
  <si>
    <t>п. Новонежинка</t>
  </si>
  <si>
    <t>КТП №6311 ф1</t>
  </si>
  <si>
    <t>ВЛ 10 кВ Новонежинка -Ц. Усадьба</t>
  </si>
  <si>
    <t>КТП №6302 ф1</t>
  </si>
  <si>
    <t>КТП №6325 ф1</t>
  </si>
  <si>
    <t>КТП №6323 ф1</t>
  </si>
  <si>
    <t>КТП №6324 ф1</t>
  </si>
  <si>
    <t>КТП №6326 ф1</t>
  </si>
  <si>
    <t>КТП №6312 ф1</t>
  </si>
  <si>
    <t>КТП №6305 ф1</t>
  </si>
  <si>
    <t>КТП №6304 ф1</t>
  </si>
  <si>
    <t>КТП №6308 ф1</t>
  </si>
  <si>
    <t>КТП №6328 ф1</t>
  </si>
  <si>
    <t>ВЛ 10кВ Первомайка - Ц. Усадьба</t>
  </si>
  <si>
    <t>п. Первомайка</t>
  </si>
  <si>
    <t>КТП №6202 ф1</t>
  </si>
  <si>
    <t>КТП №6224 ф1</t>
  </si>
  <si>
    <t>КТП №6203 ф1</t>
  </si>
  <si>
    <t>КТП №6238 ф1</t>
  </si>
  <si>
    <t>КТП №6219 ф1</t>
  </si>
  <si>
    <t>ВЛ 10 кВ Первомайка - Лаврентьевка</t>
  </si>
  <si>
    <t>п. Лаврентьевка</t>
  </si>
  <si>
    <t>КТП №6231 ф1</t>
  </si>
  <si>
    <t>ПС Семиозерная</t>
  </si>
  <si>
    <t>ВЛ 10 кВ Семиозерная -Почта</t>
  </si>
  <si>
    <t>с. Аулиеколь</t>
  </si>
  <si>
    <t>КТП №6117 ф1</t>
  </si>
  <si>
    <t>КТП №6115 ф1</t>
  </si>
  <si>
    <t>КТП №6120 ф1</t>
  </si>
  <si>
    <t>КТП №6156 ф1</t>
  </si>
  <si>
    <t>КТП №6144 ф1</t>
  </si>
  <si>
    <t>КТП №6112 ф1</t>
  </si>
  <si>
    <t>ВЛ 10 кВ Семиозерная- РЭС</t>
  </si>
  <si>
    <t>КТП №6174 ф1</t>
  </si>
  <si>
    <t>КТП №6105 ф1</t>
  </si>
  <si>
    <t>КТП №6103 ф1</t>
  </si>
  <si>
    <t>КТП №6109 ф1</t>
  </si>
  <si>
    <t>КТП №6110 ф1</t>
  </si>
  <si>
    <t>КТП №6111 ф1</t>
  </si>
  <si>
    <t>КТП №6173 ф1</t>
  </si>
  <si>
    <t>КТП №6106 ф1</t>
  </si>
  <si>
    <t>КТП №6107 ф1</t>
  </si>
  <si>
    <t>КТП №6165 ф1</t>
  </si>
  <si>
    <t>КТП №6108 ф1</t>
  </si>
  <si>
    <t>КТП №6162 ф1</t>
  </si>
  <si>
    <t>ВЛ 10 кВ Семиозерная-ПДУ</t>
  </si>
  <si>
    <t>КТП №6153 ф1</t>
  </si>
  <si>
    <t>КТП №6145 ф1</t>
  </si>
  <si>
    <t>РП ДСУ</t>
  </si>
  <si>
    <t>КТП №6183 ф1</t>
  </si>
  <si>
    <t>КТП №6133 ф1</t>
  </si>
  <si>
    <t>КТП №6122 ф1</t>
  </si>
  <si>
    <t>КТП №6123 ф1</t>
  </si>
  <si>
    <t>КТП №6152 ф1</t>
  </si>
  <si>
    <t>КТП №6132 ф1</t>
  </si>
  <si>
    <t>КТП №6182 ф1</t>
  </si>
  <si>
    <t>КТП №6131 ф1</t>
  </si>
  <si>
    <t>КТП №6130 ф1</t>
  </si>
  <si>
    <t>КТП №6124 ф1</t>
  </si>
  <si>
    <t>КТП №6125 ф1</t>
  </si>
  <si>
    <t>КТП №6126 ф1</t>
  </si>
  <si>
    <t>КТП №6127 ф1</t>
  </si>
  <si>
    <t>КТП №6177 ф1</t>
  </si>
  <si>
    <t>КТП №6121 ф1</t>
  </si>
  <si>
    <t xml:space="preserve">ВЛ 10 кВ Семиозерная Аманкарагай </t>
  </si>
  <si>
    <t>КТП №6926 ф1</t>
  </si>
  <si>
    <t>КТП №6927 ф1</t>
  </si>
  <si>
    <t>КТП №6928 ф1</t>
  </si>
  <si>
    <t>КТП №6929 ф1</t>
  </si>
  <si>
    <t>КТП №6930 ф1</t>
  </si>
  <si>
    <t>КТП №6931 ф1</t>
  </si>
  <si>
    <t>КТП  №6932 ф1</t>
  </si>
  <si>
    <t>КТП №6933 ф1</t>
  </si>
  <si>
    <t>КТП №6935 ф1</t>
  </si>
  <si>
    <t>КТП №6936 ф1</t>
  </si>
  <si>
    <t>КТП №6937 ф1</t>
  </si>
  <si>
    <t>КТП №6934 ф1</t>
  </si>
  <si>
    <t>ВЛ 10 кВ Семиозерная-СХТ</t>
  </si>
  <si>
    <t>КТП №6938 ф1</t>
  </si>
  <si>
    <t>ВЛ 10 кВ Семиозерная-Райцентр</t>
  </si>
  <si>
    <t>КТП №6148 ф1</t>
  </si>
  <si>
    <t>КТП №6147 ф1</t>
  </si>
  <si>
    <t>КТП №6146 ф1</t>
  </si>
  <si>
    <t>КТП №6143 ф1</t>
  </si>
  <si>
    <t>КТП №6149 ф1</t>
  </si>
  <si>
    <t>ВЛ 10 кВ Семиозерная - Маслозавод</t>
  </si>
  <si>
    <t>КТП №6104 ф1</t>
  </si>
  <si>
    <t>КТП №6175 ф1</t>
  </si>
  <si>
    <t>КТП №6176 ф1</t>
  </si>
  <si>
    <t>ВЛ 10 кВ Семиозерная-Школа</t>
  </si>
  <si>
    <t>КТП №6159 ф1</t>
  </si>
  <si>
    <t>КТП №6139 ф1</t>
  </si>
  <si>
    <t>КТП №6136 ф1</t>
  </si>
  <si>
    <t>п. Новоселовка</t>
  </si>
  <si>
    <t>КТП №6906 ф1</t>
  </si>
  <si>
    <t>КТП №6907 ф1</t>
  </si>
  <si>
    <t>ПС Баймагамбетова</t>
  </si>
  <si>
    <t>ВЛ 10 кВ Баймагамбетова - Кордон</t>
  </si>
  <si>
    <t>п. Баймагамбетова</t>
  </si>
  <si>
    <t>КТП №6912 ф1</t>
  </si>
  <si>
    <t>КТП №6942 ф1</t>
  </si>
  <si>
    <t>ПС Аманкарагай</t>
  </si>
  <si>
    <t>ВЛ 10 кВ Аманкарагай - РП ДСУ</t>
  </si>
  <si>
    <t>п.Аманкарагай</t>
  </si>
  <si>
    <t>КТП №6945 ф1</t>
  </si>
  <si>
    <t>КТП №6915 ф1</t>
  </si>
  <si>
    <t>КТП №6916 ф1</t>
  </si>
  <si>
    <t>КТП №6955 ф1</t>
  </si>
  <si>
    <t>ВЛ 10 кВ Аманкарагай-Аманкарагай</t>
  </si>
  <si>
    <t>КТП №6947 ф1</t>
  </si>
  <si>
    <t>КТП №6946 ф1</t>
  </si>
  <si>
    <t>КТП №6948 ф1</t>
  </si>
  <si>
    <t>КТП №6951 ф1</t>
  </si>
  <si>
    <t>КТП №6953 ф1</t>
  </si>
  <si>
    <t>КТП №6944 ф1</t>
  </si>
  <si>
    <t>ВЛ 10 кВ Аманкарагай - Нефтебаза</t>
  </si>
  <si>
    <t>КТП №6957 ф1</t>
  </si>
  <si>
    <t>КТП №6958 ф1</t>
  </si>
  <si>
    <t>КТП №6956 ф1</t>
  </si>
  <si>
    <t>ПС Казанбасы</t>
  </si>
  <si>
    <t>ВЛ 10 кВ Казанбасы -Ц.Усадьба</t>
  </si>
  <si>
    <t>п. Казанбасы</t>
  </si>
  <si>
    <t>КТП №60204 ф1</t>
  </si>
  <si>
    <t>КТП №60205 ф1</t>
  </si>
  <si>
    <t>ВЛ 10 кВ Казанбасы -ХПП</t>
  </si>
  <si>
    <t>КТП №60208 ф1</t>
  </si>
  <si>
    <t>КТП №60207 ф1</t>
  </si>
  <si>
    <t>КТП №60224 ф1</t>
  </si>
  <si>
    <t>ВЛ 10 кВ Казанбасы-Каракалпак</t>
  </si>
  <si>
    <t>КТП №60217 ф1</t>
  </si>
  <si>
    <t>ВЛ 10 кВ Черниговка -Школа</t>
  </si>
  <si>
    <t>п. Черниговка</t>
  </si>
  <si>
    <t>КТП №6802 ф1</t>
  </si>
  <si>
    <t>КТП №6803 ф1</t>
  </si>
  <si>
    <t>КТп №6806 ф1</t>
  </si>
  <si>
    <t>КТП №6807 ф1</t>
  </si>
  <si>
    <t>КТП №6810 ф1</t>
  </si>
  <si>
    <t>ВЛ 10 кВ Черниговка - Ц. Усадьба</t>
  </si>
  <si>
    <t>КТП №6808 ф1</t>
  </si>
  <si>
    <t>КТП №6812 ф1</t>
  </si>
  <si>
    <t>КТП №6809 ф1</t>
  </si>
  <si>
    <t>ВЛ 10 кВ Черниговка -ХПП</t>
  </si>
  <si>
    <t>КТП №6826 ф1</t>
  </si>
  <si>
    <t>ВЛ 10 кВ Черниговка -Дузбай</t>
  </si>
  <si>
    <t>п. Дузбай</t>
  </si>
  <si>
    <t>КТП №6822 ф1</t>
  </si>
  <si>
    <t>ВЛ 10 кВ Черниговка -Беткудук ф1</t>
  </si>
  <si>
    <t>п. Беткудук</t>
  </si>
  <si>
    <t>КТП №6827 ф1</t>
  </si>
  <si>
    <t>ВЛ 10 кВ Черниговка- Харбковка</t>
  </si>
  <si>
    <t>п. Харбковка</t>
  </si>
  <si>
    <t>КТП №6816 ф1</t>
  </si>
  <si>
    <t>КТП №6850 ф1</t>
  </si>
  <si>
    <t>ПС Овцевод</t>
  </si>
  <si>
    <t>ВЛ 10 кВ Овцевод -Коктал</t>
  </si>
  <si>
    <t>п. Коктал</t>
  </si>
  <si>
    <t>КТП №60321 ф1</t>
  </si>
  <si>
    <t>ВЛ 10 кВ Овцевод- Карагансай</t>
  </si>
  <si>
    <t>п. Карангсай</t>
  </si>
  <si>
    <t>КТП №60328 ф1</t>
  </si>
  <si>
    <t xml:space="preserve">ПС Диевское </t>
  </si>
  <si>
    <t>ВЛ 10 кВ Диевка Ц.Усадьба</t>
  </si>
  <si>
    <t>п. Диевка</t>
  </si>
  <si>
    <t>КТП №6535 ф1</t>
  </si>
  <si>
    <t>КТП №6539 ф1</t>
  </si>
  <si>
    <t>КТП №6536  ф1</t>
  </si>
  <si>
    <t>КТП №6534 ф1</t>
  </si>
  <si>
    <t>КТП №6560 ф1</t>
  </si>
  <si>
    <t>ВЛ 10 кВ Туругумбаева -Ц.Усадьба</t>
  </si>
  <si>
    <t>п. Тургумбаева</t>
  </si>
  <si>
    <t>КТП №6702 ф1</t>
  </si>
  <si>
    <t>КТП №6704 ф1</t>
  </si>
  <si>
    <t>ВЛ 10 кВ Диевка -Пограничный</t>
  </si>
  <si>
    <t>п. Пограничный</t>
  </si>
  <si>
    <t>КТП №6557 ф1</t>
  </si>
  <si>
    <t>КТП №6528 ф1</t>
  </si>
  <si>
    <t>ВЛ 10 кВ Косагал - Ц.Усадьба</t>
  </si>
  <si>
    <t>п. Косагал</t>
  </si>
  <si>
    <t>КТП №60109</t>
  </si>
  <si>
    <t>КТП №60118 ф1</t>
  </si>
  <si>
    <t xml:space="preserve">ПС Тимофеевское </t>
  </si>
  <si>
    <t>ВЛ 10 кВ Тимофеевка-Лесхоз</t>
  </si>
  <si>
    <t>п. Тимофеевка</t>
  </si>
  <si>
    <t>КТП №6411 ф1</t>
  </si>
  <si>
    <t>КТП №6412 ф1</t>
  </si>
  <si>
    <t>КТП №6414 ф1</t>
  </si>
  <si>
    <t>ПС Кожа</t>
  </si>
  <si>
    <t>ВЛ 10 кВ Кожа -Ц.Усадьба</t>
  </si>
  <si>
    <t>п. Кожа</t>
  </si>
  <si>
    <t>КТП №7807 ф1</t>
  </si>
  <si>
    <t>КТП №7810 ф1</t>
  </si>
  <si>
    <t>КТП №7815 ф1</t>
  </si>
  <si>
    <t>ПС Дамды</t>
  </si>
  <si>
    <t>ВЛ 10 кВ Дамды-Ц.Усадьба</t>
  </si>
  <si>
    <t>п. Дамды</t>
  </si>
  <si>
    <t>КТП №7214</t>
  </si>
  <si>
    <t>КТП №7224</t>
  </si>
  <si>
    <t>КТП №7225</t>
  </si>
  <si>
    <t>ПС Кожахмет</t>
  </si>
  <si>
    <t>ВЛ 10 кВ Кожахмет-Ц.Усадьба</t>
  </si>
  <si>
    <t>п. Кожахмет</t>
  </si>
  <si>
    <t>КТП №7236</t>
  </si>
  <si>
    <t>КТП №7232</t>
  </si>
  <si>
    <t>ПС Докучаевка</t>
  </si>
  <si>
    <t>ВЛ 10 кВ Докучаевка-Киевка</t>
  </si>
  <si>
    <t>п. Караменды</t>
  </si>
  <si>
    <t>ВЛ 10 кВ Докучаевка-Больница</t>
  </si>
  <si>
    <t>КТП №7138</t>
  </si>
  <si>
    <t>ВЛ 10 кВ Докучаевка-Аэропорт</t>
  </si>
  <si>
    <t>ПС Раздольная</t>
  </si>
  <si>
    <t>ВЛ 10 кВ Раздольная - Базы</t>
  </si>
  <si>
    <t>п. Раздольный</t>
  </si>
  <si>
    <t>КТП №7425</t>
  </si>
  <si>
    <t>КТП №7427</t>
  </si>
  <si>
    <t>КТП №7403</t>
  </si>
  <si>
    <t>ВЛ 10 кВ Раздольная -Бригада</t>
  </si>
  <si>
    <t>КТП №7414</t>
  </si>
  <si>
    <t>КТП №7415</t>
  </si>
  <si>
    <t>КТП №7416</t>
  </si>
  <si>
    <t>КТП №7417</t>
  </si>
  <si>
    <t>ВЛ 10 кВ Раздольная - Ц.Усадьба</t>
  </si>
  <si>
    <t>ПС Буревестник</t>
  </si>
  <si>
    <t>ВЛ 10 кВ Буревестник-МТМ</t>
  </si>
  <si>
    <t>п. Буревестник</t>
  </si>
  <si>
    <t>КТП №7512</t>
  </si>
  <si>
    <t>КТП №7511</t>
  </si>
  <si>
    <t>КТП №7506</t>
  </si>
  <si>
    <t>ВЛ 10 кВ Буревестник-Заречное</t>
  </si>
  <si>
    <t>КТП №7536</t>
  </si>
  <si>
    <t>КТП №7508</t>
  </si>
  <si>
    <t>КТП №7556</t>
  </si>
  <si>
    <t>КТП №7540</t>
  </si>
  <si>
    <t>ВЛ 10 кВ Буревестник-Водозабор</t>
  </si>
  <si>
    <t>КТП №7513</t>
  </si>
  <si>
    <t>КТП №7558</t>
  </si>
  <si>
    <t>КТП №7901</t>
  </si>
  <si>
    <t>КТП №7563</t>
  </si>
  <si>
    <t>ПС Шолаксай</t>
  </si>
  <si>
    <t>ВЛ 10 кВ Шолаксай -Отделение</t>
  </si>
  <si>
    <t>п. Шолаксай</t>
  </si>
  <si>
    <t>ВЛ 10 кВ Шолаксай -МТФ</t>
  </si>
  <si>
    <t>КТП №7318</t>
  </si>
  <si>
    <t>ПС Семилетка</t>
  </si>
  <si>
    <t>ВЛ 10 кВ Семилетка - Отделение</t>
  </si>
  <si>
    <t>п. Семилетка</t>
  </si>
  <si>
    <t>КТП №7007</t>
  </si>
  <si>
    <t>КТП №7011</t>
  </si>
  <si>
    <t>ВЛ 10 кВ Дамды -Шубар</t>
  </si>
  <si>
    <t>А-35</t>
  </si>
  <si>
    <t>А-25</t>
  </si>
  <si>
    <t xml:space="preserve">  Марка основ.пров.</t>
  </si>
  <si>
    <t xml:space="preserve">  Марка нул.пров.</t>
  </si>
  <si>
    <t xml:space="preserve">   Iа,А</t>
  </si>
  <si>
    <t xml:space="preserve">   Ib,А</t>
  </si>
  <si>
    <t xml:space="preserve">    Ic,А</t>
  </si>
  <si>
    <t xml:space="preserve">   Uн,В</t>
  </si>
  <si>
    <r>
      <t xml:space="preserve">  U</t>
    </r>
    <r>
      <rPr>
        <sz val="9"/>
        <rFont val="Arial"/>
        <family val="2"/>
        <charset val="204"/>
      </rPr>
      <t>к1,В</t>
    </r>
  </si>
  <si>
    <t>КТП №6637 ф2</t>
  </si>
  <si>
    <t>КТП №6637 ф3</t>
  </si>
  <si>
    <t>КТП №6601 ф3</t>
  </si>
  <si>
    <t>КТП №6605 ф2</t>
  </si>
  <si>
    <t>КТП №6610 ф2</t>
  </si>
  <si>
    <t>КТП №6311 ф2</t>
  </si>
  <si>
    <t>КТП №6311 ф3</t>
  </si>
  <si>
    <t xml:space="preserve"> №6307 ф1</t>
  </si>
  <si>
    <t xml:space="preserve"> №6307 ф2</t>
  </si>
  <si>
    <t>КТП №6302 ф2</t>
  </si>
  <si>
    <t>КТП №6325 ф2</t>
  </si>
  <si>
    <t>КТП №6328 ф2</t>
  </si>
  <si>
    <t>КТП №60204 ф2</t>
  </si>
  <si>
    <t>КТП №60204 ф3</t>
  </si>
  <si>
    <t>КТП №60205 ф2</t>
  </si>
  <si>
    <t>КТП №60208 ф2</t>
  </si>
  <si>
    <t>КТП №60208 ф3</t>
  </si>
  <si>
    <t>КТП №60207 ф2</t>
  </si>
  <si>
    <t>КТП №60224 ф2</t>
  </si>
  <si>
    <t>КТП №6224 ф2</t>
  </si>
  <si>
    <t>КТП №6203 ф2</t>
  </si>
  <si>
    <t>КТП №6238 ф2</t>
  </si>
  <si>
    <t>КТП №6219 ф2</t>
  </si>
  <si>
    <t>КТП №6219 ф3</t>
  </si>
  <si>
    <t>КТП №6219 ф4</t>
  </si>
  <si>
    <t>КТП №6231 ф2</t>
  </si>
  <si>
    <t>А-16</t>
  </si>
  <si>
    <t>КТП №6802 ф2</t>
  </si>
  <si>
    <t>КТП №6803 ф2</t>
  </si>
  <si>
    <t>КТп №6806 ф2</t>
  </si>
  <si>
    <t>КТП №6807 ф2</t>
  </si>
  <si>
    <t>КТП №6810 ф2</t>
  </si>
  <si>
    <t>КТП №6810 ф3</t>
  </si>
  <si>
    <t>КТП №6816 ф2</t>
  </si>
  <si>
    <t>КТП №6850 ф2</t>
  </si>
  <si>
    <t>КТП №60321 ф2</t>
  </si>
  <si>
    <t>КТП №6557 ф2</t>
  </si>
  <si>
    <t>КТП №6528 ф2</t>
  </si>
  <si>
    <t>КТП №60109 Ф2</t>
  </si>
  <si>
    <t>КТП №60118 ф2</t>
  </si>
  <si>
    <t>КТП №6539 ф2</t>
  </si>
  <si>
    <t>КТП №6539 ф3</t>
  </si>
  <si>
    <t>КТП №6535 ф2</t>
  </si>
  <si>
    <t>КТП №6534 ф2</t>
  </si>
  <si>
    <t>КТП №6534 ф3</t>
  </si>
  <si>
    <t>КТП №6536  ф2</t>
  </si>
  <si>
    <t>КТП №6536  ф3</t>
  </si>
  <si>
    <t>КТП №6560 ф2</t>
  </si>
  <si>
    <t>КТП №6702 ф2</t>
  </si>
  <si>
    <t>КТП №6704 ф2</t>
  </si>
  <si>
    <t>КТП №6906 ф2</t>
  </si>
  <si>
    <t>КТП №6907 ф2</t>
  </si>
  <si>
    <t>КТП №6942 ф2</t>
  </si>
  <si>
    <t>КТП №6942 ф3</t>
  </si>
  <si>
    <t>КТП №6117 ф2</t>
  </si>
  <si>
    <t>КТП №6115 ф2</t>
  </si>
  <si>
    <t>КТП №6120 ф2</t>
  </si>
  <si>
    <t>КТП №6120 ф3</t>
  </si>
  <si>
    <t>КТП №6156 ф2</t>
  </si>
  <si>
    <t>КТП №6156 ф3</t>
  </si>
  <si>
    <t>КТП №6156 ф4</t>
  </si>
  <si>
    <t>КТП №6112 ф2</t>
  </si>
  <si>
    <t>КТП №6153 ф2</t>
  </si>
  <si>
    <t>КТП №6145 ф2</t>
  </si>
  <si>
    <t>КТП №6184 ф2</t>
  </si>
  <si>
    <t>КТП №6183 ф2</t>
  </si>
  <si>
    <t>КТП №6183 ф3</t>
  </si>
  <si>
    <t>КТП №6133 ф2</t>
  </si>
  <si>
    <t>КТП №6133 ф3</t>
  </si>
  <si>
    <t>КТП №6122 ф2</t>
  </si>
  <si>
    <t>КТП №6122 ф3</t>
  </si>
  <si>
    <t>КТП №6123 ф2</t>
  </si>
  <si>
    <t>КТП №6123 ф3</t>
  </si>
  <si>
    <t>КТП №6152 ф2</t>
  </si>
  <si>
    <t>КТП №6132 ф2</t>
  </si>
  <si>
    <t>КТП №6132 ф3</t>
  </si>
  <si>
    <t>КТП №6131 ф2</t>
  </si>
  <si>
    <t>КТП №6131 ф3</t>
  </si>
  <si>
    <t>КТП №6130 ф2</t>
  </si>
  <si>
    <t>КТП №6124 ф2</t>
  </si>
  <si>
    <t>КТП №6125 ф2</t>
  </si>
  <si>
    <t>КТП №6125 ф3</t>
  </si>
  <si>
    <t>КТП №6126 ф2</t>
  </si>
  <si>
    <t>КТП №6126 ф3</t>
  </si>
  <si>
    <t>КТП №6127 ф2</t>
  </si>
  <si>
    <t>КТП №6177 ф2</t>
  </si>
  <si>
    <t>КТП №6121 ф2</t>
  </si>
  <si>
    <t>КТП №6148 ф2</t>
  </si>
  <si>
    <t>КТП №6147 ф2</t>
  </si>
  <si>
    <t>КТП №6147 ф3</t>
  </si>
  <si>
    <t>КТП №6146 ф2</t>
  </si>
  <si>
    <t>КТП №6146 ф3</t>
  </si>
  <si>
    <t>КТП №6143 ф2</t>
  </si>
  <si>
    <t>КТП №6143 ф3</t>
  </si>
  <si>
    <t>КТП №6149 ф2</t>
  </si>
  <si>
    <t>КТП №6149 ф3</t>
  </si>
  <si>
    <t>КТП №6926 ф2</t>
  </si>
  <si>
    <t>КТП №6926 ф3</t>
  </si>
  <si>
    <t>КТП №6927 ф2</t>
  </si>
  <si>
    <t>КТП №6928 ф2</t>
  </si>
  <si>
    <t>КТП №6928 ф3</t>
  </si>
  <si>
    <t>КТП №6929 ф2</t>
  </si>
  <si>
    <t>КТП №6929 ф3</t>
  </si>
  <si>
    <t>КТП №6930 ф2</t>
  </si>
  <si>
    <t>КТП №6930 ф3</t>
  </si>
  <si>
    <t>КТП №6931 ф2</t>
  </si>
  <si>
    <t>КТП  №6932 ф2</t>
  </si>
  <si>
    <t>КТП №6933 ф2</t>
  </si>
  <si>
    <t>КТП №6935 ф2</t>
  </si>
  <si>
    <t>КТП №6936 ф2</t>
  </si>
  <si>
    <t>КТП №6936 ф3</t>
  </si>
  <si>
    <t>КТП №6937 ф2</t>
  </si>
  <si>
    <t>КТП №6934 ф2</t>
  </si>
  <si>
    <t>КТП №6934 ф3</t>
  </si>
  <si>
    <t>КТП №6174 ф2</t>
  </si>
  <si>
    <t>КТП №6105 ф2</t>
  </si>
  <si>
    <t>КТП №6105 ф3</t>
  </si>
  <si>
    <t>КТП №6103 ф2</t>
  </si>
  <si>
    <t>КТП №6109 ф2</t>
  </si>
  <si>
    <t>КТП №6109 ф3</t>
  </si>
  <si>
    <t>КТП №6110 ф2</t>
  </si>
  <si>
    <t>КТП №6110 ф3</t>
  </si>
  <si>
    <t>КТП №6111 ф2</t>
  </si>
  <si>
    <t>КТП №6111 ф3</t>
  </si>
  <si>
    <t>КТП №6106 ф2</t>
  </si>
  <si>
    <t>КТП №6107 ф2</t>
  </si>
  <si>
    <t>КТП №6107 ф3</t>
  </si>
  <si>
    <t>КТП №6165 ф2</t>
  </si>
  <si>
    <t>КТП №6108 ф2</t>
  </si>
  <si>
    <t>КТП №6162 ф2</t>
  </si>
  <si>
    <t>КТП №6162 ф3</t>
  </si>
  <si>
    <t>КТП №6101 ф1</t>
  </si>
  <si>
    <t>КТП №6101 ф2</t>
  </si>
  <si>
    <t>КТП №6101 ф3</t>
  </si>
  <si>
    <t>КТП №6101 ф4</t>
  </si>
  <si>
    <t>КТП №6104 ф2</t>
  </si>
  <si>
    <t>КТП №6104 ф3</t>
  </si>
  <si>
    <t>КТП №6175 ф2</t>
  </si>
  <si>
    <t>КТП №6176 ф2</t>
  </si>
  <si>
    <t>КТП №6136 ф2</t>
  </si>
  <si>
    <t>КТП №6139 ф2</t>
  </si>
  <si>
    <t>КТП №6139 ф3</t>
  </si>
  <si>
    <t>КТП №6159 ф2</t>
  </si>
  <si>
    <t>КТП №6915 ф2</t>
  </si>
  <si>
    <t>КТП №6915 ф3</t>
  </si>
  <si>
    <t>КТП №6945 ф2</t>
  </si>
  <si>
    <t>КТП №6916 ф2</t>
  </si>
  <si>
    <t>КТП №6916 ф3</t>
  </si>
  <si>
    <t>КТП №6916 ф4</t>
  </si>
  <si>
    <t>КТП №6955 ф2</t>
  </si>
  <si>
    <t>КТП №6947 ф2</t>
  </si>
  <si>
    <t>КТП №6946 ф2</t>
  </si>
  <si>
    <t>КТП №6946 ф3</t>
  </si>
  <si>
    <t>КТП №6948 ф2</t>
  </si>
  <si>
    <t>КТП №6948 ф3</t>
  </si>
  <si>
    <t>КТП №6951 ф2</t>
  </si>
  <si>
    <t>КТП №6953 ф2</t>
  </si>
  <si>
    <t>КТП №6957 ф2</t>
  </si>
  <si>
    <t>КТП №6957 ф3</t>
  </si>
  <si>
    <t>КТП №6958 ф2</t>
  </si>
  <si>
    <t>КТП №6956 ф2</t>
  </si>
  <si>
    <t>КТП №6411 ф2</t>
  </si>
  <si>
    <t>КТП №6411 ф3</t>
  </si>
  <si>
    <t>КТП №6411 ф4</t>
  </si>
  <si>
    <t>КТП №6411 ф5</t>
  </si>
  <si>
    <t>КТП №6412 ф2</t>
  </si>
  <si>
    <t>КТП №6414 ф2</t>
  </si>
  <si>
    <t>КТП №6414 ф3</t>
  </si>
  <si>
    <t>КТП №6414 ф4</t>
  </si>
  <si>
    <t>КТП №6414 ф5</t>
  </si>
  <si>
    <t>КТП №6414 ф6</t>
  </si>
  <si>
    <t>КТП №7807 ф2</t>
  </si>
  <si>
    <t>КТП №7807 ф3</t>
  </si>
  <si>
    <t>КТП №7224 Ф2</t>
  </si>
  <si>
    <t>КТП №7236Ф2</t>
  </si>
  <si>
    <t>КТП №7236Ф3</t>
  </si>
  <si>
    <t>КТП №7232Ф2</t>
  </si>
  <si>
    <t>КТП №7117 Ф1</t>
  </si>
  <si>
    <t>КТП №7117 Ф2</t>
  </si>
  <si>
    <t>КТП №7117 Ф3</t>
  </si>
  <si>
    <t>КТП №7118 Ф1</t>
  </si>
  <si>
    <t>КТП №7118 Ф2</t>
  </si>
  <si>
    <t>КТП №7118 Ф3</t>
  </si>
  <si>
    <t>КТП №7122 Ф1</t>
  </si>
  <si>
    <t>КТП №7122 Ф2</t>
  </si>
  <si>
    <t>КТП №7122 Ф3</t>
  </si>
  <si>
    <t>КТП №7143 Ф1</t>
  </si>
  <si>
    <t>КТП №7143 Ф2</t>
  </si>
  <si>
    <t>КТП №7143 Ф3</t>
  </si>
  <si>
    <t>КТП №7134 Ф1</t>
  </si>
  <si>
    <t>КТП №7134 Ф2</t>
  </si>
  <si>
    <t>КТП №7158 Ф1</t>
  </si>
  <si>
    <t>КТП №7158 Ф2</t>
  </si>
  <si>
    <t>КТП №7106 Ф1</t>
  </si>
  <si>
    <t>КТП №7106 Ф2</t>
  </si>
  <si>
    <t>КТП №7106 Ф3</t>
  </si>
  <si>
    <t>КТП №7112 Ф1</t>
  </si>
  <si>
    <t>КТП №7112 Ф2</t>
  </si>
  <si>
    <t>КТП №7112 Ф3</t>
  </si>
  <si>
    <t>КТП №7101 Ф1</t>
  </si>
  <si>
    <t>КТП №7101 Ф2</t>
  </si>
  <si>
    <t>КТП №7105 Ф1</t>
  </si>
  <si>
    <t>КТП №7105 Ф2</t>
  </si>
  <si>
    <t>КТП №7105 Ф3</t>
  </si>
  <si>
    <t>КТП №7105 Ф4</t>
  </si>
  <si>
    <t>КТП №7114 Ф1</t>
  </si>
  <si>
    <t>КТП №7114 Ф2</t>
  </si>
  <si>
    <t>КТП №7114 Ф3</t>
  </si>
  <si>
    <t>КТП №7102 Ф1</t>
  </si>
  <si>
    <t>КТП №7102 Ф2</t>
  </si>
  <si>
    <t>КТП №7102 Ф3</t>
  </si>
  <si>
    <t>КТП №7126 Ф1</t>
  </si>
  <si>
    <t>КТП №7126 Ф2</t>
  </si>
  <si>
    <t>КТП №7138Ф2</t>
  </si>
  <si>
    <t>КТП №7144 Ф1</t>
  </si>
  <si>
    <t>КТП №7144 Ф2</t>
  </si>
  <si>
    <t>КТП №7163 Ф1</t>
  </si>
  <si>
    <t>КТП №7163 Ф2</t>
  </si>
  <si>
    <t>КТП №7163 Ф3</t>
  </si>
  <si>
    <t>КТП №7401 Ф1</t>
  </si>
  <si>
    <t>КТП №7401 Ф2</t>
  </si>
  <si>
    <t>КТП №7402 Ф1</t>
  </si>
  <si>
    <t>КТП №7402 Ф2</t>
  </si>
  <si>
    <t>КТП №7405 Ф1</t>
  </si>
  <si>
    <t>КТП №7405 Ф2</t>
  </si>
  <si>
    <t>КТП №7407 Ф1</t>
  </si>
  <si>
    <t>КТП №7407 Ф2</t>
  </si>
  <si>
    <t>КТП №7410 Ф1</t>
  </si>
  <si>
    <t>КТП №7410 Ф2</t>
  </si>
  <si>
    <t>КТП №7411 Ф1</t>
  </si>
  <si>
    <t>КТП №7411 Ф2</t>
  </si>
  <si>
    <t>КТП №7505 Ф1</t>
  </si>
  <si>
    <t>КТП №7505 Ф2</t>
  </si>
  <si>
    <t>КТП №7529 Ф1</t>
  </si>
  <si>
    <t>КТП №7529 Ф2</t>
  </si>
  <si>
    <t>КТП №7529 Ф3</t>
  </si>
  <si>
    <t>КТП №7560 Ф1</t>
  </si>
  <si>
    <t>КТП №7560 Ф2</t>
  </si>
  <si>
    <t>КТП №7315 Ф1</t>
  </si>
  <si>
    <t>КТП №7315 Ф2</t>
  </si>
  <si>
    <t>КТП №7311 Ф1</t>
  </si>
  <si>
    <t>КТП №7311 Ф2</t>
  </si>
  <si>
    <t>КТП №7313 Ф1</t>
  </si>
  <si>
    <t>КТП №7313 Ф2</t>
  </si>
  <si>
    <t>КТП №7313 Ф3</t>
  </si>
  <si>
    <t>КТП №7307 Ф1</t>
  </si>
  <si>
    <t>КТП №7307 Ф2</t>
  </si>
  <si>
    <t>КТП №7307 Ф3</t>
  </si>
  <si>
    <t>КТП №7307 Ф4</t>
  </si>
  <si>
    <t>КТП №7301 Ф1</t>
  </si>
  <si>
    <t>КТП №7301 Ф2</t>
  </si>
  <si>
    <t>КТП №7303 Ф1</t>
  </si>
  <si>
    <t>КТП №7303 Ф2</t>
  </si>
  <si>
    <t>КТП №7303 Ф3</t>
  </si>
  <si>
    <t>КТП №7004 Ф1</t>
  </si>
  <si>
    <t>КТП №7004 Ф2</t>
  </si>
  <si>
    <t>КТП №7218 Ф1</t>
  </si>
  <si>
    <t>КТП №7218 Ф2</t>
  </si>
  <si>
    <t>КТП №7218 Ф3</t>
  </si>
  <si>
    <t>КТП №7220 Ф1</t>
  </si>
  <si>
    <t>КТП №7220 Ф2</t>
  </si>
  <si>
    <t>Коэффицент загрузки, %</t>
  </si>
  <si>
    <t>Свободная мощность, кВА</t>
  </si>
  <si>
    <t>Мощность силового транс-ра кВА</t>
  </si>
  <si>
    <t>КТП №6601 ф2</t>
  </si>
  <si>
    <t xml:space="preserve"> Информация о загрузке оборудования электрических сетей (февраль 2021 года)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</si>
</sst>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9"/>
      <name val="Arial Cyr"/>
      <charset val="204"/>
    </font>
    <font>
      <sz val="9"/>
      <name val="Arial"/>
      <family val="2"/>
      <charset val="204"/>
    </font>
    <font>
      <sz val="10"/>
      <name val="Arial"/>
      <family val="2"/>
    </font>
    <font>
      <b/>
      <sz val="12"/>
      <name val="Times New Roman"/>
      <family val="1"/>
      <charset val="204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0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vertical="center"/>
    </xf>
    <xf numFmtId="0" fontId="4" fillId="0" borderId="1" xfId="0" applyFont="1" applyBorder="1" applyAlignment="1">
      <alignment horizontal="left" wrapText="1"/>
    </xf>
    <xf numFmtId="0" fontId="4" fillId="0" borderId="4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9" xfId="0" applyFont="1" applyFill="1" applyBorder="1"/>
    <xf numFmtId="0" fontId="3" fillId="0" borderId="1" xfId="0" applyFont="1" applyFill="1" applyBorder="1"/>
    <xf numFmtId="0" fontId="4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12" xfId="0" applyFont="1" applyFill="1" applyBorder="1"/>
    <xf numFmtId="0" fontId="4" fillId="0" borderId="13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left"/>
    </xf>
    <xf numFmtId="0" fontId="3" fillId="0" borderId="10" xfId="0" applyFont="1" applyFill="1" applyBorder="1"/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4" xfId="0" applyFont="1" applyFill="1" applyBorder="1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2" fontId="6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1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right" vertical="center" indent="1"/>
    </xf>
    <xf numFmtId="164" fontId="1" fillId="0" borderId="1" xfId="0" applyNumberFormat="1" applyFont="1" applyFill="1" applyBorder="1" applyAlignment="1">
      <alignment horizontal="right" vertical="center" indent="1"/>
    </xf>
    <xf numFmtId="0" fontId="6" fillId="0" borderId="0" xfId="0" applyFont="1" applyAlignment="1">
      <alignment horizontal="right" vertical="center"/>
    </xf>
    <xf numFmtId="0" fontId="4" fillId="0" borderId="7" xfId="0" applyFont="1" applyBorder="1" applyAlignment="1">
      <alignment horizontal="left" wrapText="1"/>
    </xf>
    <xf numFmtId="0" fontId="4" fillId="2" borderId="7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2">
    <cellStyle name="Excel Built-in Explanatory Text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514"/>
  <sheetViews>
    <sheetView topLeftCell="A475" zoomScaleNormal="100" workbookViewId="0">
      <selection activeCell="L351" sqref="L351"/>
    </sheetView>
  </sheetViews>
  <sheetFormatPr defaultRowHeight="12.75"/>
  <cols>
    <col min="1" max="1" width="14" style="1" customWidth="1"/>
    <col min="2" max="2" width="25" style="2" customWidth="1"/>
    <col min="3" max="3" width="8.28515625" style="2" customWidth="1"/>
    <col min="4" max="4" width="9.85546875" style="3" customWidth="1"/>
    <col min="5" max="5" width="11" style="1" customWidth="1"/>
    <col min="6" max="6" width="9.140625" style="1"/>
    <col min="7" max="7" width="6.7109375" style="1" customWidth="1"/>
    <col min="8" max="8" width="6" style="1" customWidth="1"/>
    <col min="9" max="9" width="6.140625" style="1" customWidth="1"/>
    <col min="10" max="10" width="6" style="1" customWidth="1"/>
    <col min="11" max="11" width="6.7109375" style="1" customWidth="1"/>
    <col min="12" max="16384" width="9.140625" style="1"/>
  </cols>
  <sheetData>
    <row r="3" spans="1:13">
      <c r="D3" s="78"/>
      <c r="E3" s="70"/>
      <c r="F3" s="79"/>
      <c r="G3" s="79"/>
      <c r="H3" s="79"/>
      <c r="I3" s="79"/>
      <c r="J3" s="79"/>
      <c r="K3" s="79"/>
      <c r="L3" s="80"/>
      <c r="M3" s="80"/>
    </row>
    <row r="4" spans="1:13">
      <c r="D4" s="78"/>
      <c r="E4" s="70"/>
      <c r="F4" s="81"/>
      <c r="G4" s="81"/>
      <c r="H4" s="81"/>
      <c r="I4" s="81"/>
      <c r="J4" s="81"/>
      <c r="K4" s="81"/>
      <c r="L4" s="80"/>
      <c r="M4" s="80"/>
    </row>
    <row r="5" spans="1:13">
      <c r="D5" s="78"/>
      <c r="E5" s="70"/>
      <c r="F5" s="79"/>
      <c r="G5" s="79"/>
      <c r="H5" s="79"/>
      <c r="I5" s="79"/>
      <c r="J5" s="79"/>
      <c r="K5" s="79"/>
      <c r="L5" s="80"/>
      <c r="M5" s="80"/>
    </row>
    <row r="6" spans="1:13">
      <c r="D6" s="78"/>
      <c r="E6" s="70"/>
      <c r="F6" s="81"/>
      <c r="G6" s="81"/>
      <c r="H6" s="81"/>
      <c r="I6" s="79"/>
      <c r="J6" s="81"/>
      <c r="K6" s="79"/>
      <c r="L6" s="80"/>
      <c r="M6" s="80"/>
    </row>
    <row r="7" spans="1:13">
      <c r="B7" s="5" t="s">
        <v>0</v>
      </c>
      <c r="C7" s="6"/>
      <c r="D7" s="82"/>
      <c r="E7" s="80"/>
      <c r="F7" s="80"/>
      <c r="G7" s="80"/>
      <c r="H7" s="80"/>
      <c r="I7" s="80"/>
      <c r="J7" s="80"/>
      <c r="K7" s="80"/>
      <c r="L7" s="80"/>
      <c r="M7" s="80"/>
    </row>
    <row r="8" spans="1:13">
      <c r="A8" s="4"/>
    </row>
    <row r="9" spans="1:13" ht="13.5" thickBot="1"/>
    <row r="10" spans="1:13" ht="57.75" customHeight="1" thickBot="1">
      <c r="A10" s="7" t="s">
        <v>1</v>
      </c>
      <c r="B10" s="8" t="s">
        <v>2</v>
      </c>
      <c r="C10" s="83" t="s">
        <v>3</v>
      </c>
      <c r="D10" s="88" t="s">
        <v>4</v>
      </c>
      <c r="E10" s="89" t="s">
        <v>272</v>
      </c>
      <c r="F10" s="89" t="s">
        <v>273</v>
      </c>
      <c r="G10" s="89" t="s">
        <v>274</v>
      </c>
      <c r="H10" s="90" t="s">
        <v>275</v>
      </c>
      <c r="I10" s="89" t="s">
        <v>276</v>
      </c>
      <c r="J10" s="89" t="s">
        <v>277</v>
      </c>
      <c r="K10" s="90" t="s">
        <v>278</v>
      </c>
      <c r="L10" s="91" t="s">
        <v>540</v>
      </c>
      <c r="M10" s="92" t="s">
        <v>541</v>
      </c>
    </row>
    <row r="11" spans="1:13" ht="12.4" customHeight="1" thickBot="1">
      <c r="A11" s="9" t="s">
        <v>5</v>
      </c>
      <c r="B11" s="10" t="s">
        <v>6</v>
      </c>
      <c r="C11" s="9" t="s">
        <v>7</v>
      </c>
      <c r="D11" s="84"/>
      <c r="E11" s="85"/>
      <c r="F11" s="85"/>
      <c r="G11" s="86"/>
      <c r="H11" s="86"/>
      <c r="I11" s="86"/>
      <c r="J11" s="85"/>
      <c r="K11" s="85"/>
      <c r="L11" s="87"/>
      <c r="M11" s="87"/>
    </row>
    <row r="12" spans="1:13" ht="12.4" customHeight="1">
      <c r="A12" s="12"/>
      <c r="B12" s="13" t="s">
        <v>8</v>
      </c>
      <c r="C12" s="14"/>
      <c r="D12" s="11">
        <v>250</v>
      </c>
      <c r="E12" s="71" t="s">
        <v>270</v>
      </c>
      <c r="F12" s="71" t="s">
        <v>271</v>
      </c>
      <c r="G12" s="73">
        <v>7.4</v>
      </c>
      <c r="H12" s="73">
        <v>9.5</v>
      </c>
      <c r="I12" s="73">
        <v>5.5</v>
      </c>
      <c r="J12" s="74">
        <v>233</v>
      </c>
      <c r="K12" s="74">
        <v>221</v>
      </c>
      <c r="L12" s="93">
        <f>100*(J12*(G12+H12+I12))/(D12*1000)</f>
        <v>2.0876800000000002</v>
      </c>
      <c r="M12" s="72"/>
    </row>
    <row r="13" spans="1:13" ht="12.4" customHeight="1">
      <c r="A13" s="12"/>
      <c r="B13" s="15" t="s">
        <v>9</v>
      </c>
      <c r="C13" s="16"/>
      <c r="D13" s="17">
        <v>100</v>
      </c>
      <c r="E13" s="76" t="s">
        <v>270</v>
      </c>
      <c r="F13" s="76" t="s">
        <v>271</v>
      </c>
      <c r="G13" s="72">
        <v>22.7</v>
      </c>
      <c r="H13" s="72">
        <v>24.8</v>
      </c>
      <c r="I13" s="72">
        <v>19.399999999999999</v>
      </c>
      <c r="J13" s="72">
        <v>234</v>
      </c>
      <c r="K13" s="72">
        <v>220</v>
      </c>
      <c r="L13" s="93">
        <f>100*(J13*(G13+H13+I13))/(D13*1000)</f>
        <v>15.654600000000002</v>
      </c>
      <c r="M13" s="72"/>
    </row>
    <row r="14" spans="1:13" ht="12.4" customHeight="1">
      <c r="A14" s="12"/>
      <c r="B14" s="15" t="s">
        <v>10</v>
      </c>
      <c r="C14" s="16"/>
      <c r="D14" s="17">
        <v>160</v>
      </c>
      <c r="E14" s="76" t="s">
        <v>270</v>
      </c>
      <c r="F14" s="76" t="s">
        <v>270</v>
      </c>
      <c r="G14" s="72">
        <v>15.2</v>
      </c>
      <c r="H14" s="72">
        <v>13.8</v>
      </c>
      <c r="I14" s="72">
        <v>17.899999999999999</v>
      </c>
      <c r="J14" s="72">
        <v>235</v>
      </c>
      <c r="K14" s="72">
        <v>220</v>
      </c>
      <c r="L14" s="93">
        <f>100*(J14*(G14+H14+I14)+J15*(G15+H15+I15)+J16*(G16+H16+I16))/(D14*1000)</f>
        <v>13.659375000000001</v>
      </c>
      <c r="M14" s="72"/>
    </row>
    <row r="15" spans="1:13" ht="12.4" customHeight="1">
      <c r="A15" s="12"/>
      <c r="B15" s="15" t="s">
        <v>279</v>
      </c>
      <c r="C15" s="16"/>
      <c r="D15" s="17">
        <v>160</v>
      </c>
      <c r="E15" s="76" t="s">
        <v>270</v>
      </c>
      <c r="F15" s="76" t="s">
        <v>270</v>
      </c>
      <c r="G15" s="72">
        <v>9.5</v>
      </c>
      <c r="H15" s="72">
        <v>18.399999999999999</v>
      </c>
      <c r="I15" s="72">
        <v>12.7</v>
      </c>
      <c r="J15" s="72">
        <v>235</v>
      </c>
      <c r="K15" s="72">
        <v>220</v>
      </c>
      <c r="L15" s="93"/>
      <c r="M15" s="72"/>
    </row>
    <row r="16" spans="1:13" ht="12.4" customHeight="1">
      <c r="A16" s="12"/>
      <c r="B16" s="15" t="s">
        <v>280</v>
      </c>
      <c r="C16" s="16"/>
      <c r="D16" s="17">
        <v>160</v>
      </c>
      <c r="E16" s="72" t="s">
        <v>270</v>
      </c>
      <c r="F16" s="72" t="s">
        <v>270</v>
      </c>
      <c r="G16" s="72">
        <v>2.1</v>
      </c>
      <c r="H16" s="72">
        <v>3.4</v>
      </c>
      <c r="I16" s="72">
        <v>0</v>
      </c>
      <c r="J16" s="72">
        <v>235</v>
      </c>
      <c r="K16" s="72">
        <v>220</v>
      </c>
      <c r="L16" s="93"/>
      <c r="M16" s="72"/>
    </row>
    <row r="17" spans="1:13" ht="12.4" customHeight="1">
      <c r="A17" s="12"/>
      <c r="B17" s="10" t="s">
        <v>11</v>
      </c>
      <c r="C17" s="9" t="s">
        <v>7</v>
      </c>
      <c r="D17" s="17"/>
      <c r="E17" s="72"/>
      <c r="F17" s="72"/>
      <c r="G17" s="72"/>
      <c r="H17" s="72"/>
      <c r="I17" s="72"/>
      <c r="J17" s="72"/>
      <c r="K17" s="72"/>
      <c r="L17" s="93"/>
      <c r="M17" s="72"/>
    </row>
    <row r="18" spans="1:13" ht="12.4" customHeight="1">
      <c r="A18" s="12"/>
      <c r="B18" s="15" t="s">
        <v>12</v>
      </c>
      <c r="C18" s="16"/>
      <c r="D18" s="17">
        <v>250</v>
      </c>
      <c r="E18" s="72" t="s">
        <v>270</v>
      </c>
      <c r="F18" s="72" t="s">
        <v>270</v>
      </c>
      <c r="G18" s="72">
        <v>24.4</v>
      </c>
      <c r="H18" s="72">
        <v>18.5</v>
      </c>
      <c r="I18" s="72">
        <v>28.7</v>
      </c>
      <c r="J18" s="72">
        <v>235</v>
      </c>
      <c r="K18" s="72">
        <v>220</v>
      </c>
      <c r="L18" s="93">
        <f>100*(J18*(G18+H18+I18)+J19*(G19+H19+I19)+J20*(G20+H20+I20))/(D18*1000)</f>
        <v>11.167199999999999</v>
      </c>
      <c r="M18" s="72"/>
    </row>
    <row r="19" spans="1:13" ht="12.4" customHeight="1">
      <c r="A19" s="12"/>
      <c r="B19" s="15" t="s">
        <v>543</v>
      </c>
      <c r="C19" s="16"/>
      <c r="D19" s="17">
        <v>250</v>
      </c>
      <c r="E19" s="72" t="s">
        <v>270</v>
      </c>
      <c r="F19" s="72" t="s">
        <v>270</v>
      </c>
      <c r="G19" s="72">
        <v>6.5</v>
      </c>
      <c r="H19" s="72">
        <v>5.9</v>
      </c>
      <c r="I19" s="72">
        <v>11.4</v>
      </c>
      <c r="J19" s="72">
        <v>235</v>
      </c>
      <c r="K19" s="72">
        <v>224</v>
      </c>
      <c r="L19" s="93"/>
      <c r="M19" s="72"/>
    </row>
    <row r="20" spans="1:13" ht="12.4" customHeight="1">
      <c r="A20" s="12"/>
      <c r="B20" s="15" t="s">
        <v>281</v>
      </c>
      <c r="C20" s="16"/>
      <c r="D20" s="17">
        <v>250</v>
      </c>
      <c r="E20" s="72" t="s">
        <v>270</v>
      </c>
      <c r="F20" s="72" t="s">
        <v>270</v>
      </c>
      <c r="G20" s="72">
        <v>3.8</v>
      </c>
      <c r="H20" s="72">
        <v>6.9</v>
      </c>
      <c r="I20" s="72">
        <v>12.7</v>
      </c>
      <c r="J20" s="72">
        <v>235</v>
      </c>
      <c r="K20" s="72">
        <v>221</v>
      </c>
      <c r="L20" s="93"/>
      <c r="M20" s="72"/>
    </row>
    <row r="21" spans="1:13" ht="12.4" customHeight="1">
      <c r="A21" s="12"/>
      <c r="B21" s="15" t="s">
        <v>13</v>
      </c>
      <c r="C21" s="16"/>
      <c r="D21" s="17">
        <v>100</v>
      </c>
      <c r="E21" s="72" t="s">
        <v>270</v>
      </c>
      <c r="F21" s="72" t="s">
        <v>270</v>
      </c>
      <c r="G21" s="72">
        <v>15.8</v>
      </c>
      <c r="H21" s="72">
        <v>12.1</v>
      </c>
      <c r="I21" s="72">
        <v>5.2</v>
      </c>
      <c r="J21" s="72">
        <v>235</v>
      </c>
      <c r="K21" s="72">
        <v>220</v>
      </c>
      <c r="L21" s="93">
        <f>100*(J21*(G21+H21+I21)+J22*(G22+H22+I22))/(D21*1000)</f>
        <v>14.898999999999999</v>
      </c>
      <c r="M21" s="72"/>
    </row>
    <row r="22" spans="1:13" ht="12.4" customHeight="1">
      <c r="A22" s="12"/>
      <c r="B22" s="15" t="s">
        <v>282</v>
      </c>
      <c r="C22" s="16"/>
      <c r="D22" s="17">
        <v>100</v>
      </c>
      <c r="E22" s="72" t="s">
        <v>270</v>
      </c>
      <c r="F22" s="72" t="s">
        <v>270</v>
      </c>
      <c r="G22" s="72">
        <v>8.6999999999999993</v>
      </c>
      <c r="H22" s="72">
        <v>7.5</v>
      </c>
      <c r="I22" s="72">
        <v>14.1</v>
      </c>
      <c r="J22" s="72">
        <v>235</v>
      </c>
      <c r="K22" s="72">
        <v>220</v>
      </c>
      <c r="L22" s="93"/>
      <c r="M22" s="72"/>
    </row>
    <row r="23" spans="1:13" ht="12.4" customHeight="1">
      <c r="A23" s="12"/>
      <c r="B23" s="15" t="s">
        <v>14</v>
      </c>
      <c r="C23" s="16"/>
      <c r="D23" s="17">
        <v>160</v>
      </c>
      <c r="E23" s="72" t="s">
        <v>270</v>
      </c>
      <c r="F23" s="72" t="s">
        <v>270</v>
      </c>
      <c r="G23" s="72">
        <v>20.399999999999999</v>
      </c>
      <c r="H23" s="72">
        <v>12.5</v>
      </c>
      <c r="I23" s="72">
        <v>10.3</v>
      </c>
      <c r="J23" s="72">
        <v>234</v>
      </c>
      <c r="K23" s="72">
        <v>221</v>
      </c>
      <c r="L23" s="93">
        <f>100*(J23*(G23+H23+I23))/(D23*1000)</f>
        <v>6.3180000000000005</v>
      </c>
      <c r="M23" s="72"/>
    </row>
    <row r="24" spans="1:13" ht="12.4" customHeight="1">
      <c r="A24" s="12"/>
      <c r="B24" s="15" t="s">
        <v>15</v>
      </c>
      <c r="C24" s="16"/>
      <c r="D24" s="17">
        <v>100</v>
      </c>
      <c r="E24" s="72" t="s">
        <v>270</v>
      </c>
      <c r="F24" s="72" t="s">
        <v>270</v>
      </c>
      <c r="G24" s="72">
        <v>5.4</v>
      </c>
      <c r="H24" s="72">
        <v>7.2</v>
      </c>
      <c r="I24" s="72">
        <v>13.4</v>
      </c>
      <c r="J24" s="72">
        <v>236</v>
      </c>
      <c r="K24" s="72">
        <v>221</v>
      </c>
      <c r="L24" s="93">
        <f>100*(J24*(G24+H24+I24)+J25*(G25+H25+I25))/(D24*1000)</f>
        <v>14.0555</v>
      </c>
      <c r="M24" s="72"/>
    </row>
    <row r="25" spans="1:13" ht="12.4" customHeight="1">
      <c r="A25" s="77"/>
      <c r="B25" s="15" t="s">
        <v>283</v>
      </c>
      <c r="C25" s="16"/>
      <c r="D25" s="17">
        <v>100</v>
      </c>
      <c r="E25" s="72" t="s">
        <v>270</v>
      </c>
      <c r="F25" s="72" t="s">
        <v>270</v>
      </c>
      <c r="G25" s="72">
        <v>12.8</v>
      </c>
      <c r="H25" s="72">
        <v>9.6999999999999993</v>
      </c>
      <c r="I25" s="72">
        <v>11.2</v>
      </c>
      <c r="J25" s="72">
        <v>235</v>
      </c>
      <c r="K25" s="72">
        <v>222</v>
      </c>
      <c r="L25" s="93"/>
      <c r="M25" s="72"/>
    </row>
    <row r="26" spans="1:13" ht="12.4" customHeight="1">
      <c r="A26" s="18" t="s">
        <v>16</v>
      </c>
      <c r="B26" s="19" t="s">
        <v>17</v>
      </c>
      <c r="C26" s="20" t="s">
        <v>18</v>
      </c>
      <c r="D26" s="21">
        <v>250</v>
      </c>
      <c r="E26" s="72" t="s">
        <v>270</v>
      </c>
      <c r="F26" s="72" t="s">
        <v>270</v>
      </c>
      <c r="G26" s="72"/>
      <c r="H26" s="72"/>
      <c r="I26" s="72"/>
      <c r="J26" s="72"/>
      <c r="K26" s="72"/>
      <c r="L26" s="93"/>
      <c r="M26" s="72"/>
    </row>
    <row r="27" spans="1:13" ht="12.4" customHeight="1">
      <c r="A27" s="18"/>
      <c r="B27" s="22" t="s">
        <v>19</v>
      </c>
      <c r="C27" s="20"/>
      <c r="D27" s="21">
        <v>250</v>
      </c>
      <c r="E27" s="72" t="s">
        <v>270</v>
      </c>
      <c r="F27" s="72" t="s">
        <v>270</v>
      </c>
      <c r="G27" s="72">
        <v>16.5</v>
      </c>
      <c r="H27" s="72">
        <v>15</v>
      </c>
      <c r="I27" s="72">
        <v>22.8</v>
      </c>
      <c r="J27" s="72">
        <v>234</v>
      </c>
      <c r="K27" s="72">
        <v>220</v>
      </c>
      <c r="L27" s="93">
        <f>100*(J27*(G27+H27+I27))/(D27*1000)</f>
        <v>5.0824800000000003</v>
      </c>
      <c r="M27" s="72"/>
    </row>
    <row r="28" spans="1:13" ht="12.4" customHeight="1">
      <c r="A28" s="23" t="s">
        <v>20</v>
      </c>
      <c r="B28" s="19" t="s">
        <v>21</v>
      </c>
      <c r="C28" s="20" t="s">
        <v>22</v>
      </c>
      <c r="D28" s="21"/>
      <c r="E28" s="72"/>
      <c r="F28" s="72"/>
      <c r="G28" s="72"/>
      <c r="H28" s="72"/>
      <c r="I28" s="72"/>
      <c r="J28" s="72"/>
      <c r="K28" s="72"/>
      <c r="L28" s="93"/>
      <c r="M28" s="72"/>
    </row>
    <row r="29" spans="1:13" ht="12.4" customHeight="1">
      <c r="A29" s="24"/>
      <c r="B29" s="22" t="s">
        <v>23</v>
      </c>
      <c r="C29" s="20"/>
      <c r="D29" s="21">
        <v>100</v>
      </c>
      <c r="E29" s="72" t="s">
        <v>270</v>
      </c>
      <c r="F29" s="72" t="s">
        <v>270</v>
      </c>
      <c r="G29" s="72">
        <v>43</v>
      </c>
      <c r="H29" s="72">
        <v>43</v>
      </c>
      <c r="I29" s="72">
        <v>23</v>
      </c>
      <c r="J29" s="72">
        <v>238</v>
      </c>
      <c r="K29" s="72">
        <v>218</v>
      </c>
      <c r="L29" s="93">
        <f>100*(J29*(G29+H29+I29)+J30*(G30+H30+I30)+J31*(G31+H31+I31))/(D29*1000)</f>
        <v>38.591800000000006</v>
      </c>
      <c r="M29" s="72"/>
    </row>
    <row r="30" spans="1:13" ht="12.4" customHeight="1">
      <c r="A30" s="24"/>
      <c r="B30" s="22" t="s">
        <v>284</v>
      </c>
      <c r="C30" s="25"/>
      <c r="D30" s="21">
        <v>100</v>
      </c>
      <c r="E30" s="72" t="s">
        <v>271</v>
      </c>
      <c r="F30" s="72" t="s">
        <v>271</v>
      </c>
      <c r="G30" s="72">
        <v>4.7</v>
      </c>
      <c r="H30" s="72">
        <v>5.9</v>
      </c>
      <c r="I30" s="72">
        <v>19.899999999999999</v>
      </c>
      <c r="J30" s="72">
        <v>254</v>
      </c>
      <c r="K30" s="72">
        <v>228</v>
      </c>
      <c r="L30" s="93"/>
      <c r="M30" s="72"/>
    </row>
    <row r="31" spans="1:13" ht="12.4" customHeight="1">
      <c r="A31" s="24"/>
      <c r="B31" s="22" t="s">
        <v>285</v>
      </c>
      <c r="C31" s="25"/>
      <c r="D31" s="21">
        <v>100</v>
      </c>
      <c r="E31" s="72" t="s">
        <v>271</v>
      </c>
      <c r="F31" s="72" t="s">
        <v>271</v>
      </c>
      <c r="G31" s="72">
        <v>3.4</v>
      </c>
      <c r="H31" s="72">
        <v>10.8</v>
      </c>
      <c r="I31" s="72">
        <v>6.4</v>
      </c>
      <c r="J31" s="72">
        <v>238</v>
      </c>
      <c r="K31" s="72">
        <v>206</v>
      </c>
      <c r="L31" s="93"/>
      <c r="M31" s="72"/>
    </row>
    <row r="32" spans="1:13" ht="12.4" customHeight="1">
      <c r="A32" s="24"/>
      <c r="B32" s="15" t="s">
        <v>286</v>
      </c>
      <c r="C32" s="25"/>
      <c r="D32" s="21">
        <v>100</v>
      </c>
      <c r="E32" s="72" t="s">
        <v>271</v>
      </c>
      <c r="F32" s="72" t="s">
        <v>271</v>
      </c>
      <c r="G32" s="72">
        <v>7.4</v>
      </c>
      <c r="H32" s="72">
        <v>0</v>
      </c>
      <c r="I32" s="72">
        <v>1.9</v>
      </c>
      <c r="J32" s="72">
        <v>242</v>
      </c>
      <c r="K32" s="72">
        <v>235</v>
      </c>
      <c r="L32" s="93">
        <f>100*(J32*(G32+H32+I32)+J33*(G33+H33+I33))/(D32*1000)</f>
        <v>10.888199999999999</v>
      </c>
      <c r="M32" s="72"/>
    </row>
    <row r="33" spans="1:13" ht="12.4" customHeight="1">
      <c r="A33" s="24"/>
      <c r="B33" s="15" t="s">
        <v>287</v>
      </c>
      <c r="C33" s="25"/>
      <c r="D33" s="17">
        <v>100</v>
      </c>
      <c r="E33" s="72" t="s">
        <v>271</v>
      </c>
      <c r="F33" s="72" t="s">
        <v>271</v>
      </c>
      <c r="G33" s="72">
        <v>12.2</v>
      </c>
      <c r="H33" s="72">
        <v>13</v>
      </c>
      <c r="I33" s="72">
        <v>10.199999999999999</v>
      </c>
      <c r="J33" s="72">
        <v>244</v>
      </c>
      <c r="K33" s="72">
        <v>238</v>
      </c>
      <c r="L33" s="93"/>
      <c r="M33" s="72"/>
    </row>
    <row r="34" spans="1:13" ht="12.4" customHeight="1">
      <c r="A34" s="24"/>
      <c r="B34" s="20" t="s">
        <v>24</v>
      </c>
      <c r="C34" s="20" t="s">
        <v>22</v>
      </c>
      <c r="D34" s="17"/>
      <c r="E34" s="72"/>
      <c r="F34" s="72"/>
      <c r="G34" s="72"/>
      <c r="H34" s="72"/>
      <c r="I34" s="72"/>
      <c r="J34" s="72"/>
      <c r="K34" s="72"/>
      <c r="L34" s="93"/>
      <c r="M34" s="72"/>
    </row>
    <row r="35" spans="1:13" ht="12.4" customHeight="1">
      <c r="A35" s="24"/>
      <c r="B35" s="15" t="s">
        <v>25</v>
      </c>
      <c r="C35" s="25"/>
      <c r="D35" s="17">
        <v>160</v>
      </c>
      <c r="E35" s="72" t="s">
        <v>271</v>
      </c>
      <c r="F35" s="72" t="s">
        <v>271</v>
      </c>
      <c r="G35" s="72">
        <v>39.5</v>
      </c>
      <c r="H35" s="72">
        <v>42.3</v>
      </c>
      <c r="I35" s="72">
        <v>33.799999999999997</v>
      </c>
      <c r="J35" s="72">
        <v>243</v>
      </c>
      <c r="K35" s="72">
        <v>216</v>
      </c>
      <c r="L35" s="93">
        <f>100*(J35*(G35+H35+I35)+J36*(G36+H36+I36))/(D35*1000)</f>
        <v>29.541125000000001</v>
      </c>
      <c r="M35" s="72"/>
    </row>
    <row r="36" spans="1:13" ht="12.4" customHeight="1">
      <c r="A36" s="24"/>
      <c r="B36" s="15" t="s">
        <v>288</v>
      </c>
      <c r="C36" s="25"/>
      <c r="D36" s="17">
        <v>160</v>
      </c>
      <c r="E36" s="72" t="s">
        <v>271</v>
      </c>
      <c r="F36" s="72" t="s">
        <v>271</v>
      </c>
      <c r="G36" s="72">
        <v>25.9</v>
      </c>
      <c r="H36" s="72">
        <v>29.6</v>
      </c>
      <c r="I36" s="72">
        <v>21.2</v>
      </c>
      <c r="J36" s="72">
        <v>250</v>
      </c>
      <c r="K36" s="72">
        <v>222</v>
      </c>
      <c r="L36" s="93"/>
      <c r="M36" s="72"/>
    </row>
    <row r="37" spans="1:13" ht="12.4" customHeight="1">
      <c r="A37" s="24"/>
      <c r="B37" s="15" t="s">
        <v>26</v>
      </c>
      <c r="C37" s="25"/>
      <c r="D37" s="17">
        <v>160</v>
      </c>
      <c r="E37" s="72" t="s">
        <v>271</v>
      </c>
      <c r="F37" s="72" t="s">
        <v>271</v>
      </c>
      <c r="G37" s="72">
        <v>33.299999999999997</v>
      </c>
      <c r="H37" s="72">
        <v>7.2</v>
      </c>
      <c r="I37" s="72">
        <v>8.9</v>
      </c>
      <c r="J37" s="72">
        <v>256</v>
      </c>
      <c r="K37" s="72">
        <v>210</v>
      </c>
      <c r="L37" s="93">
        <f>100*(J37*(G37+H37+I37)+J38*(G38+H38+I38))/(D37*1000)</f>
        <v>16.169625</v>
      </c>
      <c r="M37" s="72"/>
    </row>
    <row r="38" spans="1:13" ht="12.4" customHeight="1">
      <c r="A38" s="24"/>
      <c r="B38" s="15" t="s">
        <v>289</v>
      </c>
      <c r="C38" s="25"/>
      <c r="D38" s="17">
        <v>160</v>
      </c>
      <c r="E38" s="72" t="s">
        <v>271</v>
      </c>
      <c r="F38" s="72" t="s">
        <v>271</v>
      </c>
      <c r="G38" s="72">
        <v>34.6</v>
      </c>
      <c r="H38" s="72">
        <v>13.6</v>
      </c>
      <c r="I38" s="72">
        <v>4.7</v>
      </c>
      <c r="J38" s="72">
        <v>250</v>
      </c>
      <c r="K38" s="72">
        <v>208</v>
      </c>
      <c r="L38" s="93"/>
      <c r="M38" s="72"/>
    </row>
    <row r="39" spans="1:13" ht="12.4" customHeight="1">
      <c r="A39" s="24"/>
      <c r="B39" s="15" t="s">
        <v>27</v>
      </c>
      <c r="C39" s="25"/>
      <c r="D39" s="17">
        <v>100</v>
      </c>
      <c r="E39" s="72" t="s">
        <v>271</v>
      </c>
      <c r="F39" s="72" t="s">
        <v>271</v>
      </c>
      <c r="G39" s="72">
        <v>16</v>
      </c>
      <c r="H39" s="72">
        <v>12.7</v>
      </c>
      <c r="I39" s="72">
        <v>9.8000000000000007</v>
      </c>
      <c r="J39" s="72">
        <v>236</v>
      </c>
      <c r="K39" s="72">
        <v>210</v>
      </c>
      <c r="L39" s="93">
        <f>100*(J39*(G39+H39+I39))/(D39*1000)</f>
        <v>9.0860000000000003</v>
      </c>
      <c r="M39" s="72"/>
    </row>
    <row r="40" spans="1:13" ht="12.4" customHeight="1">
      <c r="A40" s="24"/>
      <c r="B40" s="15" t="s">
        <v>28</v>
      </c>
      <c r="C40" s="25"/>
      <c r="D40" s="17">
        <v>63</v>
      </c>
      <c r="E40" s="72" t="s">
        <v>271</v>
      </c>
      <c r="F40" s="72" t="s">
        <v>271</v>
      </c>
      <c r="G40" s="72">
        <v>35</v>
      </c>
      <c r="H40" s="72">
        <v>26.6</v>
      </c>
      <c r="I40" s="72">
        <v>5</v>
      </c>
      <c r="J40" s="72">
        <v>246</v>
      </c>
      <c r="K40" s="72">
        <v>208</v>
      </c>
      <c r="L40" s="93">
        <f>100*(J40*(G40+H40+I40))/(D40*1000)</f>
        <v>26.005714285714284</v>
      </c>
      <c r="M40" s="72"/>
    </row>
    <row r="41" spans="1:13" ht="12.4" customHeight="1">
      <c r="A41" s="24"/>
      <c r="B41" s="15" t="s">
        <v>29</v>
      </c>
      <c r="C41" s="25"/>
      <c r="D41" s="17">
        <v>100</v>
      </c>
      <c r="E41" s="72" t="s">
        <v>271</v>
      </c>
      <c r="F41" s="72" t="s">
        <v>271</v>
      </c>
      <c r="G41" s="72">
        <v>9.1999999999999993</v>
      </c>
      <c r="H41" s="72">
        <v>5.6</v>
      </c>
      <c r="I41" s="72">
        <v>8.9</v>
      </c>
      <c r="J41" s="72">
        <v>243</v>
      </c>
      <c r="K41" s="72">
        <v>216</v>
      </c>
      <c r="L41" s="93">
        <f>100*(J41*(G41+H41+I41))/(D41*1000)</f>
        <v>5.7591000000000001</v>
      </c>
      <c r="M41" s="72"/>
    </row>
    <row r="42" spans="1:13" ht="12.4" customHeight="1">
      <c r="A42" s="24"/>
      <c r="B42" s="15" t="s">
        <v>30</v>
      </c>
      <c r="C42" s="25"/>
      <c r="D42" s="17">
        <v>63</v>
      </c>
      <c r="E42" s="72" t="s">
        <v>271</v>
      </c>
      <c r="F42" s="72" t="s">
        <v>271</v>
      </c>
      <c r="G42" s="72">
        <v>2.2000000000000002</v>
      </c>
      <c r="H42" s="72">
        <v>9</v>
      </c>
      <c r="I42" s="72">
        <v>10</v>
      </c>
      <c r="J42" s="72">
        <v>240</v>
      </c>
      <c r="K42" s="72">
        <v>220</v>
      </c>
      <c r="L42" s="93">
        <f t="shared" ref="L42:L45" si="0">100*(J42*(G42+H42+I42))/(D42*1000)</f>
        <v>8.0761904761904759</v>
      </c>
      <c r="M42" s="72"/>
    </row>
    <row r="43" spans="1:13" ht="12.4" customHeight="1">
      <c r="A43" s="24"/>
      <c r="B43" s="15" t="s">
        <v>31</v>
      </c>
      <c r="C43" s="25"/>
      <c r="D43" s="17">
        <v>250</v>
      </c>
      <c r="E43" s="72" t="s">
        <v>271</v>
      </c>
      <c r="F43" s="72" t="s">
        <v>271</v>
      </c>
      <c r="G43" s="72">
        <v>14.7</v>
      </c>
      <c r="H43" s="72">
        <v>22.3</v>
      </c>
      <c r="I43" s="72">
        <v>17</v>
      </c>
      <c r="J43" s="72">
        <v>242</v>
      </c>
      <c r="K43" s="72">
        <v>210</v>
      </c>
      <c r="L43" s="93">
        <f t="shared" si="0"/>
        <v>5.2271999999999998</v>
      </c>
      <c r="M43" s="72"/>
    </row>
    <row r="44" spans="1:13" ht="12.4" customHeight="1">
      <c r="A44" s="24"/>
      <c r="B44" s="15" t="s">
        <v>32</v>
      </c>
      <c r="C44" s="25"/>
      <c r="D44" s="17">
        <v>160</v>
      </c>
      <c r="E44" s="72" t="s">
        <v>271</v>
      </c>
      <c r="F44" s="72" t="s">
        <v>271</v>
      </c>
      <c r="G44" s="72">
        <v>20</v>
      </c>
      <c r="H44" s="72">
        <v>11</v>
      </c>
      <c r="I44" s="72">
        <v>13</v>
      </c>
      <c r="J44" s="72">
        <v>240</v>
      </c>
      <c r="K44" s="72">
        <v>220</v>
      </c>
      <c r="L44" s="93">
        <f t="shared" si="0"/>
        <v>6.6</v>
      </c>
      <c r="M44" s="72"/>
    </row>
    <row r="45" spans="1:13" ht="12.4" customHeight="1">
      <c r="A45" s="24"/>
      <c r="B45" s="15" t="s">
        <v>33</v>
      </c>
      <c r="C45" s="25"/>
      <c r="D45" s="17">
        <v>100</v>
      </c>
      <c r="E45" s="72" t="s">
        <v>271</v>
      </c>
      <c r="F45" s="72" t="s">
        <v>271</v>
      </c>
      <c r="G45" s="72">
        <v>6.6</v>
      </c>
      <c r="H45" s="72">
        <v>4</v>
      </c>
      <c r="I45" s="72">
        <v>7.6</v>
      </c>
      <c r="J45" s="72">
        <v>246</v>
      </c>
      <c r="K45" s="72">
        <v>220</v>
      </c>
      <c r="L45" s="93">
        <f t="shared" si="0"/>
        <v>4.4771999999999998</v>
      </c>
      <c r="M45" s="72"/>
    </row>
    <row r="46" spans="1:13" ht="12.4" customHeight="1">
      <c r="A46" s="24"/>
      <c r="B46" s="15" t="s">
        <v>34</v>
      </c>
      <c r="C46" s="25"/>
      <c r="D46" s="17">
        <v>100</v>
      </c>
      <c r="E46" s="72" t="s">
        <v>271</v>
      </c>
      <c r="F46" s="72" t="s">
        <v>271</v>
      </c>
      <c r="G46" s="72">
        <v>12.8</v>
      </c>
      <c r="H46" s="72">
        <v>14.2</v>
      </c>
      <c r="I46" s="72">
        <v>10.5</v>
      </c>
      <c r="J46" s="72">
        <v>250</v>
      </c>
      <c r="K46" s="72">
        <v>200</v>
      </c>
      <c r="L46" s="93">
        <f>100*(J46*(G46+H46+I46)+J47*(G47+H47+I47))/(D46*1000)</f>
        <v>16.071000000000002</v>
      </c>
      <c r="M46" s="72"/>
    </row>
    <row r="47" spans="1:13" ht="12.4" customHeight="1">
      <c r="A47" s="24"/>
      <c r="B47" s="15" t="s">
        <v>290</v>
      </c>
      <c r="C47" s="25"/>
      <c r="D47" s="17">
        <v>100</v>
      </c>
      <c r="E47" s="72" t="s">
        <v>271</v>
      </c>
      <c r="F47" s="72" t="s">
        <v>271</v>
      </c>
      <c r="G47" s="72">
        <v>10.8</v>
      </c>
      <c r="H47" s="72">
        <v>9</v>
      </c>
      <c r="I47" s="72">
        <v>7.2</v>
      </c>
      <c r="J47" s="72">
        <v>248</v>
      </c>
      <c r="K47" s="72">
        <v>218</v>
      </c>
      <c r="L47" s="93"/>
      <c r="M47" s="72"/>
    </row>
    <row r="48" spans="1:13" ht="12.4" customHeight="1">
      <c r="A48" s="24"/>
      <c r="B48" s="20" t="s">
        <v>35</v>
      </c>
      <c r="C48" s="25" t="s">
        <v>36</v>
      </c>
      <c r="D48" s="17"/>
      <c r="E48" s="72"/>
      <c r="F48" s="72"/>
      <c r="G48" s="72"/>
      <c r="H48" s="72"/>
      <c r="I48" s="72"/>
      <c r="J48" s="72"/>
      <c r="K48" s="72"/>
      <c r="L48" s="93"/>
      <c r="M48" s="72"/>
    </row>
    <row r="49" spans="1:13" ht="12.4" customHeight="1">
      <c r="A49" s="24"/>
      <c r="B49" s="15" t="s">
        <v>37</v>
      </c>
      <c r="C49" s="25"/>
      <c r="D49" s="17">
        <v>160</v>
      </c>
      <c r="E49" s="72" t="s">
        <v>271</v>
      </c>
      <c r="F49" s="72" t="s">
        <v>271</v>
      </c>
      <c r="G49" s="72">
        <v>16</v>
      </c>
      <c r="H49" s="72">
        <v>10</v>
      </c>
      <c r="I49" s="72">
        <v>6.4</v>
      </c>
      <c r="J49" s="72">
        <v>246</v>
      </c>
      <c r="K49" s="72">
        <v>224</v>
      </c>
      <c r="L49" s="93">
        <f t="shared" ref="L49" si="1">100*(J49*(G49+H49+I49))/(D49*1000)</f>
        <v>4.9814999999999996</v>
      </c>
      <c r="M49" s="72"/>
    </row>
    <row r="50" spans="1:13" ht="12.4" customHeight="1">
      <c r="A50" s="24"/>
      <c r="B50" s="15" t="s">
        <v>38</v>
      </c>
      <c r="C50" s="25"/>
      <c r="D50" s="17">
        <v>160</v>
      </c>
      <c r="E50" s="72" t="s">
        <v>271</v>
      </c>
      <c r="F50" s="72" t="s">
        <v>271</v>
      </c>
      <c r="G50" s="72">
        <v>14.8</v>
      </c>
      <c r="H50" s="72">
        <v>12.1</v>
      </c>
      <c r="I50" s="72">
        <v>6.1</v>
      </c>
      <c r="J50" s="72">
        <v>238</v>
      </c>
      <c r="K50" s="72">
        <v>223</v>
      </c>
      <c r="L50" s="93">
        <f>100*(J50*(G50+H50+I50)+J51*(G51+H51+I51))/(D50*1000)</f>
        <v>11.15625</v>
      </c>
      <c r="M50" s="72"/>
    </row>
    <row r="51" spans="1:13" ht="12.4" customHeight="1">
      <c r="A51" s="24"/>
      <c r="B51" s="15" t="s">
        <v>298</v>
      </c>
      <c r="C51" s="25"/>
      <c r="D51" s="17">
        <v>160</v>
      </c>
      <c r="E51" s="72" t="s">
        <v>271</v>
      </c>
      <c r="F51" s="72" t="s">
        <v>271</v>
      </c>
      <c r="G51" s="72">
        <v>13.8</v>
      </c>
      <c r="H51" s="72">
        <v>8</v>
      </c>
      <c r="I51" s="72">
        <v>20.2</v>
      </c>
      <c r="J51" s="72">
        <v>238</v>
      </c>
      <c r="K51" s="72">
        <v>218</v>
      </c>
      <c r="L51" s="93"/>
      <c r="M51" s="72"/>
    </row>
    <row r="52" spans="1:13" ht="12.4" customHeight="1">
      <c r="A52" s="24"/>
      <c r="B52" s="15" t="s">
        <v>39</v>
      </c>
      <c r="C52" s="14"/>
      <c r="D52" s="17">
        <v>100</v>
      </c>
      <c r="E52" s="72" t="s">
        <v>271</v>
      </c>
      <c r="F52" s="72" t="s">
        <v>271</v>
      </c>
      <c r="G52" s="72">
        <v>6</v>
      </c>
      <c r="H52" s="72">
        <v>8.8000000000000007</v>
      </c>
      <c r="I52" s="72">
        <v>7.7</v>
      </c>
      <c r="J52" s="72">
        <v>239</v>
      </c>
      <c r="K52" s="72">
        <v>224</v>
      </c>
      <c r="L52" s="93">
        <f>100*(J52*(G52+H52+I52)+J53*(G53+H53+I53))/(D52*1000)</f>
        <v>9.9663000000000004</v>
      </c>
      <c r="M52" s="72"/>
    </row>
    <row r="53" spans="1:13" ht="12.4" customHeight="1">
      <c r="A53" s="24"/>
      <c r="B53" s="15" t="s">
        <v>299</v>
      </c>
      <c r="C53" s="16"/>
      <c r="D53" s="17">
        <v>100</v>
      </c>
      <c r="E53" s="72" t="s">
        <v>271</v>
      </c>
      <c r="F53" s="72" t="s">
        <v>271</v>
      </c>
      <c r="G53" s="72">
        <v>4.5</v>
      </c>
      <c r="H53" s="72">
        <v>5.3</v>
      </c>
      <c r="I53" s="72">
        <v>9.4</v>
      </c>
      <c r="J53" s="72">
        <v>239</v>
      </c>
      <c r="K53" s="72">
        <v>225</v>
      </c>
      <c r="L53" s="93"/>
      <c r="M53" s="72"/>
    </row>
    <row r="54" spans="1:13" ht="12.4" customHeight="1">
      <c r="A54" s="26"/>
      <c r="B54" s="15" t="s">
        <v>40</v>
      </c>
      <c r="C54" s="27"/>
      <c r="D54" s="28">
        <v>100</v>
      </c>
      <c r="E54" s="72" t="s">
        <v>271</v>
      </c>
      <c r="F54" s="72" t="s">
        <v>271</v>
      </c>
      <c r="G54" s="72">
        <v>9.1999999999999993</v>
      </c>
      <c r="H54" s="72">
        <v>3</v>
      </c>
      <c r="I54" s="72">
        <v>1.7</v>
      </c>
      <c r="J54" s="72">
        <v>238</v>
      </c>
      <c r="K54" s="72">
        <v>220</v>
      </c>
      <c r="L54" s="93">
        <f>100*(J54*(G54+H54+I54)+J55*(G55+H55+I55))/(D54*1000)</f>
        <v>8.1359999999999992</v>
      </c>
      <c r="M54" s="72"/>
    </row>
    <row r="55" spans="1:13" ht="12.4" customHeight="1">
      <c r="A55" s="26"/>
      <c r="B55" s="15" t="s">
        <v>300</v>
      </c>
      <c r="C55" s="27"/>
      <c r="D55" s="28">
        <v>100</v>
      </c>
      <c r="E55" s="72" t="s">
        <v>271</v>
      </c>
      <c r="F55" s="72" t="s">
        <v>271</v>
      </c>
      <c r="G55" s="72">
        <v>1.5</v>
      </c>
      <c r="H55" s="72">
        <v>14.9</v>
      </c>
      <c r="I55" s="72">
        <v>3.8</v>
      </c>
      <c r="J55" s="72">
        <v>239</v>
      </c>
      <c r="K55" s="72">
        <v>220</v>
      </c>
      <c r="L55" s="93"/>
      <c r="M55" s="72"/>
    </row>
    <row r="56" spans="1:13" ht="12.4" customHeight="1">
      <c r="A56" s="24"/>
      <c r="B56" s="15" t="s">
        <v>41</v>
      </c>
      <c r="C56" s="15"/>
      <c r="D56" s="21">
        <v>250</v>
      </c>
      <c r="E56" s="72" t="s">
        <v>271</v>
      </c>
      <c r="F56" s="72" t="s">
        <v>271</v>
      </c>
      <c r="G56" s="72">
        <v>5.2</v>
      </c>
      <c r="H56" s="72">
        <v>1.3</v>
      </c>
      <c r="I56" s="72">
        <v>2.2000000000000002</v>
      </c>
      <c r="J56" s="72">
        <v>244</v>
      </c>
      <c r="K56" s="72">
        <v>228</v>
      </c>
      <c r="L56" s="93">
        <f>100*(J56*(G56+H56+I56)+J57*(G57+H57+I57)+J58*(G58+H58+I58)+J59*(I59+H59+G59))/(D56*1000)</f>
        <v>6.9287200000000002</v>
      </c>
      <c r="M56" s="72"/>
    </row>
    <row r="57" spans="1:13" ht="12.4" customHeight="1">
      <c r="A57" s="24"/>
      <c r="B57" s="15" t="s">
        <v>301</v>
      </c>
      <c r="C57" s="15"/>
      <c r="D57" s="21">
        <v>250</v>
      </c>
      <c r="E57" s="72" t="s">
        <v>271</v>
      </c>
      <c r="F57" s="72" t="s">
        <v>271</v>
      </c>
      <c r="G57" s="72">
        <v>0.8</v>
      </c>
      <c r="H57" s="72">
        <v>6.4</v>
      </c>
      <c r="I57" s="72">
        <v>16.5</v>
      </c>
      <c r="J57" s="72">
        <v>246</v>
      </c>
      <c r="K57" s="72">
        <v>221</v>
      </c>
      <c r="L57" s="93"/>
      <c r="M57" s="72"/>
    </row>
    <row r="58" spans="1:13" ht="12.4" customHeight="1">
      <c r="A58" s="24"/>
      <c r="B58" s="15" t="s">
        <v>302</v>
      </c>
      <c r="C58" s="15"/>
      <c r="D58" s="21">
        <v>250</v>
      </c>
      <c r="E58" s="72" t="s">
        <v>271</v>
      </c>
      <c r="F58" s="72" t="s">
        <v>271</v>
      </c>
      <c r="G58" s="72">
        <v>7</v>
      </c>
      <c r="H58" s="72">
        <v>12</v>
      </c>
      <c r="I58" s="72">
        <v>14.3</v>
      </c>
      <c r="J58" s="72">
        <v>245</v>
      </c>
      <c r="K58" s="72">
        <v>219</v>
      </c>
      <c r="L58" s="93"/>
      <c r="M58" s="72"/>
    </row>
    <row r="59" spans="1:13" ht="12.4" customHeight="1">
      <c r="A59" s="24"/>
      <c r="B59" s="15" t="s">
        <v>303</v>
      </c>
      <c r="C59" s="15"/>
      <c r="D59" s="21">
        <v>250</v>
      </c>
      <c r="E59" s="72" t="s">
        <v>305</v>
      </c>
      <c r="F59" s="72" t="s">
        <v>305</v>
      </c>
      <c r="G59" s="72">
        <v>4.9000000000000004</v>
      </c>
      <c r="H59" s="72">
        <v>0</v>
      </c>
      <c r="I59" s="72">
        <v>0</v>
      </c>
      <c r="J59" s="72">
        <v>247</v>
      </c>
      <c r="K59" s="72">
        <v>223</v>
      </c>
      <c r="L59" s="93"/>
      <c r="M59" s="72"/>
    </row>
    <row r="60" spans="1:13" ht="12.4" customHeight="1">
      <c r="A60" s="24"/>
      <c r="B60" s="20" t="s">
        <v>42</v>
      </c>
      <c r="C60" s="20" t="s">
        <v>43</v>
      </c>
      <c r="D60" s="21"/>
      <c r="E60" s="72"/>
      <c r="F60" s="72"/>
      <c r="G60" s="72"/>
      <c r="H60" s="72"/>
      <c r="I60" s="72"/>
      <c r="J60" s="72"/>
      <c r="K60" s="72"/>
      <c r="L60" s="93"/>
      <c r="M60" s="72"/>
    </row>
    <row r="61" spans="1:13" ht="12.4" customHeight="1">
      <c r="A61" s="24"/>
      <c r="B61" s="15" t="s">
        <v>44</v>
      </c>
      <c r="C61" s="20"/>
      <c r="D61" s="21">
        <v>63</v>
      </c>
      <c r="E61" s="72" t="s">
        <v>271</v>
      </c>
      <c r="F61" s="72" t="s">
        <v>271</v>
      </c>
      <c r="G61" s="72">
        <v>6.7</v>
      </c>
      <c r="H61" s="72">
        <v>12.6</v>
      </c>
      <c r="I61" s="72">
        <v>3.2</v>
      </c>
      <c r="J61" s="72">
        <v>239</v>
      </c>
      <c r="K61" s="72">
        <v>218</v>
      </c>
      <c r="L61" s="93">
        <f>100*(J61*(G61+H61+I61)+J62*(G62+H62+I62))/(D61*1000)</f>
        <v>13.162857142857144</v>
      </c>
      <c r="M61" s="72"/>
    </row>
    <row r="62" spans="1:13" ht="12.4" customHeight="1">
      <c r="A62" s="24"/>
      <c r="B62" s="15" t="s">
        <v>304</v>
      </c>
      <c r="C62" s="20"/>
      <c r="D62" s="21">
        <v>63</v>
      </c>
      <c r="E62" s="72" t="s">
        <v>271</v>
      </c>
      <c r="F62" s="72" t="s">
        <v>271</v>
      </c>
      <c r="G62" s="72">
        <v>2.9</v>
      </c>
      <c r="H62" s="72">
        <v>7.6</v>
      </c>
      <c r="I62" s="72">
        <v>1.8</v>
      </c>
      <c r="J62" s="72">
        <v>237</v>
      </c>
      <c r="K62" s="72">
        <v>221</v>
      </c>
      <c r="L62" s="93"/>
      <c r="M62" s="72"/>
    </row>
    <row r="63" spans="1:13" ht="12.4" customHeight="1">
      <c r="A63" s="29"/>
      <c r="B63" s="19" t="s">
        <v>46</v>
      </c>
      <c r="C63" s="20" t="s">
        <v>47</v>
      </c>
      <c r="D63" s="21"/>
      <c r="E63" s="72" t="s">
        <v>271</v>
      </c>
      <c r="F63" s="72" t="s">
        <v>271</v>
      </c>
      <c r="G63" s="72"/>
      <c r="H63" s="72"/>
      <c r="I63" s="72"/>
      <c r="J63" s="72"/>
      <c r="K63" s="72"/>
      <c r="L63" s="93"/>
      <c r="M63" s="72"/>
    </row>
    <row r="64" spans="1:13" ht="12.4" customHeight="1">
      <c r="A64" s="23" t="s">
        <v>45</v>
      </c>
      <c r="B64" s="22" t="s">
        <v>48</v>
      </c>
      <c r="C64" s="20"/>
      <c r="D64" s="21">
        <v>100</v>
      </c>
      <c r="E64" s="72" t="s">
        <v>270</v>
      </c>
      <c r="F64" s="72" t="s">
        <v>270</v>
      </c>
      <c r="G64" s="72">
        <v>1.7</v>
      </c>
      <c r="H64" s="72">
        <v>7.2</v>
      </c>
      <c r="I64" s="72">
        <v>2.1</v>
      </c>
      <c r="J64" s="72">
        <v>246</v>
      </c>
      <c r="K64" s="72">
        <v>220</v>
      </c>
      <c r="L64" s="93">
        <f>100*(J64*(G64+H64+I64)+J65*(G65+H65+I65))/(D64*1000)</f>
        <v>19.630800000000001</v>
      </c>
      <c r="M64" s="72"/>
    </row>
    <row r="65" spans="1:13" ht="12.4" customHeight="1">
      <c r="A65" s="30"/>
      <c r="B65" s="22" t="s">
        <v>333</v>
      </c>
      <c r="C65" s="20"/>
      <c r="D65" s="21">
        <v>100</v>
      </c>
      <c r="E65" s="72" t="s">
        <v>270</v>
      </c>
      <c r="F65" s="72" t="s">
        <v>270</v>
      </c>
      <c r="G65" s="72">
        <v>17.399999999999999</v>
      </c>
      <c r="H65" s="72">
        <v>8.6999999999999993</v>
      </c>
      <c r="I65" s="72">
        <v>42.7</v>
      </c>
      <c r="J65" s="72">
        <v>246</v>
      </c>
      <c r="K65" s="72">
        <v>219</v>
      </c>
      <c r="L65" s="93"/>
      <c r="M65" s="72"/>
    </row>
    <row r="66" spans="1:13" ht="12.4" customHeight="1">
      <c r="A66" s="30"/>
      <c r="B66" s="22" t="s">
        <v>68</v>
      </c>
      <c r="C66" s="20"/>
      <c r="D66" s="21">
        <v>100</v>
      </c>
      <c r="E66" s="72" t="s">
        <v>270</v>
      </c>
      <c r="F66" s="72" t="s">
        <v>270</v>
      </c>
      <c r="G66" s="72">
        <v>12.5</v>
      </c>
      <c r="H66" s="72">
        <v>24</v>
      </c>
      <c r="I66" s="72">
        <v>6.7</v>
      </c>
      <c r="J66" s="72">
        <v>238</v>
      </c>
      <c r="K66" s="72">
        <v>220</v>
      </c>
      <c r="L66" s="93">
        <f>100*(J66*(G66+H66+I66)+J67*(G67+H67+I67))/(D66*1000)</f>
        <v>15.541400000000003</v>
      </c>
      <c r="M66" s="72"/>
    </row>
    <row r="67" spans="1:13" ht="12.4" customHeight="1">
      <c r="A67" s="30"/>
      <c r="B67" s="22" t="s">
        <v>341</v>
      </c>
      <c r="C67" s="20"/>
      <c r="D67" s="21">
        <v>100</v>
      </c>
      <c r="E67" s="72" t="s">
        <v>270</v>
      </c>
      <c r="F67" s="72" t="s">
        <v>270</v>
      </c>
      <c r="G67" s="72">
        <v>3.5</v>
      </c>
      <c r="H67" s="72">
        <v>9</v>
      </c>
      <c r="I67" s="72">
        <v>9.6</v>
      </c>
      <c r="J67" s="72">
        <v>238</v>
      </c>
      <c r="K67" s="72">
        <v>190</v>
      </c>
      <c r="L67" s="93"/>
      <c r="M67" s="72"/>
    </row>
    <row r="68" spans="1:13" ht="12.4" customHeight="1">
      <c r="A68" s="31"/>
      <c r="B68" s="22" t="s">
        <v>49</v>
      </c>
      <c r="C68" s="20"/>
      <c r="D68" s="21">
        <v>100</v>
      </c>
      <c r="E68" s="72" t="s">
        <v>270</v>
      </c>
      <c r="F68" s="72" t="s">
        <v>270</v>
      </c>
      <c r="G68" s="72">
        <v>0.4</v>
      </c>
      <c r="H68" s="72">
        <v>0.9</v>
      </c>
      <c r="I68" s="72">
        <v>0.1</v>
      </c>
      <c r="J68" s="72">
        <v>246</v>
      </c>
      <c r="K68" s="72">
        <v>216</v>
      </c>
      <c r="L68" s="93">
        <f>100*(J68*(G68+H68+I68)+J69*(G69+H69+I69))/(D68*1000)</f>
        <v>20.978700000000003</v>
      </c>
      <c r="M68" s="72"/>
    </row>
    <row r="69" spans="1:13" ht="12.4" customHeight="1">
      <c r="A69" s="31"/>
      <c r="B69" s="22" t="s">
        <v>334</v>
      </c>
      <c r="C69" s="32"/>
      <c r="D69" s="21">
        <v>100</v>
      </c>
      <c r="E69" s="72" t="s">
        <v>270</v>
      </c>
      <c r="F69" s="72" t="s">
        <v>270</v>
      </c>
      <c r="G69" s="72">
        <v>14.7</v>
      </c>
      <c r="H69" s="72">
        <v>42.1</v>
      </c>
      <c r="I69" s="72">
        <v>34.1</v>
      </c>
      <c r="J69" s="72">
        <v>227</v>
      </c>
      <c r="K69" s="72">
        <v>200</v>
      </c>
      <c r="L69" s="93"/>
      <c r="M69" s="72"/>
    </row>
    <row r="70" spans="1:13" ht="12.4" customHeight="1">
      <c r="A70" s="31"/>
      <c r="B70" s="15" t="s">
        <v>50</v>
      </c>
      <c r="C70" s="32"/>
      <c r="D70" s="21">
        <v>250</v>
      </c>
      <c r="E70" s="72" t="s">
        <v>270</v>
      </c>
      <c r="F70" s="72" t="s">
        <v>270</v>
      </c>
      <c r="G70" s="72">
        <v>33.6</v>
      </c>
      <c r="H70" s="72">
        <v>29.3</v>
      </c>
      <c r="I70" s="72">
        <v>17.7</v>
      </c>
      <c r="J70" s="72">
        <v>234</v>
      </c>
      <c r="K70" s="72">
        <v>220</v>
      </c>
      <c r="L70" s="93">
        <f>100*(J70*(G70+H70+I70)+J71*(G71+H71+I71)+J72*(G72+H72+I72))/(D70*1000)</f>
        <v>17.508759999999999</v>
      </c>
      <c r="M70" s="72"/>
    </row>
    <row r="71" spans="1:13" ht="12.4" customHeight="1">
      <c r="A71" s="31"/>
      <c r="B71" s="15" t="s">
        <v>335</v>
      </c>
      <c r="C71" s="32"/>
      <c r="D71" s="21">
        <v>250</v>
      </c>
      <c r="E71" s="72" t="s">
        <v>270</v>
      </c>
      <c r="F71" s="72" t="s">
        <v>270</v>
      </c>
      <c r="G71" s="72">
        <v>12.6</v>
      </c>
      <c r="H71" s="72">
        <v>19.399999999999999</v>
      </c>
      <c r="I71" s="72">
        <v>5.3</v>
      </c>
      <c r="J71" s="72">
        <v>235</v>
      </c>
      <c r="K71" s="72">
        <v>219</v>
      </c>
      <c r="L71" s="93"/>
      <c r="M71" s="72"/>
    </row>
    <row r="72" spans="1:13" ht="12.4" customHeight="1">
      <c r="A72" s="31"/>
      <c r="B72" s="15" t="s">
        <v>336</v>
      </c>
      <c r="C72" s="32"/>
      <c r="D72" s="21">
        <v>250</v>
      </c>
      <c r="E72" s="72" t="s">
        <v>270</v>
      </c>
      <c r="F72" s="72" t="s">
        <v>270</v>
      </c>
      <c r="G72" s="72">
        <v>9.4</v>
      </c>
      <c r="H72" s="72">
        <v>26.8</v>
      </c>
      <c r="I72" s="72">
        <v>32.799999999999997</v>
      </c>
      <c r="J72" s="72">
        <v>234</v>
      </c>
      <c r="K72" s="72">
        <v>220</v>
      </c>
      <c r="L72" s="93"/>
      <c r="M72" s="72"/>
    </row>
    <row r="73" spans="1:13" ht="12.4" customHeight="1">
      <c r="A73" s="30"/>
      <c r="B73" s="15" t="s">
        <v>51</v>
      </c>
      <c r="C73" s="32"/>
      <c r="D73" s="21">
        <v>160</v>
      </c>
      <c r="E73" s="72" t="s">
        <v>270</v>
      </c>
      <c r="F73" s="72" t="s">
        <v>270</v>
      </c>
      <c r="G73" s="72">
        <v>20.8</v>
      </c>
      <c r="H73" s="72">
        <v>10.8</v>
      </c>
      <c r="I73" s="72">
        <v>1.7</v>
      </c>
      <c r="J73" s="72">
        <v>237</v>
      </c>
      <c r="K73" s="72">
        <v>220</v>
      </c>
      <c r="L73" s="93">
        <f>100*(J73*(G73+H73+I73)+J74*(G74+H74+I74)+J75*(G75+H75+I75)+J76*(I76+H76+G76))/(D73*1000)</f>
        <v>13.252750000000001</v>
      </c>
      <c r="M73" s="72"/>
    </row>
    <row r="74" spans="1:13" ht="12.4" customHeight="1">
      <c r="A74" s="30"/>
      <c r="B74" s="15" t="s">
        <v>337</v>
      </c>
      <c r="C74" s="32"/>
      <c r="D74" s="21">
        <v>160</v>
      </c>
      <c r="E74" s="72" t="s">
        <v>270</v>
      </c>
      <c r="F74" s="72" t="s">
        <v>270</v>
      </c>
      <c r="G74" s="72">
        <v>2.4</v>
      </c>
      <c r="H74" s="72">
        <v>20.100000000000001</v>
      </c>
      <c r="I74" s="72">
        <v>3.9</v>
      </c>
      <c r="J74" s="72">
        <v>239</v>
      </c>
      <c r="K74" s="72">
        <v>225</v>
      </c>
      <c r="L74" s="93"/>
      <c r="M74" s="72"/>
    </row>
    <row r="75" spans="1:13" ht="12.4" customHeight="1">
      <c r="A75" s="30"/>
      <c r="B75" s="15" t="s">
        <v>338</v>
      </c>
      <c r="C75" s="32"/>
      <c r="D75" s="21">
        <v>160</v>
      </c>
      <c r="E75" s="72" t="s">
        <v>270</v>
      </c>
      <c r="F75" s="72" t="s">
        <v>270</v>
      </c>
      <c r="G75" s="72">
        <v>4.7</v>
      </c>
      <c r="H75" s="72">
        <v>10.6</v>
      </c>
      <c r="I75" s="72">
        <v>2.5</v>
      </c>
      <c r="J75" s="72">
        <v>239</v>
      </c>
      <c r="K75" s="72">
        <v>221</v>
      </c>
      <c r="L75" s="93"/>
      <c r="M75" s="72"/>
    </row>
    <row r="76" spans="1:13" ht="12.4" customHeight="1">
      <c r="A76" s="30"/>
      <c r="B76" s="15" t="s">
        <v>339</v>
      </c>
      <c r="C76" s="32"/>
      <c r="D76" s="21">
        <v>160</v>
      </c>
      <c r="E76" s="72" t="s">
        <v>270</v>
      </c>
      <c r="F76" s="72" t="s">
        <v>270</v>
      </c>
      <c r="G76" s="72">
        <v>0.4</v>
      </c>
      <c r="H76" s="72">
        <v>8.3000000000000007</v>
      </c>
      <c r="I76" s="72">
        <v>2.8</v>
      </c>
      <c r="J76" s="72">
        <v>239</v>
      </c>
      <c r="K76" s="72">
        <v>220</v>
      </c>
      <c r="L76" s="93"/>
      <c r="M76" s="72"/>
    </row>
    <row r="77" spans="1:13" ht="12.4" customHeight="1">
      <c r="A77" s="30"/>
      <c r="B77" s="15" t="s">
        <v>52</v>
      </c>
      <c r="C77" s="32"/>
      <c r="D77" s="21">
        <v>100</v>
      </c>
      <c r="E77" s="72" t="s">
        <v>270</v>
      </c>
      <c r="F77" s="72" t="s">
        <v>270</v>
      </c>
      <c r="G77" s="72">
        <v>24.9</v>
      </c>
      <c r="H77" s="72">
        <v>6.4</v>
      </c>
      <c r="I77" s="72">
        <v>16.2</v>
      </c>
      <c r="J77" s="72">
        <v>232</v>
      </c>
      <c r="K77" s="72">
        <v>220</v>
      </c>
      <c r="L77" s="93">
        <f t="shared" ref="L77" si="2">100*(J77*(G77+H77+I77))/(D77*1000)</f>
        <v>11.02</v>
      </c>
      <c r="M77" s="72"/>
    </row>
    <row r="78" spans="1:13" ht="12.4" customHeight="1">
      <c r="A78" s="30"/>
      <c r="B78" s="15" t="s">
        <v>53</v>
      </c>
      <c r="C78" s="32"/>
      <c r="D78" s="21">
        <v>160</v>
      </c>
      <c r="E78" s="72" t="s">
        <v>270</v>
      </c>
      <c r="F78" s="72" t="s">
        <v>270</v>
      </c>
      <c r="G78" s="72">
        <v>25.8</v>
      </c>
      <c r="H78" s="72">
        <v>21.9</v>
      </c>
      <c r="I78" s="72">
        <v>26.2</v>
      </c>
      <c r="J78" s="72">
        <v>236</v>
      </c>
      <c r="K78" s="72">
        <v>225</v>
      </c>
      <c r="L78" s="93">
        <f>100*(J78*(G78+H78+I78)+J79*(G79+H79+I79))/(D78*1000)</f>
        <v>13.73775</v>
      </c>
      <c r="M78" s="72"/>
    </row>
    <row r="79" spans="1:13" ht="12.4" customHeight="1">
      <c r="A79" s="30"/>
      <c r="B79" s="15" t="s">
        <v>340</v>
      </c>
      <c r="C79" s="32"/>
      <c r="D79" s="21">
        <v>160</v>
      </c>
      <c r="E79" s="72" t="s">
        <v>270</v>
      </c>
      <c r="F79" s="72" t="s">
        <v>270</v>
      </c>
      <c r="G79" s="72">
        <v>1.9</v>
      </c>
      <c r="H79" s="72">
        <v>10.9</v>
      </c>
      <c r="I79" s="72">
        <v>7.2</v>
      </c>
      <c r="J79" s="72">
        <v>227</v>
      </c>
      <c r="K79" s="72">
        <v>216</v>
      </c>
      <c r="L79" s="93"/>
      <c r="M79" s="72"/>
    </row>
    <row r="80" spans="1:13" ht="12.4" customHeight="1">
      <c r="A80" s="30"/>
      <c r="B80" s="15" t="s">
        <v>69</v>
      </c>
      <c r="C80" s="32"/>
      <c r="D80" s="21">
        <v>100</v>
      </c>
      <c r="E80" s="72" t="s">
        <v>270</v>
      </c>
      <c r="F80" s="72" t="s">
        <v>270</v>
      </c>
      <c r="G80" s="72">
        <v>25.6</v>
      </c>
      <c r="H80" s="72">
        <v>27.4</v>
      </c>
      <c r="I80" s="72">
        <v>22.9</v>
      </c>
      <c r="J80" s="72">
        <v>240</v>
      </c>
      <c r="K80" s="72">
        <v>220</v>
      </c>
      <c r="L80" s="93">
        <f t="shared" ref="L80:L81" si="3">100*(J80*(G80+H80+I80))/(D80*1000)</f>
        <v>18.216000000000001</v>
      </c>
      <c r="M80" s="72"/>
    </row>
    <row r="81" spans="1:13" ht="12.4" customHeight="1">
      <c r="A81" s="30"/>
      <c r="B81" s="15" t="s">
        <v>343</v>
      </c>
      <c r="C81" s="32"/>
      <c r="D81" s="21">
        <v>100</v>
      </c>
      <c r="E81" s="72" t="s">
        <v>270</v>
      </c>
      <c r="F81" s="72" t="s">
        <v>270</v>
      </c>
      <c r="G81" s="72">
        <v>13.3</v>
      </c>
      <c r="H81" s="72">
        <v>3</v>
      </c>
      <c r="I81" s="72">
        <v>3.3</v>
      </c>
      <c r="J81" s="72">
        <v>239</v>
      </c>
      <c r="K81" s="72">
        <v>224</v>
      </c>
      <c r="L81" s="93">
        <f t="shared" si="3"/>
        <v>4.684400000000001</v>
      </c>
      <c r="M81" s="72"/>
    </row>
    <row r="82" spans="1:13" ht="12.4" customHeight="1">
      <c r="A82" s="30"/>
      <c r="B82" s="19" t="s">
        <v>54</v>
      </c>
      <c r="C82" s="20" t="s">
        <v>47</v>
      </c>
      <c r="D82" s="21"/>
      <c r="E82" s="72" t="s">
        <v>271</v>
      </c>
      <c r="F82" s="72" t="s">
        <v>271</v>
      </c>
      <c r="G82" s="72"/>
      <c r="H82" s="72"/>
      <c r="I82" s="72"/>
      <c r="J82" s="72"/>
      <c r="K82" s="72"/>
      <c r="L82" s="93"/>
      <c r="M82" s="72"/>
    </row>
    <row r="83" spans="1:13" ht="12.4" customHeight="1">
      <c r="A83" s="30"/>
      <c r="B83" s="22" t="s">
        <v>55</v>
      </c>
      <c r="C83" s="20"/>
      <c r="D83" s="21">
        <v>63</v>
      </c>
      <c r="E83" s="72" t="s">
        <v>271</v>
      </c>
      <c r="F83" s="72" t="s">
        <v>271</v>
      </c>
      <c r="G83" s="72">
        <v>6.9</v>
      </c>
      <c r="H83" s="72">
        <v>13.2</v>
      </c>
      <c r="I83" s="72">
        <v>8.8000000000000007</v>
      </c>
      <c r="J83" s="72">
        <v>228</v>
      </c>
      <c r="K83" s="72">
        <v>222</v>
      </c>
      <c r="L83" s="93">
        <f>100*(J83*(G83+H83+I83)+J84*(G84+H84+I84))/(D83*1000)</f>
        <v>23.089523809523815</v>
      </c>
      <c r="M83" s="72"/>
    </row>
    <row r="84" spans="1:13" ht="12.4" customHeight="1">
      <c r="A84" s="30"/>
      <c r="B84" s="22" t="s">
        <v>393</v>
      </c>
      <c r="C84" s="32"/>
      <c r="D84" s="21">
        <v>63</v>
      </c>
      <c r="E84" s="72" t="s">
        <v>271</v>
      </c>
      <c r="F84" s="72" t="s">
        <v>271</v>
      </c>
      <c r="G84" s="72">
        <v>10.1</v>
      </c>
      <c r="H84" s="72">
        <v>8.3000000000000007</v>
      </c>
      <c r="I84" s="72">
        <v>16.5</v>
      </c>
      <c r="J84" s="72">
        <v>228</v>
      </c>
      <c r="K84" s="72">
        <v>223</v>
      </c>
      <c r="L84" s="93"/>
      <c r="M84" s="72"/>
    </row>
    <row r="85" spans="1:13" ht="12.4" customHeight="1">
      <c r="A85" s="31"/>
      <c r="B85" s="15" t="s">
        <v>56</v>
      </c>
      <c r="C85" s="32"/>
      <c r="D85" s="21">
        <v>250</v>
      </c>
      <c r="E85" s="72" t="s">
        <v>271</v>
      </c>
      <c r="F85" s="72" t="s">
        <v>271</v>
      </c>
      <c r="G85" s="72">
        <v>7.4</v>
      </c>
      <c r="H85" s="72">
        <v>19</v>
      </c>
      <c r="I85" s="72">
        <v>26.4</v>
      </c>
      <c r="J85" s="72">
        <v>232</v>
      </c>
      <c r="K85" s="72">
        <v>229</v>
      </c>
      <c r="L85" s="93">
        <f>100*(J85*(G85+H85+I85)+J86*(G86+H86+I86)+J87*(G87+H87+I87))/(D85*1000)</f>
        <v>13.159039999999996</v>
      </c>
      <c r="M85" s="72"/>
    </row>
    <row r="86" spans="1:13" ht="12.4" customHeight="1">
      <c r="A86" s="31"/>
      <c r="B86" s="15" t="s">
        <v>394</v>
      </c>
      <c r="C86" s="32"/>
      <c r="D86" s="21">
        <v>250</v>
      </c>
      <c r="E86" s="72" t="s">
        <v>271</v>
      </c>
      <c r="F86" s="72" t="s">
        <v>271</v>
      </c>
      <c r="G86" s="72">
        <v>9.1999999999999993</v>
      </c>
      <c r="H86" s="72">
        <v>15.6</v>
      </c>
      <c r="I86" s="72">
        <v>3.4</v>
      </c>
      <c r="J86" s="72">
        <v>232</v>
      </c>
      <c r="K86" s="72">
        <v>229</v>
      </c>
      <c r="L86" s="93"/>
      <c r="M86" s="72"/>
    </row>
    <row r="87" spans="1:13" ht="12.4" customHeight="1">
      <c r="A87" s="31"/>
      <c r="B87" s="15" t="s">
        <v>395</v>
      </c>
      <c r="C87" s="32"/>
      <c r="D87" s="21">
        <v>250</v>
      </c>
      <c r="E87" s="72" t="s">
        <v>271</v>
      </c>
      <c r="F87" s="72" t="s">
        <v>271</v>
      </c>
      <c r="G87" s="72">
        <v>16.5</v>
      </c>
      <c r="H87" s="72">
        <v>10.3</v>
      </c>
      <c r="I87" s="72">
        <v>34</v>
      </c>
      <c r="J87" s="72">
        <v>232</v>
      </c>
      <c r="K87" s="72">
        <v>228</v>
      </c>
      <c r="L87" s="93"/>
      <c r="M87" s="72"/>
    </row>
    <row r="88" spans="1:13" ht="12.4" customHeight="1">
      <c r="A88" s="30"/>
      <c r="B88" s="15" t="s">
        <v>57</v>
      </c>
      <c r="C88" s="32"/>
      <c r="D88" s="21">
        <v>160</v>
      </c>
      <c r="E88" s="72" t="s">
        <v>271</v>
      </c>
      <c r="F88" s="72" t="s">
        <v>271</v>
      </c>
      <c r="G88" s="72">
        <v>31.2</v>
      </c>
      <c r="H88" s="72">
        <v>19.5</v>
      </c>
      <c r="I88" s="72">
        <v>26.6</v>
      </c>
      <c r="J88" s="72">
        <v>239</v>
      </c>
      <c r="K88" s="72">
        <v>231</v>
      </c>
      <c r="L88" s="93">
        <f>100*(J88*(G88+H88+I88)+J89*(G89+H89+I89))/(D88*1000)</f>
        <v>16.849500000000003</v>
      </c>
      <c r="M88" s="72"/>
    </row>
    <row r="89" spans="1:13" ht="12.4" customHeight="1">
      <c r="A89" s="30"/>
      <c r="B89" s="15" t="s">
        <v>396</v>
      </c>
      <c r="C89" s="32"/>
      <c r="D89" s="21">
        <v>160</v>
      </c>
      <c r="E89" s="72" t="s">
        <v>271</v>
      </c>
      <c r="F89" s="72" t="s">
        <v>271</v>
      </c>
      <c r="G89" s="72">
        <v>23.4</v>
      </c>
      <c r="H89" s="72">
        <v>10</v>
      </c>
      <c r="I89" s="72">
        <v>2.1</v>
      </c>
      <c r="J89" s="72">
        <v>239</v>
      </c>
      <c r="K89" s="72">
        <v>231</v>
      </c>
      <c r="L89" s="93"/>
      <c r="M89" s="72"/>
    </row>
    <row r="90" spans="1:13" ht="12.4" customHeight="1">
      <c r="A90" s="30"/>
      <c r="B90" s="15" t="s">
        <v>58</v>
      </c>
      <c r="C90" s="32"/>
      <c r="D90" s="21">
        <v>250</v>
      </c>
      <c r="E90" s="72" t="s">
        <v>271</v>
      </c>
      <c r="F90" s="72" t="s">
        <v>271</v>
      </c>
      <c r="G90" s="72">
        <v>35.700000000000003</v>
      </c>
      <c r="H90" s="72">
        <v>31</v>
      </c>
      <c r="I90" s="72">
        <v>20.100000000000001</v>
      </c>
      <c r="J90" s="72">
        <v>230</v>
      </c>
      <c r="K90" s="72">
        <v>227</v>
      </c>
      <c r="L90" s="93">
        <f>100*(J90*(G90+H90+I90)+J91*(G91+H91+I91)+J92*(G92+H92+I92))/(D90*1000)</f>
        <v>19.687999999999999</v>
      </c>
      <c r="M90" s="72"/>
    </row>
    <row r="91" spans="1:13" ht="12.4" customHeight="1">
      <c r="A91" s="30"/>
      <c r="B91" s="15" t="s">
        <v>397</v>
      </c>
      <c r="C91" s="32"/>
      <c r="D91" s="21">
        <v>250</v>
      </c>
      <c r="E91" s="72" t="s">
        <v>271</v>
      </c>
      <c r="F91" s="72" t="s">
        <v>271</v>
      </c>
      <c r="G91" s="72">
        <v>17.8</v>
      </c>
      <c r="H91" s="72">
        <v>29</v>
      </c>
      <c r="I91" s="72">
        <v>19.7</v>
      </c>
      <c r="J91" s="72">
        <v>230</v>
      </c>
      <c r="K91" s="72">
        <v>229</v>
      </c>
      <c r="L91" s="93"/>
      <c r="M91" s="72"/>
    </row>
    <row r="92" spans="1:13" ht="12.4" customHeight="1">
      <c r="A92" s="30"/>
      <c r="B92" s="15" t="s">
        <v>398</v>
      </c>
      <c r="C92" s="32"/>
      <c r="D92" s="21">
        <v>250</v>
      </c>
      <c r="E92" s="72" t="s">
        <v>271</v>
      </c>
      <c r="F92" s="72" t="s">
        <v>271</v>
      </c>
      <c r="G92" s="72">
        <v>20.100000000000001</v>
      </c>
      <c r="H92" s="72">
        <v>14.6</v>
      </c>
      <c r="I92" s="72">
        <v>26</v>
      </c>
      <c r="J92" s="72">
        <v>230</v>
      </c>
      <c r="K92" s="72">
        <v>229</v>
      </c>
      <c r="L92" s="93"/>
      <c r="M92" s="72"/>
    </row>
    <row r="93" spans="1:13" ht="12.4" customHeight="1">
      <c r="A93" s="30"/>
      <c r="B93" s="15" t="s">
        <v>59</v>
      </c>
      <c r="C93" s="15"/>
      <c r="D93" s="21">
        <v>250</v>
      </c>
      <c r="E93" s="72" t="s">
        <v>271</v>
      </c>
      <c r="F93" s="72" t="s">
        <v>271</v>
      </c>
      <c r="G93" s="72">
        <v>6.7</v>
      </c>
      <c r="H93" s="72">
        <v>0.8</v>
      </c>
      <c r="I93" s="72">
        <v>0.7</v>
      </c>
      <c r="J93" s="72">
        <v>239</v>
      </c>
      <c r="K93" s="72">
        <v>230</v>
      </c>
      <c r="L93" s="93">
        <f>100*(J93*(G93+H93+I93)+J94*(G94+H94+I94)+J95*(G95+H95+I95))/(D93*1000)</f>
        <v>10.047560000000001</v>
      </c>
      <c r="M93" s="72"/>
    </row>
    <row r="94" spans="1:13" ht="12.4" customHeight="1">
      <c r="A94" s="30"/>
      <c r="B94" s="15" t="s">
        <v>399</v>
      </c>
      <c r="C94" s="15"/>
      <c r="D94" s="21">
        <v>250</v>
      </c>
      <c r="E94" s="72" t="s">
        <v>271</v>
      </c>
      <c r="F94" s="72" t="s">
        <v>271</v>
      </c>
      <c r="G94" s="72">
        <v>20.2</v>
      </c>
      <c r="H94" s="72">
        <v>32.299999999999997</v>
      </c>
      <c r="I94" s="72">
        <v>23</v>
      </c>
      <c r="J94" s="72">
        <v>239</v>
      </c>
      <c r="K94" s="72">
        <v>227</v>
      </c>
      <c r="L94" s="93"/>
      <c r="M94" s="72"/>
    </row>
    <row r="95" spans="1:13" ht="12.4" customHeight="1">
      <c r="A95" s="30"/>
      <c r="B95" s="15" t="s">
        <v>400</v>
      </c>
      <c r="C95" s="15"/>
      <c r="D95" s="21">
        <v>250</v>
      </c>
      <c r="E95" s="72" t="s">
        <v>271</v>
      </c>
      <c r="F95" s="72" t="s">
        <v>271</v>
      </c>
      <c r="G95" s="72">
        <v>9.9</v>
      </c>
      <c r="H95" s="72">
        <v>9</v>
      </c>
      <c r="I95" s="72">
        <v>2.5</v>
      </c>
      <c r="J95" s="72">
        <v>239</v>
      </c>
      <c r="K95" s="72">
        <v>226</v>
      </c>
      <c r="L95" s="93"/>
      <c r="M95" s="72"/>
    </row>
    <row r="96" spans="1:13" ht="12.4" customHeight="1">
      <c r="A96" s="33"/>
      <c r="B96" s="15" t="s">
        <v>60</v>
      </c>
      <c r="C96" s="15"/>
      <c r="D96" s="21">
        <v>100</v>
      </c>
      <c r="E96" s="72" t="s">
        <v>271</v>
      </c>
      <c r="F96" s="72" t="s">
        <v>271</v>
      </c>
      <c r="G96" s="72">
        <v>10.7</v>
      </c>
      <c r="H96" s="72">
        <v>12.3</v>
      </c>
      <c r="I96" s="72">
        <v>10</v>
      </c>
      <c r="J96" s="72">
        <v>236</v>
      </c>
      <c r="K96" s="72">
        <v>230</v>
      </c>
      <c r="L96" s="93">
        <f>100*(J96*(G96+H96+I96)+J97*(G97+H97+I97)+J98*(G98+H98+I98))/(D96*1000)</f>
        <v>14.6477</v>
      </c>
      <c r="M96" s="72"/>
    </row>
    <row r="97" spans="1:13" ht="12.4" customHeight="1">
      <c r="A97" s="33"/>
      <c r="B97" s="15" t="s">
        <v>401</v>
      </c>
      <c r="C97" s="15"/>
      <c r="D97" s="21">
        <v>100</v>
      </c>
      <c r="E97" s="72" t="s">
        <v>271</v>
      </c>
      <c r="F97" s="72" t="s">
        <v>271</v>
      </c>
      <c r="G97" s="72">
        <v>9.1999999999999993</v>
      </c>
      <c r="H97" s="72">
        <v>2.9</v>
      </c>
      <c r="I97" s="72">
        <v>3.7</v>
      </c>
      <c r="J97" s="72">
        <v>236</v>
      </c>
      <c r="K97" s="72">
        <v>227</v>
      </c>
      <c r="L97" s="93"/>
      <c r="M97" s="72"/>
    </row>
    <row r="98" spans="1:13" ht="12.4" customHeight="1">
      <c r="A98" s="33"/>
      <c r="B98" s="15" t="s">
        <v>402</v>
      </c>
      <c r="C98" s="15"/>
      <c r="D98" s="21">
        <v>100</v>
      </c>
      <c r="E98" s="72" t="s">
        <v>271</v>
      </c>
      <c r="F98" s="72" t="s">
        <v>271</v>
      </c>
      <c r="G98" s="72">
        <v>9</v>
      </c>
      <c r="H98" s="72">
        <v>1.6</v>
      </c>
      <c r="I98" s="72">
        <v>2.5</v>
      </c>
      <c r="J98" s="72">
        <v>239</v>
      </c>
      <c r="K98" s="72">
        <v>225</v>
      </c>
      <c r="L98" s="93"/>
      <c r="M98" s="72"/>
    </row>
    <row r="99" spans="1:13" ht="12.4" customHeight="1">
      <c r="A99" s="29"/>
      <c r="B99" s="34" t="s">
        <v>61</v>
      </c>
      <c r="C99" s="23"/>
      <c r="D99" s="21">
        <v>100</v>
      </c>
      <c r="E99" s="72" t="s">
        <v>271</v>
      </c>
      <c r="F99" s="72" t="s">
        <v>271</v>
      </c>
      <c r="G99" s="72">
        <v>4.7</v>
      </c>
      <c r="H99" s="72">
        <v>2.6</v>
      </c>
      <c r="I99" s="72">
        <v>29</v>
      </c>
      <c r="J99" s="72">
        <v>221</v>
      </c>
      <c r="K99" s="72">
        <v>215</v>
      </c>
      <c r="L99" s="93">
        <f t="shared" ref="L99" si="4">100*(J99*(G99+H99+I99))/(D99*1000)</f>
        <v>8.0222999999999995</v>
      </c>
      <c r="M99" s="72"/>
    </row>
    <row r="100" spans="1:13" ht="12.4" customHeight="1">
      <c r="A100" s="31"/>
      <c r="B100" s="15" t="s">
        <v>62</v>
      </c>
      <c r="C100" s="15"/>
      <c r="D100" s="21">
        <v>100</v>
      </c>
      <c r="E100" s="72" t="s">
        <v>271</v>
      </c>
      <c r="F100" s="72" t="s">
        <v>271</v>
      </c>
      <c r="G100" s="72">
        <v>16.7</v>
      </c>
      <c r="H100" s="72">
        <v>10.1</v>
      </c>
      <c r="I100" s="72">
        <v>8.6999999999999993</v>
      </c>
      <c r="J100" s="72">
        <v>231</v>
      </c>
      <c r="K100" s="72">
        <v>230</v>
      </c>
      <c r="L100" s="93">
        <f>100*(J100*(G100+H100+I100)+J101*(G101+H101+I101))/(D100*1000)</f>
        <v>8.2235999999999994</v>
      </c>
      <c r="M100" s="72"/>
    </row>
    <row r="101" spans="1:13" ht="12.4" customHeight="1">
      <c r="A101" s="31"/>
      <c r="B101" s="15" t="s">
        <v>403</v>
      </c>
      <c r="C101" s="27"/>
      <c r="D101" s="21">
        <v>100</v>
      </c>
      <c r="E101" s="72" t="s">
        <v>271</v>
      </c>
      <c r="F101" s="72" t="s">
        <v>271</v>
      </c>
      <c r="G101" s="72">
        <v>0.1</v>
      </c>
      <c r="H101" s="72">
        <v>0</v>
      </c>
      <c r="I101" s="72">
        <v>0</v>
      </c>
      <c r="J101" s="72">
        <v>231</v>
      </c>
      <c r="K101" s="72">
        <v>231</v>
      </c>
      <c r="L101" s="93"/>
      <c r="M101" s="72"/>
    </row>
    <row r="102" spans="1:13" ht="12.4" customHeight="1">
      <c r="A102" s="29"/>
      <c r="B102" s="15" t="s">
        <v>63</v>
      </c>
      <c r="C102" s="27"/>
      <c r="D102" s="21">
        <v>160</v>
      </c>
      <c r="E102" s="72" t="s">
        <v>271</v>
      </c>
      <c r="F102" s="72" t="s">
        <v>271</v>
      </c>
      <c r="G102" s="72">
        <v>0.2</v>
      </c>
      <c r="H102" s="72">
        <v>0.1</v>
      </c>
      <c r="I102" s="72">
        <v>0</v>
      </c>
      <c r="J102" s="72">
        <v>231</v>
      </c>
      <c r="K102" s="72">
        <v>231</v>
      </c>
      <c r="L102" s="93">
        <f>100*(J102*(G102+H102+I102)+J103*(G103+H103+I103)+J104*(G104+H104+I104))/(D102*1000)</f>
        <v>15.028124999999999</v>
      </c>
      <c r="M102" s="72"/>
    </row>
    <row r="103" spans="1:13" ht="12.4" customHeight="1">
      <c r="A103" s="29"/>
      <c r="B103" s="15" t="s">
        <v>404</v>
      </c>
      <c r="C103" s="27"/>
      <c r="D103" s="21">
        <v>160</v>
      </c>
      <c r="E103" s="72" t="s">
        <v>271</v>
      </c>
      <c r="F103" s="72" t="s">
        <v>271</v>
      </c>
      <c r="G103" s="72">
        <v>2.7</v>
      </c>
      <c r="H103" s="72">
        <v>12.9</v>
      </c>
      <c r="I103" s="72">
        <v>18.3</v>
      </c>
      <c r="J103" s="72">
        <v>233</v>
      </c>
      <c r="K103" s="72">
        <v>220</v>
      </c>
      <c r="L103" s="93"/>
      <c r="M103" s="72"/>
    </row>
    <row r="104" spans="1:13" ht="12.4" customHeight="1">
      <c r="A104" s="29"/>
      <c r="B104" s="15" t="s">
        <v>405</v>
      </c>
      <c r="C104" s="27"/>
      <c r="D104" s="21">
        <v>160</v>
      </c>
      <c r="E104" s="72" t="s">
        <v>271</v>
      </c>
      <c r="F104" s="72" t="s">
        <v>271</v>
      </c>
      <c r="G104" s="72">
        <v>10.199999999999999</v>
      </c>
      <c r="H104" s="72">
        <v>35</v>
      </c>
      <c r="I104" s="72">
        <v>23.8</v>
      </c>
      <c r="J104" s="72">
        <v>233</v>
      </c>
      <c r="K104" s="72">
        <v>223</v>
      </c>
      <c r="L104" s="93"/>
      <c r="M104" s="72"/>
    </row>
    <row r="105" spans="1:13" ht="12.4" customHeight="1">
      <c r="A105" s="33"/>
      <c r="B105" s="15" t="s">
        <v>64</v>
      </c>
      <c r="C105" s="15"/>
      <c r="D105" s="21">
        <v>160</v>
      </c>
      <c r="E105" s="72" t="s">
        <v>271</v>
      </c>
      <c r="F105" s="72" t="s">
        <v>271</v>
      </c>
      <c r="G105" s="72">
        <v>12.3</v>
      </c>
      <c r="H105" s="72">
        <v>14</v>
      </c>
      <c r="I105" s="72">
        <v>10</v>
      </c>
      <c r="J105" s="72">
        <v>233</v>
      </c>
      <c r="K105" s="72">
        <v>225</v>
      </c>
      <c r="L105" s="93">
        <f>100*(J105*(G105+H105+I105)+J106*(G106+H106+I106))/(D105*1000)</f>
        <v>20.166187499999996</v>
      </c>
      <c r="M105" s="72"/>
    </row>
    <row r="106" spans="1:13" ht="12.4" customHeight="1">
      <c r="A106" s="33"/>
      <c r="B106" s="15" t="s">
        <v>406</v>
      </c>
      <c r="C106" s="15"/>
      <c r="D106" s="21">
        <v>160</v>
      </c>
      <c r="E106" s="72" t="s">
        <v>271</v>
      </c>
      <c r="F106" s="72" t="s">
        <v>271</v>
      </c>
      <c r="G106" s="72">
        <v>44.5</v>
      </c>
      <c r="H106" s="72">
        <v>21.3</v>
      </c>
      <c r="I106" s="72">
        <v>33.4</v>
      </c>
      <c r="J106" s="72">
        <v>240</v>
      </c>
      <c r="K106" s="72">
        <v>220</v>
      </c>
      <c r="L106" s="93"/>
      <c r="M106" s="72"/>
    </row>
    <row r="107" spans="1:13" ht="12.4" customHeight="1">
      <c r="A107" s="29"/>
      <c r="B107" s="22" t="s">
        <v>65</v>
      </c>
      <c r="C107" s="20"/>
      <c r="D107" s="21">
        <v>100</v>
      </c>
      <c r="E107" s="72" t="s">
        <v>271</v>
      </c>
      <c r="F107" s="72" t="s">
        <v>271</v>
      </c>
      <c r="G107" s="72">
        <v>13.6</v>
      </c>
      <c r="H107" s="72">
        <v>2.5</v>
      </c>
      <c r="I107" s="72">
        <v>2</v>
      </c>
      <c r="J107" s="72">
        <v>235</v>
      </c>
      <c r="K107" s="72">
        <v>226</v>
      </c>
      <c r="L107" s="93">
        <f>100*(J107*(G107+H107+I107)+J108*(G108+H108+I108))/(D107*1000)</f>
        <v>12.8439</v>
      </c>
      <c r="M107" s="72"/>
    </row>
    <row r="108" spans="1:13" ht="12.4" customHeight="1">
      <c r="A108" s="29"/>
      <c r="B108" s="22" t="s">
        <v>407</v>
      </c>
      <c r="C108" s="20"/>
      <c r="D108" s="21">
        <v>100</v>
      </c>
      <c r="E108" s="72" t="s">
        <v>271</v>
      </c>
      <c r="F108" s="72" t="s">
        <v>271</v>
      </c>
      <c r="G108" s="72">
        <v>15.6</v>
      </c>
      <c r="H108" s="72">
        <v>6.8</v>
      </c>
      <c r="I108" s="72">
        <v>14</v>
      </c>
      <c r="J108" s="72">
        <v>236</v>
      </c>
      <c r="K108" s="72">
        <v>217</v>
      </c>
      <c r="L108" s="93"/>
      <c r="M108" s="72"/>
    </row>
    <row r="109" spans="1:13" ht="12.4" customHeight="1">
      <c r="A109" s="31"/>
      <c r="B109" s="15" t="s">
        <v>66</v>
      </c>
      <c r="C109" s="20"/>
      <c r="D109" s="21">
        <v>160</v>
      </c>
      <c r="E109" s="72" t="s">
        <v>271</v>
      </c>
      <c r="F109" s="72" t="s">
        <v>271</v>
      </c>
      <c r="G109" s="72">
        <v>6.2</v>
      </c>
      <c r="H109" s="72">
        <v>13.5</v>
      </c>
      <c r="I109" s="72">
        <v>35</v>
      </c>
      <c r="J109" s="72">
        <v>235</v>
      </c>
      <c r="K109" s="72">
        <v>215</v>
      </c>
      <c r="L109" s="93">
        <f>100*(J109*(G109+H109+I109)+J110*(G110+H110+I110)+J111*(G111+H111+I111))/(D109*1000)</f>
        <v>22.471875000000001</v>
      </c>
      <c r="M109" s="72"/>
    </row>
    <row r="110" spans="1:13" ht="12.4" customHeight="1">
      <c r="A110" s="31"/>
      <c r="B110" s="15" t="s">
        <v>408</v>
      </c>
      <c r="C110" s="20"/>
      <c r="D110" s="21">
        <v>160</v>
      </c>
      <c r="E110" s="72" t="s">
        <v>271</v>
      </c>
      <c r="F110" s="72" t="s">
        <v>271</v>
      </c>
      <c r="G110" s="72">
        <v>32.4</v>
      </c>
      <c r="H110" s="72">
        <v>16.5</v>
      </c>
      <c r="I110" s="72">
        <v>24</v>
      </c>
      <c r="J110" s="72">
        <v>235</v>
      </c>
      <c r="K110" s="72">
        <v>230</v>
      </c>
      <c r="L110" s="93"/>
      <c r="M110" s="72"/>
    </row>
    <row r="111" spans="1:13" ht="12.4" customHeight="1">
      <c r="A111" s="31"/>
      <c r="B111" s="15" t="s">
        <v>409</v>
      </c>
      <c r="C111" s="20"/>
      <c r="D111" s="21">
        <v>160</v>
      </c>
      <c r="E111" s="72" t="s">
        <v>271</v>
      </c>
      <c r="F111" s="72" t="s">
        <v>271</v>
      </c>
      <c r="G111" s="72">
        <v>7.3</v>
      </c>
      <c r="H111" s="72">
        <v>5.7</v>
      </c>
      <c r="I111" s="72">
        <v>12.4</v>
      </c>
      <c r="J111" s="72">
        <v>235</v>
      </c>
      <c r="K111" s="72">
        <v>230</v>
      </c>
      <c r="L111" s="93"/>
      <c r="M111" s="72"/>
    </row>
    <row r="112" spans="1:13" ht="12.4" customHeight="1">
      <c r="A112" s="31"/>
      <c r="B112" s="15" t="s">
        <v>410</v>
      </c>
      <c r="C112" s="20"/>
      <c r="D112" s="21">
        <v>160</v>
      </c>
      <c r="E112" s="72" t="s">
        <v>271</v>
      </c>
      <c r="F112" s="72" t="s">
        <v>271</v>
      </c>
      <c r="G112" s="72">
        <v>9.1</v>
      </c>
      <c r="H112" s="72">
        <v>2.7</v>
      </c>
      <c r="I112" s="72">
        <v>18.399999999999999</v>
      </c>
      <c r="J112" s="72">
        <v>235</v>
      </c>
      <c r="K112" s="72">
        <v>218</v>
      </c>
      <c r="L112" s="93">
        <f>100*(J112*(G112+H112+I112)+J113*(G113+H113+I113)+J114*(G114+H114+I114)+J115*(I115+H115+G115))/(D112*1000)</f>
        <v>27.289124999999999</v>
      </c>
      <c r="M112" s="72"/>
    </row>
    <row r="113" spans="1:13" ht="12.4" customHeight="1">
      <c r="A113" s="31"/>
      <c r="B113" s="15" t="s">
        <v>411</v>
      </c>
      <c r="C113" s="20"/>
      <c r="D113" s="21">
        <v>160</v>
      </c>
      <c r="E113" s="72" t="s">
        <v>271</v>
      </c>
      <c r="F113" s="72" t="s">
        <v>271</v>
      </c>
      <c r="G113" s="72">
        <v>10.3</v>
      </c>
      <c r="H113" s="72">
        <v>1.4</v>
      </c>
      <c r="I113" s="72">
        <v>42.3</v>
      </c>
      <c r="J113" s="72">
        <v>230</v>
      </c>
      <c r="K113" s="72">
        <v>217</v>
      </c>
      <c r="L113" s="93"/>
      <c r="M113" s="72"/>
    </row>
    <row r="114" spans="1:13" ht="12.4" customHeight="1">
      <c r="A114" s="31"/>
      <c r="B114" s="15" t="s">
        <v>412</v>
      </c>
      <c r="C114" s="20"/>
      <c r="D114" s="21">
        <v>160</v>
      </c>
      <c r="E114" s="72" t="s">
        <v>271</v>
      </c>
      <c r="F114" s="72" t="s">
        <v>271</v>
      </c>
      <c r="G114" s="72">
        <v>18.899999999999999</v>
      </c>
      <c r="H114" s="72">
        <v>32.299999999999997</v>
      </c>
      <c r="I114" s="72">
        <v>15.8</v>
      </c>
      <c r="J114" s="72">
        <v>235</v>
      </c>
      <c r="K114" s="72">
        <v>217</v>
      </c>
      <c r="L114" s="93"/>
      <c r="M114" s="72"/>
    </row>
    <row r="115" spans="1:13" ht="12.4" customHeight="1">
      <c r="A115" s="31"/>
      <c r="B115" s="15" t="s">
        <v>413</v>
      </c>
      <c r="C115" s="20"/>
      <c r="D115" s="21">
        <v>160</v>
      </c>
      <c r="E115" s="72" t="s">
        <v>271</v>
      </c>
      <c r="F115" s="72" t="s">
        <v>271</v>
      </c>
      <c r="G115" s="72">
        <v>12.5</v>
      </c>
      <c r="H115" s="72">
        <v>11.3</v>
      </c>
      <c r="I115" s="72">
        <v>12.1</v>
      </c>
      <c r="J115" s="72">
        <v>234</v>
      </c>
      <c r="K115" s="72">
        <v>215</v>
      </c>
      <c r="L115" s="93"/>
      <c r="M115" s="72"/>
    </row>
    <row r="116" spans="1:13" ht="12.4" customHeight="1">
      <c r="A116" s="29"/>
      <c r="B116" s="19" t="s">
        <v>67</v>
      </c>
      <c r="C116" s="20" t="s">
        <v>47</v>
      </c>
      <c r="D116" s="21"/>
      <c r="E116" s="72" t="s">
        <v>271</v>
      </c>
      <c r="F116" s="72" t="s">
        <v>271</v>
      </c>
      <c r="G116" s="72"/>
      <c r="H116" s="72"/>
      <c r="I116" s="72"/>
      <c r="J116" s="72"/>
      <c r="K116" s="72"/>
      <c r="L116" s="93"/>
      <c r="M116" s="72"/>
    </row>
    <row r="117" spans="1:13" ht="12.4" customHeight="1">
      <c r="A117" s="30"/>
      <c r="B117" s="22" t="s">
        <v>68</v>
      </c>
      <c r="C117" s="20"/>
      <c r="D117" s="21">
        <v>100</v>
      </c>
      <c r="E117" s="72" t="s">
        <v>271</v>
      </c>
      <c r="F117" s="72" t="s">
        <v>271</v>
      </c>
      <c r="G117" s="72">
        <v>4.9000000000000004</v>
      </c>
      <c r="H117" s="72">
        <v>15.1</v>
      </c>
      <c r="I117" s="72">
        <v>9.8000000000000007</v>
      </c>
      <c r="J117" s="72">
        <v>240</v>
      </c>
      <c r="K117" s="72">
        <v>217</v>
      </c>
      <c r="L117" s="93">
        <f t="shared" ref="L117" si="5">100*(J117*(G117+H117+I117))/(D117*1000)</f>
        <v>7.1520000000000001</v>
      </c>
      <c r="M117" s="72"/>
    </row>
    <row r="118" spans="1:13" ht="12.4" customHeight="1">
      <c r="A118" s="31"/>
      <c r="B118" s="22" t="s">
        <v>69</v>
      </c>
      <c r="C118" s="20"/>
      <c r="D118" s="21">
        <v>160</v>
      </c>
      <c r="E118" s="72" t="s">
        <v>271</v>
      </c>
      <c r="F118" s="72" t="s">
        <v>271</v>
      </c>
      <c r="G118" s="72">
        <v>9.6999999999999993</v>
      </c>
      <c r="H118" s="72">
        <v>4.0999999999999996</v>
      </c>
      <c r="I118" s="72">
        <v>1.4</v>
      </c>
      <c r="J118" s="72">
        <v>235</v>
      </c>
      <c r="K118" s="72">
        <v>219</v>
      </c>
      <c r="L118" s="93">
        <f>100*(J118*(G118+H118+I118)+J119*(G119+H119+I119))/(D118*1000)</f>
        <v>6.6132499999999999</v>
      </c>
      <c r="M118" s="72"/>
    </row>
    <row r="119" spans="1:13" ht="12.4" customHeight="1">
      <c r="A119" s="31"/>
      <c r="B119" s="22" t="s">
        <v>342</v>
      </c>
      <c r="C119" s="20"/>
      <c r="D119" s="21">
        <v>160</v>
      </c>
      <c r="E119" s="72" t="s">
        <v>271</v>
      </c>
      <c r="F119" s="72" t="s">
        <v>271</v>
      </c>
      <c r="G119" s="72">
        <v>4.5999999999999996</v>
      </c>
      <c r="H119" s="72">
        <v>4.5</v>
      </c>
      <c r="I119" s="72">
        <v>20.6</v>
      </c>
      <c r="J119" s="72">
        <v>236</v>
      </c>
      <c r="K119" s="72">
        <v>230</v>
      </c>
      <c r="L119" s="93"/>
      <c r="M119" s="72"/>
    </row>
    <row r="120" spans="1:13" ht="12.4" customHeight="1">
      <c r="A120" s="31"/>
      <c r="B120" s="19" t="s">
        <v>70</v>
      </c>
      <c r="C120" s="20" t="s">
        <v>47</v>
      </c>
      <c r="D120" s="21"/>
      <c r="E120" s="72" t="s">
        <v>271</v>
      </c>
      <c r="F120" s="72" t="s">
        <v>271</v>
      </c>
      <c r="G120" s="72"/>
      <c r="H120" s="72"/>
      <c r="I120" s="72"/>
      <c r="J120" s="72"/>
      <c r="K120" s="72"/>
      <c r="L120" s="93"/>
      <c r="M120" s="72"/>
    </row>
    <row r="121" spans="1:13" ht="12.4" customHeight="1">
      <c r="A121" s="31"/>
      <c r="B121" s="36" t="s">
        <v>71</v>
      </c>
      <c r="C121" s="20"/>
      <c r="D121" s="21">
        <v>160</v>
      </c>
      <c r="E121" s="72" t="s">
        <v>271</v>
      </c>
      <c r="F121" s="72" t="s">
        <v>271</v>
      </c>
      <c r="G121" s="72">
        <v>24.1</v>
      </c>
      <c r="H121" s="72">
        <v>21.9</v>
      </c>
      <c r="I121" s="72">
        <v>22.3</v>
      </c>
      <c r="J121" s="72">
        <v>243</v>
      </c>
      <c r="K121" s="72">
        <v>229</v>
      </c>
      <c r="L121" s="93">
        <f>100*(J121*(G121+H121+I121)+J122*(G122+H122+I122)+J123*(G123+H123+I123))/(D121*1000)</f>
        <v>19.045124999999999</v>
      </c>
      <c r="M121" s="72"/>
    </row>
    <row r="122" spans="1:13" ht="12.4" customHeight="1">
      <c r="A122" s="31"/>
      <c r="B122" s="36" t="s">
        <v>344</v>
      </c>
      <c r="C122" s="32"/>
      <c r="D122" s="21">
        <v>160</v>
      </c>
      <c r="E122" s="72" t="s">
        <v>271</v>
      </c>
      <c r="F122" s="72" t="s">
        <v>271</v>
      </c>
      <c r="G122" s="72">
        <v>10.4</v>
      </c>
      <c r="H122" s="72">
        <v>4.2</v>
      </c>
      <c r="I122" s="72">
        <v>14.1</v>
      </c>
      <c r="J122" s="72">
        <v>243</v>
      </c>
      <c r="K122" s="72">
        <v>230</v>
      </c>
      <c r="L122" s="93"/>
      <c r="M122" s="72"/>
    </row>
    <row r="123" spans="1:13" ht="12.4" customHeight="1">
      <c r="A123" s="31"/>
      <c r="B123" s="36" t="s">
        <v>345</v>
      </c>
      <c r="C123" s="32"/>
      <c r="D123" s="21">
        <v>160</v>
      </c>
      <c r="E123" s="72" t="s">
        <v>271</v>
      </c>
      <c r="F123" s="72" t="s">
        <v>271</v>
      </c>
      <c r="G123" s="72">
        <v>7.8</v>
      </c>
      <c r="H123" s="72">
        <v>13.3</v>
      </c>
      <c r="I123" s="72">
        <v>7.3</v>
      </c>
      <c r="J123" s="72">
        <v>243</v>
      </c>
      <c r="K123" s="72">
        <v>231</v>
      </c>
      <c r="L123" s="93"/>
      <c r="M123" s="72"/>
    </row>
    <row r="124" spans="1:13" ht="12.4" customHeight="1">
      <c r="A124" s="35"/>
      <c r="B124" s="27" t="s">
        <v>72</v>
      </c>
      <c r="C124" s="32"/>
      <c r="D124" s="21">
        <v>250</v>
      </c>
      <c r="E124" s="72" t="s">
        <v>271</v>
      </c>
      <c r="F124" s="72" t="s">
        <v>271</v>
      </c>
      <c r="G124" s="72">
        <v>7.7</v>
      </c>
      <c r="H124" s="72">
        <v>7.9</v>
      </c>
      <c r="I124" s="72">
        <v>10.199999999999999</v>
      </c>
      <c r="J124" s="72">
        <v>239</v>
      </c>
      <c r="K124" s="72">
        <v>220</v>
      </c>
      <c r="L124" s="93">
        <f>100*(J124*(G124+H124+I124)+J125*(G125+H125+I125)+J126*(G126+H126+I126))/(D124*1000)</f>
        <v>9.7416400000000003</v>
      </c>
      <c r="M124" s="72"/>
    </row>
    <row r="125" spans="1:13" ht="12.4" customHeight="1">
      <c r="A125" s="35"/>
      <c r="B125" s="27" t="s">
        <v>346</v>
      </c>
      <c r="C125" s="32"/>
      <c r="D125" s="21">
        <v>250</v>
      </c>
      <c r="E125" s="72" t="s">
        <v>271</v>
      </c>
      <c r="F125" s="72" t="s">
        <v>271</v>
      </c>
      <c r="G125" s="72">
        <v>16.399999999999999</v>
      </c>
      <c r="H125" s="72">
        <v>21.4</v>
      </c>
      <c r="I125" s="72">
        <v>35.1</v>
      </c>
      <c r="J125" s="72">
        <v>239</v>
      </c>
      <c r="K125" s="72">
        <v>225</v>
      </c>
      <c r="L125" s="93"/>
      <c r="M125" s="72"/>
    </row>
    <row r="126" spans="1:13" ht="12.4" customHeight="1">
      <c r="A126" s="35"/>
      <c r="B126" s="27" t="s">
        <v>347</v>
      </c>
      <c r="C126" s="32"/>
      <c r="D126" s="21">
        <v>250</v>
      </c>
      <c r="E126" s="72" t="s">
        <v>271</v>
      </c>
      <c r="F126" s="72" t="s">
        <v>271</v>
      </c>
      <c r="G126" s="72">
        <v>0.1</v>
      </c>
      <c r="H126" s="72">
        <v>3</v>
      </c>
      <c r="I126" s="72">
        <v>0.1</v>
      </c>
      <c r="J126" s="72">
        <v>239</v>
      </c>
      <c r="K126" s="72">
        <v>225</v>
      </c>
      <c r="L126" s="93"/>
      <c r="M126" s="72"/>
    </row>
    <row r="127" spans="1:13" ht="12.4" customHeight="1">
      <c r="A127" s="35"/>
      <c r="B127" s="27" t="s">
        <v>73</v>
      </c>
      <c r="C127" s="32"/>
      <c r="D127" s="21">
        <v>160</v>
      </c>
      <c r="E127" s="72" t="s">
        <v>271</v>
      </c>
      <c r="F127" s="72" t="s">
        <v>271</v>
      </c>
      <c r="G127" s="72">
        <v>23.4</v>
      </c>
      <c r="H127" s="72">
        <v>10.199999999999999</v>
      </c>
      <c r="I127" s="72">
        <v>29.8</v>
      </c>
      <c r="J127" s="72">
        <v>246</v>
      </c>
      <c r="K127" s="72">
        <v>225</v>
      </c>
      <c r="L127" s="93">
        <f>100*(J127*(G127+H127+I127)+J128*(G128+H128+I128)+J129*(G129+H129+I129))/(D127*1000)</f>
        <v>18.050249999999998</v>
      </c>
      <c r="M127" s="72"/>
    </row>
    <row r="128" spans="1:13" ht="12.4" customHeight="1">
      <c r="A128" s="35"/>
      <c r="B128" s="27" t="s">
        <v>348</v>
      </c>
      <c r="C128" s="32"/>
      <c r="D128" s="21">
        <v>160</v>
      </c>
      <c r="E128" s="72" t="s">
        <v>271</v>
      </c>
      <c r="F128" s="72" t="s">
        <v>271</v>
      </c>
      <c r="G128" s="72">
        <v>6.5</v>
      </c>
      <c r="H128" s="72">
        <v>11.4</v>
      </c>
      <c r="I128" s="72">
        <v>2</v>
      </c>
      <c r="J128" s="72">
        <v>246</v>
      </c>
      <c r="K128" s="72">
        <v>226</v>
      </c>
      <c r="L128" s="93"/>
      <c r="M128" s="72"/>
    </row>
    <row r="129" spans="1:13" ht="12.4" customHeight="1">
      <c r="A129" s="35"/>
      <c r="B129" s="27" t="s">
        <v>349</v>
      </c>
      <c r="C129" s="32"/>
      <c r="D129" s="21">
        <v>160</v>
      </c>
      <c r="E129" s="72" t="s">
        <v>271</v>
      </c>
      <c r="F129" s="72" t="s">
        <v>271</v>
      </c>
      <c r="G129" s="72">
        <v>17.600000000000001</v>
      </c>
      <c r="H129" s="72">
        <v>6</v>
      </c>
      <c r="I129" s="72">
        <v>10.5</v>
      </c>
      <c r="J129" s="72">
        <v>246</v>
      </c>
      <c r="K129" s="72">
        <v>225</v>
      </c>
      <c r="L129" s="93"/>
      <c r="M129" s="72"/>
    </row>
    <row r="130" spans="1:13" ht="12.4" customHeight="1">
      <c r="A130" s="35"/>
      <c r="B130" s="27" t="s">
        <v>74</v>
      </c>
      <c r="C130" s="32"/>
      <c r="D130" s="21">
        <v>160</v>
      </c>
      <c r="E130" s="72" t="s">
        <v>271</v>
      </c>
      <c r="F130" s="72" t="s">
        <v>271</v>
      </c>
      <c r="G130" s="72">
        <v>3.9</v>
      </c>
      <c r="H130" s="72">
        <v>23.9</v>
      </c>
      <c r="I130" s="72">
        <v>32.1</v>
      </c>
      <c r="J130" s="72">
        <v>257</v>
      </c>
      <c r="K130" s="72">
        <v>231</v>
      </c>
      <c r="L130" s="93">
        <f>100*(J130*(G130+H130+I130)+J131*(G131+H131+I131)+J132*(G132+H132+I132))/(D130*1000)</f>
        <v>19.774312500000001</v>
      </c>
      <c r="M130" s="72"/>
    </row>
    <row r="131" spans="1:13" ht="12.4" customHeight="1">
      <c r="A131" s="35"/>
      <c r="B131" s="27" t="s">
        <v>350</v>
      </c>
      <c r="C131" s="32"/>
      <c r="D131" s="21">
        <v>160</v>
      </c>
      <c r="E131" s="72" t="s">
        <v>271</v>
      </c>
      <c r="F131" s="72" t="s">
        <v>271</v>
      </c>
      <c r="G131" s="72">
        <v>19.899999999999999</v>
      </c>
      <c r="H131" s="72">
        <v>0.5</v>
      </c>
      <c r="I131" s="72">
        <v>4.2</v>
      </c>
      <c r="J131" s="72">
        <v>255</v>
      </c>
      <c r="K131" s="72">
        <v>229</v>
      </c>
      <c r="L131" s="93"/>
      <c r="M131" s="72"/>
    </row>
    <row r="132" spans="1:13" ht="12.4" customHeight="1">
      <c r="A132" s="35"/>
      <c r="B132" s="27" t="s">
        <v>351</v>
      </c>
      <c r="C132" s="32"/>
      <c r="D132" s="21">
        <v>160</v>
      </c>
      <c r="E132" s="72" t="s">
        <v>271</v>
      </c>
      <c r="F132" s="72" t="s">
        <v>271</v>
      </c>
      <c r="G132" s="72">
        <v>15.6</v>
      </c>
      <c r="H132" s="72">
        <v>14.3</v>
      </c>
      <c r="I132" s="72">
        <v>8.9</v>
      </c>
      <c r="J132" s="72">
        <v>257</v>
      </c>
      <c r="K132" s="72">
        <v>231</v>
      </c>
      <c r="L132" s="93"/>
      <c r="M132" s="72"/>
    </row>
    <row r="133" spans="1:13" ht="12.4" customHeight="1">
      <c r="A133" s="35"/>
      <c r="B133" s="15" t="s">
        <v>75</v>
      </c>
      <c r="C133" s="32"/>
      <c r="D133" s="21">
        <v>160</v>
      </c>
      <c r="E133" s="72" t="s">
        <v>271</v>
      </c>
      <c r="F133" s="72" t="s">
        <v>271</v>
      </c>
      <c r="G133" s="72">
        <v>30.1</v>
      </c>
      <c r="H133" s="72">
        <v>40.200000000000003</v>
      </c>
      <c r="I133" s="72">
        <v>14.3</v>
      </c>
      <c r="J133" s="72">
        <v>239</v>
      </c>
      <c r="K133" s="72">
        <v>225</v>
      </c>
      <c r="L133" s="93">
        <f>100*(J133*(G133+H133+I133)+J134*(G134+H134+I134))/(D133*1000)</f>
        <v>24.292124999999999</v>
      </c>
      <c r="M133" s="72"/>
    </row>
    <row r="134" spans="1:13" ht="12.4" customHeight="1">
      <c r="A134" s="30"/>
      <c r="B134" s="15" t="s">
        <v>352</v>
      </c>
      <c r="C134" s="32"/>
      <c r="D134" s="21">
        <v>160</v>
      </c>
      <c r="E134" s="72" t="s">
        <v>270</v>
      </c>
      <c r="F134" s="72" t="s">
        <v>270</v>
      </c>
      <c r="G134" s="72">
        <v>19.399999999999999</v>
      </c>
      <c r="H134" s="72">
        <v>18.5</v>
      </c>
      <c r="I134" s="72">
        <v>39.799999999999997</v>
      </c>
      <c r="J134" s="72">
        <v>240</v>
      </c>
      <c r="K134" s="72">
        <v>225</v>
      </c>
      <c r="L134" s="93"/>
      <c r="M134" s="72"/>
    </row>
    <row r="135" spans="1:13" ht="12.4" customHeight="1">
      <c r="A135" s="30"/>
      <c r="B135" s="22" t="s">
        <v>76</v>
      </c>
      <c r="C135" s="20"/>
      <c r="D135" s="21">
        <v>160</v>
      </c>
      <c r="E135" s="72" t="s">
        <v>270</v>
      </c>
      <c r="F135" s="72" t="s">
        <v>270</v>
      </c>
      <c r="G135" s="72">
        <v>129.19999999999999</v>
      </c>
      <c r="H135" s="72">
        <v>77.400000000000006</v>
      </c>
      <c r="I135" s="72">
        <v>102.6</v>
      </c>
      <c r="J135" s="72">
        <v>233</v>
      </c>
      <c r="K135" s="72">
        <v>215</v>
      </c>
      <c r="L135" s="93">
        <f>100*(J135*(G135+H135+I135)+J136*(G136+H136+I136)+J137*(G137+H137+I137))/(D135*1000)</f>
        <v>51.642499999999991</v>
      </c>
      <c r="M135" s="72"/>
    </row>
    <row r="136" spans="1:13" ht="12.4" customHeight="1">
      <c r="A136" s="30"/>
      <c r="B136" s="22" t="s">
        <v>353</v>
      </c>
      <c r="C136" s="32"/>
      <c r="D136" s="21">
        <v>160</v>
      </c>
      <c r="E136" s="72" t="s">
        <v>270</v>
      </c>
      <c r="F136" s="72" t="s">
        <v>270</v>
      </c>
      <c r="G136" s="72">
        <v>30.4</v>
      </c>
      <c r="H136" s="72">
        <v>8.6999999999999993</v>
      </c>
      <c r="I136" s="72">
        <v>3.2</v>
      </c>
      <c r="J136" s="72">
        <v>233</v>
      </c>
      <c r="K136" s="72">
        <v>220</v>
      </c>
      <c r="L136" s="93"/>
      <c r="M136" s="72"/>
    </row>
    <row r="137" spans="1:13" ht="12.4" customHeight="1">
      <c r="A137" s="30"/>
      <c r="B137" s="22" t="s">
        <v>354</v>
      </c>
      <c r="C137" s="32"/>
      <c r="D137" s="21">
        <v>160</v>
      </c>
      <c r="E137" s="72" t="s">
        <v>270</v>
      </c>
      <c r="F137" s="72" t="s">
        <v>270</v>
      </c>
      <c r="G137" s="72">
        <v>0.5</v>
      </c>
      <c r="H137" s="72">
        <v>1</v>
      </c>
      <c r="I137" s="72">
        <v>1.6</v>
      </c>
      <c r="J137" s="72">
        <v>235</v>
      </c>
      <c r="K137" s="72">
        <v>217</v>
      </c>
      <c r="L137" s="93"/>
      <c r="M137" s="72"/>
    </row>
    <row r="138" spans="1:13" ht="12.4" customHeight="1">
      <c r="A138" s="31"/>
      <c r="B138" s="15" t="s">
        <v>77</v>
      </c>
      <c r="C138" s="32"/>
      <c r="D138" s="21">
        <v>100</v>
      </c>
      <c r="E138" s="72" t="s">
        <v>270</v>
      </c>
      <c r="F138" s="72" t="s">
        <v>270</v>
      </c>
      <c r="G138" s="72">
        <v>0.2</v>
      </c>
      <c r="H138" s="72">
        <v>0.6</v>
      </c>
      <c r="I138" s="72">
        <v>0</v>
      </c>
      <c r="J138" s="72">
        <v>230</v>
      </c>
      <c r="K138" s="72">
        <v>220</v>
      </c>
      <c r="L138" s="93">
        <f t="shared" ref="L138" si="6">100*(J138*(G138+H138+I138))/(D138*1000)</f>
        <v>0.184</v>
      </c>
      <c r="M138" s="72"/>
    </row>
    <row r="139" spans="1:13" ht="12.4" customHeight="1">
      <c r="A139" s="30"/>
      <c r="B139" s="15" t="s">
        <v>78</v>
      </c>
      <c r="C139" s="32"/>
      <c r="D139" s="21">
        <v>100</v>
      </c>
      <c r="E139" s="72" t="s">
        <v>270</v>
      </c>
      <c r="F139" s="72" t="s">
        <v>270</v>
      </c>
      <c r="G139" s="72">
        <v>13.9</v>
      </c>
      <c r="H139" s="72">
        <v>17.3</v>
      </c>
      <c r="I139" s="72">
        <v>7.7</v>
      </c>
      <c r="J139" s="72">
        <v>232</v>
      </c>
      <c r="K139" s="72">
        <v>218</v>
      </c>
      <c r="L139" s="93">
        <f>100*(J139*(G139+H139+I139)+J140*(G140+H140+I140)+J141*(G141+H141+I141))/(D139*1000)</f>
        <v>24.950600000000001</v>
      </c>
      <c r="M139" s="72"/>
    </row>
    <row r="140" spans="1:13" ht="12.4" customHeight="1">
      <c r="A140" s="30"/>
      <c r="B140" s="15" t="s">
        <v>355</v>
      </c>
      <c r="C140" s="32"/>
      <c r="D140" s="21">
        <v>100</v>
      </c>
      <c r="E140" s="72" t="s">
        <v>270</v>
      </c>
      <c r="F140" s="72" t="s">
        <v>270</v>
      </c>
      <c r="G140" s="72">
        <v>5.4</v>
      </c>
      <c r="H140" s="72">
        <v>24.2</v>
      </c>
      <c r="I140" s="72">
        <v>1.6</v>
      </c>
      <c r="J140" s="72">
        <v>234</v>
      </c>
      <c r="K140" s="72">
        <v>219</v>
      </c>
      <c r="L140" s="93"/>
      <c r="M140" s="72"/>
    </row>
    <row r="141" spans="1:13" ht="12.4" customHeight="1">
      <c r="A141" s="30"/>
      <c r="B141" s="15" t="s">
        <v>356</v>
      </c>
      <c r="C141" s="32"/>
      <c r="D141" s="21">
        <v>100</v>
      </c>
      <c r="E141" s="72" t="s">
        <v>270</v>
      </c>
      <c r="F141" s="72" t="s">
        <v>270</v>
      </c>
      <c r="G141" s="72">
        <v>20.3</v>
      </c>
      <c r="H141" s="72">
        <v>12.7</v>
      </c>
      <c r="I141" s="72">
        <v>4.5</v>
      </c>
      <c r="J141" s="72">
        <v>230</v>
      </c>
      <c r="K141" s="72">
        <v>225</v>
      </c>
      <c r="L141" s="93"/>
      <c r="M141" s="72"/>
    </row>
    <row r="142" spans="1:13" ht="12.4" customHeight="1">
      <c r="A142" s="30"/>
      <c r="B142" s="15" t="s">
        <v>79</v>
      </c>
      <c r="C142" s="32"/>
      <c r="D142" s="21">
        <v>100</v>
      </c>
      <c r="E142" s="72" t="s">
        <v>271</v>
      </c>
      <c r="F142" s="72" t="s">
        <v>271</v>
      </c>
      <c r="G142" s="72">
        <v>38.1</v>
      </c>
      <c r="H142" s="72">
        <v>41.9</v>
      </c>
      <c r="I142" s="72">
        <v>62.6</v>
      </c>
      <c r="J142" s="72">
        <v>241</v>
      </c>
      <c r="K142" s="72">
        <v>214</v>
      </c>
      <c r="L142" s="93">
        <f>100*(J142*(G142+H142+I142)+J143*(G143+H143+I143))/(D142*1000)</f>
        <v>34.511199999999995</v>
      </c>
      <c r="M142" s="72"/>
    </row>
    <row r="143" spans="1:13" ht="12.4" customHeight="1">
      <c r="A143" s="30"/>
      <c r="B143" s="15" t="s">
        <v>357</v>
      </c>
      <c r="C143" s="32"/>
      <c r="D143" s="21">
        <v>100</v>
      </c>
      <c r="E143" s="72" t="s">
        <v>271</v>
      </c>
      <c r="F143" s="72" t="s">
        <v>271</v>
      </c>
      <c r="G143" s="72">
        <v>0.4</v>
      </c>
      <c r="H143" s="72">
        <v>0.1</v>
      </c>
      <c r="I143" s="72">
        <v>0.1</v>
      </c>
      <c r="J143" s="72">
        <v>241</v>
      </c>
      <c r="K143" s="72">
        <v>217</v>
      </c>
      <c r="L143" s="93"/>
      <c r="M143" s="72"/>
    </row>
    <row r="144" spans="1:13" ht="12.4" customHeight="1">
      <c r="A144" s="30"/>
      <c r="B144" s="15" t="s">
        <v>80</v>
      </c>
      <c r="C144" s="20"/>
      <c r="D144" s="21">
        <v>100</v>
      </c>
      <c r="E144" s="72" t="s">
        <v>271</v>
      </c>
      <c r="F144" s="72" t="s">
        <v>271</v>
      </c>
      <c r="G144" s="72">
        <v>37.799999999999997</v>
      </c>
      <c r="H144" s="72">
        <v>22.4</v>
      </c>
      <c r="I144" s="72">
        <v>11.7</v>
      </c>
      <c r="J144" s="72">
        <v>246</v>
      </c>
      <c r="K144" s="72">
        <v>230</v>
      </c>
      <c r="L144" s="93">
        <f>100*(J144*(G144+H144+I144)+J145*(G145+H145+I145))/(D144*1000)</f>
        <v>18.671399999999998</v>
      </c>
      <c r="M144" s="72"/>
    </row>
    <row r="145" spans="1:13" ht="12.4" customHeight="1">
      <c r="A145" s="30"/>
      <c r="B145" s="15" t="s">
        <v>358</v>
      </c>
      <c r="C145" s="42"/>
      <c r="D145" s="21">
        <v>100</v>
      </c>
      <c r="E145" s="72" t="s">
        <v>271</v>
      </c>
      <c r="F145" s="72" t="s">
        <v>271</v>
      </c>
      <c r="G145" s="72">
        <v>1.5</v>
      </c>
      <c r="H145" s="72">
        <v>0.4</v>
      </c>
      <c r="I145" s="72">
        <v>2.1</v>
      </c>
      <c r="J145" s="72">
        <v>246</v>
      </c>
      <c r="K145" s="72">
        <v>226</v>
      </c>
      <c r="L145" s="93"/>
      <c r="M145" s="72"/>
    </row>
    <row r="146" spans="1:13" ht="12.4" customHeight="1">
      <c r="A146" s="33"/>
      <c r="B146" s="15" t="s">
        <v>81</v>
      </c>
      <c r="C146" s="27"/>
      <c r="D146" s="21">
        <v>250</v>
      </c>
      <c r="E146" s="72" t="s">
        <v>271</v>
      </c>
      <c r="F146" s="72" t="s">
        <v>271</v>
      </c>
      <c r="G146" s="72">
        <v>32.799999999999997</v>
      </c>
      <c r="H146" s="72">
        <v>23.8</v>
      </c>
      <c r="I146" s="72">
        <v>29.2</v>
      </c>
      <c r="J146" s="72">
        <v>238</v>
      </c>
      <c r="K146" s="72">
        <v>227</v>
      </c>
      <c r="L146" s="93">
        <f>100*(J146*(G146+H146+I146)+J147*(G147+H147+I147)+J148*(G148+H148+I148))/(D146*1000)</f>
        <v>15.86856</v>
      </c>
      <c r="M146" s="72"/>
    </row>
    <row r="147" spans="1:13" ht="12.4" customHeight="1">
      <c r="A147" s="33"/>
      <c r="B147" s="15" t="s">
        <v>359</v>
      </c>
      <c r="C147" s="16"/>
      <c r="D147" s="21">
        <v>250</v>
      </c>
      <c r="E147" s="72" t="s">
        <v>271</v>
      </c>
      <c r="F147" s="72" t="s">
        <v>271</v>
      </c>
      <c r="G147" s="72">
        <v>13.9</v>
      </c>
      <c r="H147" s="72">
        <v>24.6</v>
      </c>
      <c r="I147" s="72">
        <v>5.9</v>
      </c>
      <c r="J147" s="72">
        <v>239</v>
      </c>
      <c r="K147" s="72">
        <v>225</v>
      </c>
      <c r="L147" s="93"/>
      <c r="M147" s="72"/>
    </row>
    <row r="148" spans="1:13" ht="12.4" customHeight="1">
      <c r="A148" s="33"/>
      <c r="B148" s="15" t="s">
        <v>360</v>
      </c>
      <c r="C148" s="16"/>
      <c r="D148" s="21">
        <v>250</v>
      </c>
      <c r="E148" s="72" t="s">
        <v>271</v>
      </c>
      <c r="F148" s="72" t="s">
        <v>271</v>
      </c>
      <c r="G148" s="72">
        <v>5.7</v>
      </c>
      <c r="H148" s="72">
        <v>15</v>
      </c>
      <c r="I148" s="72">
        <v>15.6</v>
      </c>
      <c r="J148" s="72">
        <v>238</v>
      </c>
      <c r="K148" s="72">
        <v>221</v>
      </c>
      <c r="L148" s="93"/>
      <c r="M148" s="72"/>
    </row>
    <row r="149" spans="1:13" ht="12.4" customHeight="1">
      <c r="A149" s="29"/>
      <c r="B149" s="15" t="s">
        <v>82</v>
      </c>
      <c r="C149" s="14"/>
      <c r="D149" s="17">
        <v>160</v>
      </c>
      <c r="E149" s="72" t="s">
        <v>271</v>
      </c>
      <c r="F149" s="72" t="s">
        <v>271</v>
      </c>
      <c r="G149" s="72">
        <v>29.9</v>
      </c>
      <c r="H149" s="72">
        <v>52.6</v>
      </c>
      <c r="I149" s="72">
        <v>44.4</v>
      </c>
      <c r="J149" s="72">
        <v>252</v>
      </c>
      <c r="K149" s="72">
        <v>223</v>
      </c>
      <c r="L149" s="93">
        <f>100*(J149*(G149+H149+I149)+J150*(G150+H150+I150)+J151*(G151+H151+I151))/(D149*1000)</f>
        <v>37.286000000000008</v>
      </c>
      <c r="M149" s="72"/>
    </row>
    <row r="150" spans="1:13" ht="12.4" customHeight="1">
      <c r="A150" s="29"/>
      <c r="B150" s="15" t="s">
        <v>361</v>
      </c>
      <c r="C150" s="14"/>
      <c r="D150" s="17">
        <v>160</v>
      </c>
      <c r="E150" s="72" t="s">
        <v>271</v>
      </c>
      <c r="F150" s="72" t="s">
        <v>271</v>
      </c>
      <c r="G150" s="72">
        <v>27.4</v>
      </c>
      <c r="H150" s="72">
        <v>29.5</v>
      </c>
      <c r="I150" s="72">
        <v>16.2</v>
      </c>
      <c r="J150" s="72">
        <v>248</v>
      </c>
      <c r="K150" s="72">
        <v>222</v>
      </c>
      <c r="L150" s="93"/>
      <c r="M150" s="72"/>
    </row>
    <row r="151" spans="1:13" ht="12.4" customHeight="1">
      <c r="A151" s="29"/>
      <c r="B151" s="15" t="s">
        <v>362</v>
      </c>
      <c r="C151" s="14"/>
      <c r="D151" s="17">
        <v>160</v>
      </c>
      <c r="E151" s="72" t="s">
        <v>271</v>
      </c>
      <c r="F151" s="72" t="s">
        <v>271</v>
      </c>
      <c r="G151" s="72">
        <v>32.6</v>
      </c>
      <c r="H151" s="72">
        <v>5.6</v>
      </c>
      <c r="I151" s="72">
        <v>0</v>
      </c>
      <c r="J151" s="72">
        <v>250</v>
      </c>
      <c r="K151" s="72">
        <v>224</v>
      </c>
      <c r="L151" s="93"/>
      <c r="M151" s="72"/>
    </row>
    <row r="152" spans="1:13" ht="12.4" customHeight="1">
      <c r="A152" s="33"/>
      <c r="B152" s="15" t="s">
        <v>83</v>
      </c>
      <c r="C152" s="15"/>
      <c r="D152" s="17">
        <v>160</v>
      </c>
      <c r="E152" s="72" t="s">
        <v>271</v>
      </c>
      <c r="F152" s="72" t="s">
        <v>271</v>
      </c>
      <c r="G152" s="72">
        <v>2.9</v>
      </c>
      <c r="H152" s="72">
        <v>5.8</v>
      </c>
      <c r="I152" s="72">
        <v>5.4</v>
      </c>
      <c r="J152" s="72">
        <v>250</v>
      </c>
      <c r="K152" s="72">
        <v>223</v>
      </c>
      <c r="L152" s="93">
        <f>100*(J152*(G152+H152+I152)+J153*(G153+H153+I153))/(D152*1000)</f>
        <v>18.640625</v>
      </c>
      <c r="M152" s="72"/>
    </row>
    <row r="153" spans="1:13" ht="12.4" customHeight="1">
      <c r="A153" s="33"/>
      <c r="B153" s="15" t="s">
        <v>363</v>
      </c>
      <c r="C153" s="27"/>
      <c r="D153" s="17">
        <v>160</v>
      </c>
      <c r="E153" s="72" t="s">
        <v>271</v>
      </c>
      <c r="F153" s="72" t="s">
        <v>271</v>
      </c>
      <c r="G153" s="72">
        <v>31.2</v>
      </c>
      <c r="H153" s="72">
        <v>34.299999999999997</v>
      </c>
      <c r="I153" s="72">
        <v>39.700000000000003</v>
      </c>
      <c r="J153" s="72">
        <v>250</v>
      </c>
      <c r="K153" s="72">
        <v>224</v>
      </c>
      <c r="L153" s="93"/>
      <c r="M153" s="72"/>
    </row>
    <row r="154" spans="1:13" ht="12.4" customHeight="1">
      <c r="A154" s="33"/>
      <c r="B154" s="15" t="s">
        <v>84</v>
      </c>
      <c r="C154" s="27"/>
      <c r="D154" s="21">
        <v>63</v>
      </c>
      <c r="E154" s="72" t="s">
        <v>271</v>
      </c>
      <c r="F154" s="72" t="s">
        <v>271</v>
      </c>
      <c r="G154" s="72">
        <v>3.3</v>
      </c>
      <c r="H154" s="72">
        <v>6.6</v>
      </c>
      <c r="I154" s="72">
        <v>17.3</v>
      </c>
      <c r="J154" s="72">
        <v>258</v>
      </c>
      <c r="K154" s="72">
        <v>222</v>
      </c>
      <c r="L154" s="93">
        <f>100*(J154*(G154+H154+I154)+J155*(G155+H155+I155))/(D154*1000)</f>
        <v>18.838095238095239</v>
      </c>
      <c r="M154" s="72"/>
    </row>
    <row r="155" spans="1:13" ht="12.4" customHeight="1">
      <c r="A155" s="33"/>
      <c r="B155" s="15" t="s">
        <v>364</v>
      </c>
      <c r="C155" s="27"/>
      <c r="D155" s="21">
        <v>63</v>
      </c>
      <c r="E155" s="72" t="s">
        <v>271</v>
      </c>
      <c r="F155" s="72" t="s">
        <v>271</v>
      </c>
      <c r="G155" s="72">
        <v>3.1</v>
      </c>
      <c r="H155" s="72">
        <v>5.2</v>
      </c>
      <c r="I155" s="72">
        <v>10.5</v>
      </c>
      <c r="J155" s="72">
        <v>258</v>
      </c>
      <c r="K155" s="72">
        <v>235</v>
      </c>
      <c r="L155" s="93"/>
      <c r="M155" s="72"/>
    </row>
    <row r="156" spans="1:13" ht="12.4" customHeight="1">
      <c r="A156" s="33"/>
      <c r="B156" s="15" t="s">
        <v>85</v>
      </c>
      <c r="C156" s="15"/>
      <c r="D156" s="21">
        <v>160</v>
      </c>
      <c r="E156" s="72" t="s">
        <v>271</v>
      </c>
      <c r="F156" s="72" t="s">
        <v>271</v>
      </c>
      <c r="G156" s="72">
        <v>6</v>
      </c>
      <c r="H156" s="72">
        <v>4.8</v>
      </c>
      <c r="I156" s="72">
        <v>11.6</v>
      </c>
      <c r="J156" s="72">
        <v>257</v>
      </c>
      <c r="K156" s="72">
        <v>226</v>
      </c>
      <c r="L156" s="93">
        <f>100*(J156*(G156+H156+I156)+J157*(G157+H157+I157))/(D156*1000)</f>
        <v>10.151499999999999</v>
      </c>
      <c r="M156" s="72"/>
    </row>
    <row r="157" spans="1:13" ht="12.4" customHeight="1">
      <c r="A157" s="33"/>
      <c r="B157" s="15" t="s">
        <v>365</v>
      </c>
      <c r="C157" s="15"/>
      <c r="D157" s="21">
        <v>160</v>
      </c>
      <c r="E157" s="72" t="s">
        <v>271</v>
      </c>
      <c r="F157" s="72" t="s">
        <v>271</v>
      </c>
      <c r="G157" s="72">
        <v>11.4</v>
      </c>
      <c r="H157" s="72">
        <v>12.7</v>
      </c>
      <c r="I157" s="72">
        <v>16.7</v>
      </c>
      <c r="J157" s="72">
        <v>257</v>
      </c>
      <c r="K157" s="72">
        <v>225</v>
      </c>
      <c r="L157" s="93"/>
      <c r="M157" s="72"/>
    </row>
    <row r="158" spans="1:13" ht="12.4" customHeight="1">
      <c r="A158" s="29"/>
      <c r="B158" s="20" t="s">
        <v>86</v>
      </c>
      <c r="C158" s="15"/>
      <c r="D158" s="21"/>
      <c r="E158" s="72" t="s">
        <v>271</v>
      </c>
      <c r="F158" s="72" t="s">
        <v>271</v>
      </c>
      <c r="G158" s="72"/>
      <c r="H158" s="72"/>
      <c r="I158" s="72"/>
      <c r="J158" s="72"/>
      <c r="K158" s="72"/>
      <c r="L158" s="93"/>
      <c r="M158" s="72"/>
    </row>
    <row r="159" spans="1:13" ht="12.4" customHeight="1">
      <c r="A159" s="29"/>
      <c r="B159" s="27" t="s">
        <v>87</v>
      </c>
      <c r="C159" s="20"/>
      <c r="D159" s="28">
        <v>250</v>
      </c>
      <c r="E159" s="72" t="s">
        <v>271</v>
      </c>
      <c r="F159" s="72" t="s">
        <v>271</v>
      </c>
      <c r="G159" s="72">
        <v>19.100000000000001</v>
      </c>
      <c r="H159" s="72">
        <v>17.2</v>
      </c>
      <c r="I159" s="72">
        <v>24.3</v>
      </c>
      <c r="J159" s="72">
        <v>235</v>
      </c>
      <c r="K159" s="72">
        <v>225</v>
      </c>
      <c r="L159" s="93">
        <f>100*(J159*(G159+H159+I159)+J160*(G160+H160+I160)+J161*(G161+H161+I161))/(D159*1000)</f>
        <v>23.58588</v>
      </c>
      <c r="M159" s="72"/>
    </row>
    <row r="160" spans="1:13" ht="12.4" customHeight="1">
      <c r="A160" s="29"/>
      <c r="B160" s="27" t="s">
        <v>375</v>
      </c>
      <c r="C160" s="20"/>
      <c r="D160" s="28">
        <v>250</v>
      </c>
      <c r="E160" s="72" t="s">
        <v>271</v>
      </c>
      <c r="F160" s="72" t="s">
        <v>271</v>
      </c>
      <c r="G160" s="72">
        <v>28.3</v>
      </c>
      <c r="H160" s="72">
        <v>33.799999999999997</v>
      </c>
      <c r="I160" s="72">
        <v>32.4</v>
      </c>
      <c r="J160" s="72">
        <v>225</v>
      </c>
      <c r="K160" s="72">
        <v>219</v>
      </c>
      <c r="L160" s="93"/>
      <c r="M160" s="72"/>
    </row>
    <row r="161" spans="1:13" ht="12.4" customHeight="1">
      <c r="A161" s="29"/>
      <c r="B161" s="27" t="s">
        <v>376</v>
      </c>
      <c r="C161" s="20"/>
      <c r="D161" s="28">
        <v>250</v>
      </c>
      <c r="E161" s="72" t="s">
        <v>271</v>
      </c>
      <c r="F161" s="72" t="s">
        <v>271</v>
      </c>
      <c r="G161" s="72">
        <v>20.2</v>
      </c>
      <c r="H161" s="72">
        <v>49.6</v>
      </c>
      <c r="I161" s="72">
        <v>33.1</v>
      </c>
      <c r="J161" s="72">
        <v>228</v>
      </c>
      <c r="K161" s="72">
        <v>220</v>
      </c>
      <c r="L161" s="93"/>
      <c r="M161" s="72"/>
    </row>
    <row r="162" spans="1:13" ht="12.4" customHeight="1">
      <c r="A162" s="35"/>
      <c r="B162" s="27" t="s">
        <v>88</v>
      </c>
      <c r="C162" s="20"/>
      <c r="D162" s="28">
        <v>160</v>
      </c>
      <c r="E162" s="72" t="s">
        <v>271</v>
      </c>
      <c r="F162" s="72" t="s">
        <v>271</v>
      </c>
      <c r="G162" s="72">
        <v>13.4</v>
      </c>
      <c r="H162" s="72">
        <v>20.7</v>
      </c>
      <c r="I162" s="72">
        <v>27.1</v>
      </c>
      <c r="J162" s="72">
        <v>237</v>
      </c>
      <c r="K162" s="72">
        <v>229</v>
      </c>
      <c r="L162" s="93">
        <f>100*(J162*(G162+H162+I162)+J163*(G163+H163+I163))/(D162*1000)</f>
        <v>9.6502500000000015</v>
      </c>
      <c r="M162" s="72"/>
    </row>
    <row r="163" spans="1:13" ht="12.4" customHeight="1">
      <c r="A163" s="35"/>
      <c r="B163" s="27" t="s">
        <v>377</v>
      </c>
      <c r="C163" s="20"/>
      <c r="D163" s="28">
        <v>160</v>
      </c>
      <c r="E163" s="72" t="s">
        <v>271</v>
      </c>
      <c r="F163" s="72" t="s">
        <v>271</v>
      </c>
      <c r="G163" s="72">
        <v>3.8</v>
      </c>
      <c r="H163" s="72">
        <v>0.1</v>
      </c>
      <c r="I163" s="72">
        <v>0.1</v>
      </c>
      <c r="J163" s="72">
        <v>234</v>
      </c>
      <c r="K163" s="72">
        <v>226</v>
      </c>
      <c r="L163" s="93"/>
      <c r="M163" s="72"/>
    </row>
    <row r="164" spans="1:13" ht="12.4" customHeight="1">
      <c r="A164" s="35"/>
      <c r="B164" s="27" t="s">
        <v>89</v>
      </c>
      <c r="C164" s="20"/>
      <c r="D164" s="28">
        <v>100</v>
      </c>
      <c r="E164" s="72" t="s">
        <v>271</v>
      </c>
      <c r="F164" s="72" t="s">
        <v>271</v>
      </c>
      <c r="G164" s="72">
        <v>14.8</v>
      </c>
      <c r="H164" s="72">
        <v>27.2</v>
      </c>
      <c r="I164" s="72">
        <v>23.1</v>
      </c>
      <c r="J164" s="72">
        <v>250</v>
      </c>
      <c r="K164" s="72">
        <v>229</v>
      </c>
      <c r="L164" s="93">
        <f>100*(J164*(G164+H164+I164)+J165*(G165+H165+I165)+J166*(G166+H166+I166))/(D164*1000)</f>
        <v>38.423499999999997</v>
      </c>
      <c r="M164" s="72"/>
    </row>
    <row r="165" spans="1:13" ht="12.4" customHeight="1">
      <c r="A165" s="35"/>
      <c r="B165" s="27" t="s">
        <v>378</v>
      </c>
      <c r="C165" s="20"/>
      <c r="D165" s="28">
        <v>100</v>
      </c>
      <c r="E165" s="72" t="s">
        <v>271</v>
      </c>
      <c r="F165" s="72" t="s">
        <v>271</v>
      </c>
      <c r="G165" s="72">
        <v>15.3</v>
      </c>
      <c r="H165" s="72">
        <v>25.1</v>
      </c>
      <c r="I165" s="72">
        <v>20.2</v>
      </c>
      <c r="J165" s="72">
        <v>231</v>
      </c>
      <c r="K165" s="72">
        <v>220</v>
      </c>
      <c r="L165" s="93"/>
      <c r="M165" s="72"/>
    </row>
    <row r="166" spans="1:13" ht="12.4" customHeight="1">
      <c r="A166" s="35"/>
      <c r="B166" s="27" t="s">
        <v>379</v>
      </c>
      <c r="C166" s="20"/>
      <c r="D166" s="28">
        <v>100</v>
      </c>
      <c r="E166" s="72" t="s">
        <v>271</v>
      </c>
      <c r="F166" s="72" t="s">
        <v>271</v>
      </c>
      <c r="G166" s="72">
        <v>6.4</v>
      </c>
      <c r="H166" s="72">
        <v>5.4</v>
      </c>
      <c r="I166" s="72">
        <v>22.3</v>
      </c>
      <c r="J166" s="72">
        <v>239</v>
      </c>
      <c r="K166" s="72">
        <v>220</v>
      </c>
      <c r="L166" s="93"/>
      <c r="M166" s="72"/>
    </row>
    <row r="167" spans="1:13" ht="12.4" customHeight="1">
      <c r="A167" s="35"/>
      <c r="B167" s="27" t="s">
        <v>90</v>
      </c>
      <c r="C167" s="20"/>
      <c r="D167" s="28">
        <v>160</v>
      </c>
      <c r="E167" s="72" t="s">
        <v>271</v>
      </c>
      <c r="F167" s="72" t="s">
        <v>271</v>
      </c>
      <c r="G167" s="72">
        <v>12.2</v>
      </c>
      <c r="H167" s="72">
        <v>0</v>
      </c>
      <c r="I167" s="72">
        <v>19.600000000000001</v>
      </c>
      <c r="J167" s="72">
        <v>237</v>
      </c>
      <c r="K167" s="72">
        <v>225</v>
      </c>
      <c r="L167" s="93">
        <f>100*(J167*(G167+H167+I167)+J168*(G168+H168+I168)+J169*(G169+H169+I169))/(D167*1000)</f>
        <v>18.263750000000002</v>
      </c>
      <c r="M167" s="72"/>
    </row>
    <row r="168" spans="1:13" ht="12.4" customHeight="1">
      <c r="A168" s="35"/>
      <c r="B168" s="27" t="s">
        <v>380</v>
      </c>
      <c r="C168" s="20"/>
      <c r="D168" s="28">
        <v>160</v>
      </c>
      <c r="E168" s="72" t="s">
        <v>271</v>
      </c>
      <c r="F168" s="72" t="s">
        <v>271</v>
      </c>
      <c r="G168" s="72">
        <v>8.6999999999999993</v>
      </c>
      <c r="H168" s="72">
        <v>23.6</v>
      </c>
      <c r="I168" s="72">
        <v>10.1</v>
      </c>
      <c r="J168" s="72">
        <v>231</v>
      </c>
      <c r="K168" s="72">
        <v>220</v>
      </c>
      <c r="L168" s="93"/>
      <c r="M168" s="72"/>
    </row>
    <row r="169" spans="1:13" ht="12.4" customHeight="1">
      <c r="A169" s="35"/>
      <c r="B169" s="27" t="s">
        <v>381</v>
      </c>
      <c r="C169" s="20"/>
      <c r="D169" s="28">
        <v>160</v>
      </c>
      <c r="E169" s="72" t="s">
        <v>271</v>
      </c>
      <c r="F169" s="72" t="s">
        <v>271</v>
      </c>
      <c r="G169" s="72">
        <v>12.2</v>
      </c>
      <c r="H169" s="72">
        <v>25.5</v>
      </c>
      <c r="I169" s="72">
        <v>12.9</v>
      </c>
      <c r="J169" s="72">
        <v>235</v>
      </c>
      <c r="K169" s="72">
        <v>220</v>
      </c>
      <c r="L169" s="93"/>
      <c r="M169" s="72"/>
    </row>
    <row r="170" spans="1:13" ht="12.4" customHeight="1">
      <c r="A170" s="35"/>
      <c r="B170" s="27" t="s">
        <v>91</v>
      </c>
      <c r="C170" s="20"/>
      <c r="D170" s="28">
        <v>100</v>
      </c>
      <c r="E170" s="72" t="s">
        <v>271</v>
      </c>
      <c r="F170" s="72" t="s">
        <v>271</v>
      </c>
      <c r="G170" s="72">
        <v>27.4</v>
      </c>
      <c r="H170" s="72">
        <v>15.3</v>
      </c>
      <c r="I170" s="72">
        <v>24.6</v>
      </c>
      <c r="J170" s="72">
        <v>232</v>
      </c>
      <c r="K170" s="72">
        <v>220</v>
      </c>
      <c r="L170" s="93">
        <f>100*(J170*(G170+H170+I170)+J171*(G171+H171+I171)+J172*(G172+H172+I172))/(D170*1000)</f>
        <v>23.332000000000004</v>
      </c>
      <c r="M170" s="72"/>
    </row>
    <row r="171" spans="1:13" ht="12.4" customHeight="1">
      <c r="A171" s="35"/>
      <c r="B171" s="27" t="s">
        <v>382</v>
      </c>
      <c r="C171" s="20"/>
      <c r="D171" s="28">
        <v>100</v>
      </c>
      <c r="E171" s="72" t="s">
        <v>271</v>
      </c>
      <c r="F171" s="72" t="s">
        <v>271</v>
      </c>
      <c r="G171" s="72">
        <v>6.4</v>
      </c>
      <c r="H171" s="72">
        <v>6.1</v>
      </c>
      <c r="I171" s="72">
        <v>0.6</v>
      </c>
      <c r="J171" s="72">
        <v>234</v>
      </c>
      <c r="K171" s="72">
        <v>225</v>
      </c>
      <c r="L171" s="93"/>
      <c r="M171" s="72"/>
    </row>
    <row r="172" spans="1:13" ht="12.4" customHeight="1">
      <c r="A172" s="35"/>
      <c r="B172" s="27" t="s">
        <v>383</v>
      </c>
      <c r="C172" s="20"/>
      <c r="D172" s="28">
        <v>100</v>
      </c>
      <c r="E172" s="72" t="s">
        <v>271</v>
      </c>
      <c r="F172" s="72" t="s">
        <v>271</v>
      </c>
      <c r="G172" s="72">
        <v>0.9</v>
      </c>
      <c r="H172" s="72">
        <v>6.7</v>
      </c>
      <c r="I172" s="72">
        <v>12.2</v>
      </c>
      <c r="J172" s="72">
        <v>235</v>
      </c>
      <c r="K172" s="72">
        <v>223</v>
      </c>
      <c r="L172" s="93"/>
      <c r="M172" s="72"/>
    </row>
    <row r="173" spans="1:13" ht="12.4" customHeight="1">
      <c r="A173" s="35"/>
      <c r="B173" s="27" t="s">
        <v>92</v>
      </c>
      <c r="C173" s="20"/>
      <c r="D173" s="28">
        <v>160</v>
      </c>
      <c r="E173" s="72" t="s">
        <v>271</v>
      </c>
      <c r="F173" s="72" t="s">
        <v>271</v>
      </c>
      <c r="G173" s="72">
        <v>14.6</v>
      </c>
      <c r="H173" s="72">
        <v>16.100000000000001</v>
      </c>
      <c r="I173" s="72">
        <v>19.399999999999999</v>
      </c>
      <c r="J173" s="72">
        <v>250</v>
      </c>
      <c r="K173" s="72">
        <v>232</v>
      </c>
      <c r="L173" s="93">
        <f>100*(J173*(G173+H173+I173)+J174*(G174+H174+I174))/(D173*1000)</f>
        <v>18.716625000000001</v>
      </c>
      <c r="M173" s="72"/>
    </row>
    <row r="174" spans="1:13" ht="12.4" customHeight="1">
      <c r="A174" s="35"/>
      <c r="B174" s="27" t="s">
        <v>384</v>
      </c>
      <c r="C174" s="20"/>
      <c r="D174" s="28">
        <v>160</v>
      </c>
      <c r="E174" s="72" t="s">
        <v>271</v>
      </c>
      <c r="F174" s="72" t="s">
        <v>271</v>
      </c>
      <c r="G174" s="72">
        <v>16.8</v>
      </c>
      <c r="H174" s="72">
        <v>14.4</v>
      </c>
      <c r="I174" s="72">
        <v>40.200000000000003</v>
      </c>
      <c r="J174" s="72">
        <v>244</v>
      </c>
      <c r="K174" s="72">
        <v>230</v>
      </c>
      <c r="L174" s="93"/>
      <c r="M174" s="72"/>
    </row>
    <row r="175" spans="1:13" ht="12.4" customHeight="1">
      <c r="A175" s="35"/>
      <c r="B175" s="27" t="s">
        <v>93</v>
      </c>
      <c r="C175" s="20"/>
      <c r="D175" s="28">
        <v>100</v>
      </c>
      <c r="E175" s="72" t="s">
        <v>271</v>
      </c>
      <c r="F175" s="72" t="s">
        <v>271</v>
      </c>
      <c r="G175" s="72">
        <v>13.1</v>
      </c>
      <c r="H175" s="72">
        <v>15.9</v>
      </c>
      <c r="I175" s="72">
        <v>22.1</v>
      </c>
      <c r="J175" s="72">
        <v>234</v>
      </c>
      <c r="K175" s="72">
        <v>224</v>
      </c>
      <c r="L175" s="93">
        <f>100*(J175*(G175+H175+I175)+J176*(G176+H176+I176))/(D175*1000)</f>
        <v>26.737200000000001</v>
      </c>
      <c r="M175" s="72"/>
    </row>
    <row r="176" spans="1:13" ht="12.4" customHeight="1">
      <c r="A176" s="35"/>
      <c r="B176" s="27" t="s">
        <v>385</v>
      </c>
      <c r="C176" s="20"/>
      <c r="D176" s="28">
        <v>100</v>
      </c>
      <c r="E176" s="72" t="s">
        <v>271</v>
      </c>
      <c r="F176" s="72" t="s">
        <v>271</v>
      </c>
      <c r="G176" s="72">
        <v>29.9</v>
      </c>
      <c r="H176" s="72">
        <v>17.100000000000001</v>
      </c>
      <c r="I176" s="72">
        <v>17.260000000000002</v>
      </c>
      <c r="J176" s="72">
        <v>230</v>
      </c>
      <c r="K176" s="72">
        <v>221</v>
      </c>
      <c r="L176" s="93"/>
      <c r="M176" s="72"/>
    </row>
    <row r="177" spans="1:13" ht="12.4" customHeight="1">
      <c r="A177" s="35"/>
      <c r="B177" s="27" t="s">
        <v>94</v>
      </c>
      <c r="C177" s="20"/>
      <c r="D177" s="28">
        <v>100</v>
      </c>
      <c r="E177" s="72" t="s">
        <v>271</v>
      </c>
      <c r="F177" s="72" t="s">
        <v>271</v>
      </c>
      <c r="G177" s="72">
        <v>42.4</v>
      </c>
      <c r="H177" s="72">
        <v>12.8</v>
      </c>
      <c r="I177" s="72">
        <v>20.6</v>
      </c>
      <c r="J177" s="72">
        <v>240</v>
      </c>
      <c r="K177" s="72">
        <v>222</v>
      </c>
      <c r="L177" s="93">
        <f>100*(J177*(G177+H177+I177)+J178*(G178+H178+I178))/(D177*1000)</f>
        <v>29.0259</v>
      </c>
      <c r="M177" s="72"/>
    </row>
    <row r="178" spans="1:13" ht="12.4" customHeight="1">
      <c r="A178" s="35"/>
      <c r="B178" s="27" t="s">
        <v>386</v>
      </c>
      <c r="C178" s="20"/>
      <c r="D178" s="28">
        <v>100</v>
      </c>
      <c r="E178" s="72" t="s">
        <v>271</v>
      </c>
      <c r="F178" s="72" t="s">
        <v>271</v>
      </c>
      <c r="G178" s="72">
        <v>15.6</v>
      </c>
      <c r="H178" s="72">
        <v>17.399999999999999</v>
      </c>
      <c r="I178" s="72">
        <v>13.9</v>
      </c>
      <c r="J178" s="72">
        <v>231</v>
      </c>
      <c r="K178" s="72">
        <v>225</v>
      </c>
      <c r="L178" s="93"/>
      <c r="M178" s="72"/>
    </row>
    <row r="179" spans="1:13" ht="12.4" customHeight="1">
      <c r="A179" s="35"/>
      <c r="B179" s="27" t="s">
        <v>95</v>
      </c>
      <c r="C179" s="20"/>
      <c r="D179" s="28">
        <v>250</v>
      </c>
      <c r="E179" s="72" t="s">
        <v>271</v>
      </c>
      <c r="F179" s="72" t="s">
        <v>271</v>
      </c>
      <c r="G179" s="72">
        <v>28.8</v>
      </c>
      <c r="H179" s="72">
        <v>21.2</v>
      </c>
      <c r="I179" s="72">
        <v>31.4</v>
      </c>
      <c r="J179" s="72">
        <v>235</v>
      </c>
      <c r="K179" s="72">
        <v>220</v>
      </c>
      <c r="L179" s="93">
        <f>100*(J179*(G179+H179+I179)+J180*(G180+H180+I180))/(D179*1000)</f>
        <v>15.710800000000001</v>
      </c>
      <c r="M179" s="72"/>
    </row>
    <row r="180" spans="1:13" ht="12.4" customHeight="1">
      <c r="A180" s="35"/>
      <c r="B180" s="27" t="s">
        <v>387</v>
      </c>
      <c r="C180" s="20"/>
      <c r="D180" s="28">
        <v>250</v>
      </c>
      <c r="E180" s="72" t="s">
        <v>271</v>
      </c>
      <c r="F180" s="72" t="s">
        <v>271</v>
      </c>
      <c r="G180" s="72">
        <v>34</v>
      </c>
      <c r="H180" s="72">
        <v>41</v>
      </c>
      <c r="I180" s="72">
        <v>12.6</v>
      </c>
      <c r="J180" s="72">
        <v>230</v>
      </c>
      <c r="K180" s="72">
        <v>222</v>
      </c>
      <c r="L180" s="93"/>
      <c r="M180" s="72"/>
    </row>
    <row r="181" spans="1:13" ht="12.4" customHeight="1">
      <c r="A181" s="35"/>
      <c r="B181" s="27" t="s">
        <v>96</v>
      </c>
      <c r="C181" s="20"/>
      <c r="D181" s="28">
        <v>160</v>
      </c>
      <c r="E181" s="72" t="s">
        <v>271</v>
      </c>
      <c r="F181" s="72" t="s">
        <v>271</v>
      </c>
      <c r="G181" s="72">
        <v>16.399999999999999</v>
      </c>
      <c r="H181" s="72">
        <v>8.9</v>
      </c>
      <c r="I181" s="72">
        <v>8.6999999999999993</v>
      </c>
      <c r="J181" s="72">
        <v>236</v>
      </c>
      <c r="K181" s="72">
        <v>223</v>
      </c>
      <c r="L181" s="93">
        <f>100*(J181*(G181+H181+I181)+J182*(G182+H182+I182)+J183*(G183+H183+I183))/(D181*1000)</f>
        <v>12.45875</v>
      </c>
      <c r="M181" s="72"/>
    </row>
    <row r="182" spans="1:13" ht="12.4" customHeight="1">
      <c r="A182" s="35"/>
      <c r="B182" s="27" t="s">
        <v>388</v>
      </c>
      <c r="C182" s="20"/>
      <c r="D182" s="28">
        <v>160</v>
      </c>
      <c r="E182" s="72" t="s">
        <v>271</v>
      </c>
      <c r="F182" s="72" t="s">
        <v>271</v>
      </c>
      <c r="G182" s="72">
        <v>3.5</v>
      </c>
      <c r="H182" s="72">
        <v>10.3</v>
      </c>
      <c r="I182" s="72">
        <v>17.600000000000001</v>
      </c>
      <c r="J182" s="72">
        <v>238</v>
      </c>
      <c r="K182" s="72">
        <v>225</v>
      </c>
      <c r="L182" s="93"/>
      <c r="M182" s="72"/>
    </row>
    <row r="183" spans="1:13" ht="12.4" customHeight="1">
      <c r="A183" s="35"/>
      <c r="B183" s="27" t="s">
        <v>389</v>
      </c>
      <c r="C183" s="20"/>
      <c r="D183" s="28">
        <v>160</v>
      </c>
      <c r="E183" s="72" t="s">
        <v>271</v>
      </c>
      <c r="F183" s="72" t="s">
        <v>271</v>
      </c>
      <c r="G183" s="72">
        <v>0.7</v>
      </c>
      <c r="H183" s="72">
        <v>14.6</v>
      </c>
      <c r="I183" s="72">
        <v>3.5</v>
      </c>
      <c r="J183" s="72">
        <v>236</v>
      </c>
      <c r="K183" s="72">
        <v>221</v>
      </c>
      <c r="L183" s="93"/>
      <c r="M183" s="72"/>
    </row>
    <row r="184" spans="1:13" ht="12.4" customHeight="1">
      <c r="A184" s="35"/>
      <c r="B184" s="15" t="s">
        <v>97</v>
      </c>
      <c r="C184" s="20"/>
      <c r="D184" s="28">
        <v>160</v>
      </c>
      <c r="E184" s="72" t="s">
        <v>271</v>
      </c>
      <c r="F184" s="72" t="s">
        <v>271</v>
      </c>
      <c r="G184" s="72">
        <v>4.8</v>
      </c>
      <c r="H184" s="72">
        <v>4.7</v>
      </c>
      <c r="I184" s="72">
        <v>29.3</v>
      </c>
      <c r="J184" s="72">
        <v>235</v>
      </c>
      <c r="K184" s="72">
        <v>221</v>
      </c>
      <c r="L184" s="93">
        <f>100*(J184*(G184+H184+I184)+J185*(G185+H185+I185))/(D184*1000)</f>
        <v>10.55875</v>
      </c>
      <c r="M184" s="72"/>
    </row>
    <row r="185" spans="1:13" ht="12.4" customHeight="1">
      <c r="A185" s="30"/>
      <c r="B185" s="15" t="s">
        <v>390</v>
      </c>
      <c r="C185" s="20"/>
      <c r="D185" s="28">
        <v>160</v>
      </c>
      <c r="E185" s="72" t="s">
        <v>271</v>
      </c>
      <c r="F185" s="72" t="s">
        <v>271</v>
      </c>
      <c r="G185" s="72">
        <v>5.5</v>
      </c>
      <c r="H185" s="72">
        <v>3.8</v>
      </c>
      <c r="I185" s="72">
        <v>22.7</v>
      </c>
      <c r="J185" s="72">
        <v>243</v>
      </c>
      <c r="K185" s="72">
        <v>230</v>
      </c>
      <c r="L185" s="93"/>
      <c r="M185" s="72"/>
    </row>
    <row r="186" spans="1:13" ht="12.4" customHeight="1">
      <c r="A186" s="30"/>
      <c r="B186" s="15" t="s">
        <v>98</v>
      </c>
      <c r="C186" s="20"/>
      <c r="D186" s="28">
        <v>160</v>
      </c>
      <c r="E186" s="72" t="s">
        <v>271</v>
      </c>
      <c r="F186" s="72" t="s">
        <v>271</v>
      </c>
      <c r="G186" s="72">
        <v>42.1</v>
      </c>
      <c r="H186" s="72">
        <v>19.8</v>
      </c>
      <c r="I186" s="72">
        <v>15.3</v>
      </c>
      <c r="J186" s="72">
        <v>239</v>
      </c>
      <c r="K186" s="72">
        <v>224</v>
      </c>
      <c r="L186" s="93">
        <f>100*(J186*(G186+H186+I186)+J187*(G187+H187+I187)+J188*(G188+H188+I188))/(D186*1000)</f>
        <v>15.2173125</v>
      </c>
      <c r="M186" s="72"/>
    </row>
    <row r="187" spans="1:13" ht="12.4" customHeight="1">
      <c r="A187" s="30"/>
      <c r="B187" s="15" t="s">
        <v>391</v>
      </c>
      <c r="C187" s="20"/>
      <c r="D187" s="28">
        <v>160</v>
      </c>
      <c r="E187" s="72" t="s">
        <v>271</v>
      </c>
      <c r="F187" s="72" t="s">
        <v>271</v>
      </c>
      <c r="G187" s="72">
        <v>8.6</v>
      </c>
      <c r="H187" s="72">
        <v>9</v>
      </c>
      <c r="I187" s="72">
        <v>6.7</v>
      </c>
      <c r="J187" s="72">
        <v>235</v>
      </c>
      <c r="K187" s="72">
        <v>220</v>
      </c>
      <c r="L187" s="93"/>
      <c r="M187" s="72"/>
    </row>
    <row r="188" spans="1:13" ht="12.4" customHeight="1">
      <c r="A188" s="30"/>
      <c r="B188" s="15" t="s">
        <v>392</v>
      </c>
      <c r="C188" s="20"/>
      <c r="D188" s="28">
        <v>160</v>
      </c>
      <c r="E188" s="72" t="s">
        <v>271</v>
      </c>
      <c r="F188" s="72" t="s">
        <v>271</v>
      </c>
      <c r="G188" s="72">
        <v>0.3</v>
      </c>
      <c r="H188" s="72">
        <v>0.1</v>
      </c>
      <c r="I188" s="72">
        <v>0.4</v>
      </c>
      <c r="J188" s="72">
        <v>233</v>
      </c>
      <c r="K188" s="72">
        <v>221</v>
      </c>
      <c r="L188" s="93"/>
      <c r="M188" s="72"/>
    </row>
    <row r="189" spans="1:13" ht="12.4" customHeight="1">
      <c r="A189" s="30"/>
      <c r="B189" s="20" t="s">
        <v>99</v>
      </c>
      <c r="C189" s="20" t="s">
        <v>47</v>
      </c>
      <c r="D189" s="28"/>
      <c r="E189" s="72" t="s">
        <v>271</v>
      </c>
      <c r="F189" s="72" t="s">
        <v>271</v>
      </c>
      <c r="G189" s="72"/>
      <c r="H189" s="72"/>
      <c r="I189" s="72"/>
      <c r="J189" s="72"/>
      <c r="K189" s="72"/>
      <c r="L189" s="93"/>
      <c r="M189" s="72"/>
    </row>
    <row r="190" spans="1:13" ht="12.4" customHeight="1">
      <c r="A190" s="30"/>
      <c r="B190" s="15" t="s">
        <v>100</v>
      </c>
      <c r="C190" s="20"/>
      <c r="D190" s="28">
        <v>160</v>
      </c>
      <c r="E190" s="72" t="s">
        <v>271</v>
      </c>
      <c r="F190" s="72" t="s">
        <v>271</v>
      </c>
      <c r="G190" s="72">
        <v>5.9</v>
      </c>
      <c r="H190" s="72">
        <v>1.2</v>
      </c>
      <c r="I190" s="72">
        <v>2.2999999999999998</v>
      </c>
      <c r="J190" s="72">
        <v>235</v>
      </c>
      <c r="K190" s="72">
        <v>220</v>
      </c>
      <c r="L190" s="93">
        <f t="shared" ref="L190" si="7">100*(J190*(G190+H190+I190))/(D190*1000)</f>
        <v>1.380625</v>
      </c>
      <c r="M190" s="72"/>
    </row>
    <row r="191" spans="1:13" ht="12.4" customHeight="1">
      <c r="A191" s="30"/>
      <c r="B191" s="19" t="s">
        <v>101</v>
      </c>
      <c r="C191" s="20" t="s">
        <v>47</v>
      </c>
      <c r="D191" s="21"/>
      <c r="E191" s="72" t="s">
        <v>271</v>
      </c>
      <c r="F191" s="72" t="s">
        <v>271</v>
      </c>
      <c r="G191" s="72"/>
      <c r="H191" s="72"/>
      <c r="I191" s="72"/>
      <c r="J191" s="72"/>
      <c r="K191" s="72"/>
      <c r="L191" s="93"/>
      <c r="M191" s="72"/>
    </row>
    <row r="192" spans="1:13" ht="12.4" customHeight="1">
      <c r="A192" s="29"/>
      <c r="B192" s="22" t="s">
        <v>102</v>
      </c>
      <c r="C192" s="20"/>
      <c r="D192" s="21">
        <v>250</v>
      </c>
      <c r="E192" s="72" t="s">
        <v>270</v>
      </c>
      <c r="F192" s="72" t="s">
        <v>270</v>
      </c>
      <c r="G192" s="72">
        <v>2</v>
      </c>
      <c r="H192" s="72">
        <v>3</v>
      </c>
      <c r="I192" s="72">
        <v>20</v>
      </c>
      <c r="J192" s="72">
        <v>235</v>
      </c>
      <c r="K192" s="72">
        <v>225</v>
      </c>
      <c r="L192" s="93">
        <f>100*(J192*(G192+H192+I192)+J193*(G193+H193+I193))/(D192*1000)</f>
        <v>7.0124000000000004</v>
      </c>
      <c r="M192" s="72"/>
    </row>
    <row r="193" spans="1:13" ht="12.4" customHeight="1">
      <c r="A193" s="29"/>
      <c r="B193" s="22" t="s">
        <v>366</v>
      </c>
      <c r="C193" s="20"/>
      <c r="D193" s="21">
        <v>250</v>
      </c>
      <c r="E193" s="72" t="s">
        <v>270</v>
      </c>
      <c r="F193" s="72" t="s">
        <v>270</v>
      </c>
      <c r="G193" s="72">
        <v>5.2</v>
      </c>
      <c r="H193" s="72">
        <v>15.8</v>
      </c>
      <c r="I193" s="72">
        <v>28.6</v>
      </c>
      <c r="J193" s="72">
        <v>235</v>
      </c>
      <c r="K193" s="72">
        <v>224</v>
      </c>
      <c r="L193" s="93"/>
      <c r="M193" s="72"/>
    </row>
    <row r="194" spans="1:13" ht="12.4" customHeight="1">
      <c r="A194" s="31"/>
      <c r="B194" s="22" t="s">
        <v>103</v>
      </c>
      <c r="C194" s="20"/>
      <c r="D194" s="21">
        <v>100</v>
      </c>
      <c r="E194" s="72" t="s">
        <v>270</v>
      </c>
      <c r="F194" s="72" t="s">
        <v>270</v>
      </c>
      <c r="G194" s="72">
        <v>3.8</v>
      </c>
      <c r="H194" s="72">
        <v>17.2</v>
      </c>
      <c r="I194" s="72">
        <v>1.9</v>
      </c>
      <c r="J194" s="72">
        <v>235</v>
      </c>
      <c r="K194" s="72">
        <v>222</v>
      </c>
      <c r="L194" s="93">
        <f>100*(J194*(G194+H194+I194)+J195*(G195+H195+I195)+J196*(G196+H196+I196))/(D194*1000)</f>
        <v>30.08</v>
      </c>
      <c r="M194" s="72"/>
    </row>
    <row r="195" spans="1:13" ht="12.4" customHeight="1">
      <c r="A195" s="31"/>
      <c r="B195" s="22" t="s">
        <v>367</v>
      </c>
      <c r="C195" s="20"/>
      <c r="D195" s="21">
        <v>100</v>
      </c>
      <c r="E195" s="72" t="s">
        <v>270</v>
      </c>
      <c r="F195" s="72" t="s">
        <v>270</v>
      </c>
      <c r="G195" s="72">
        <v>29.3</v>
      </c>
      <c r="H195" s="72">
        <v>9.4</v>
      </c>
      <c r="I195" s="72">
        <v>29.3</v>
      </c>
      <c r="J195" s="72">
        <v>235</v>
      </c>
      <c r="K195" s="72">
        <v>224</v>
      </c>
      <c r="L195" s="93"/>
      <c r="M195" s="72"/>
    </row>
    <row r="196" spans="1:13" ht="12.4" customHeight="1">
      <c r="A196" s="31"/>
      <c r="B196" s="22" t="s">
        <v>368</v>
      </c>
      <c r="C196" s="20"/>
      <c r="D196" s="21">
        <v>100</v>
      </c>
      <c r="E196" s="72" t="s">
        <v>270</v>
      </c>
      <c r="F196" s="72" t="s">
        <v>270</v>
      </c>
      <c r="G196" s="72">
        <v>4.2</v>
      </c>
      <c r="H196" s="72">
        <v>15.7</v>
      </c>
      <c r="I196" s="72">
        <v>17.2</v>
      </c>
      <c r="J196" s="72">
        <v>235</v>
      </c>
      <c r="K196" s="72">
        <v>225</v>
      </c>
      <c r="L196" s="93"/>
      <c r="M196" s="72"/>
    </row>
    <row r="197" spans="1:13" ht="12.4" customHeight="1">
      <c r="A197" s="31"/>
      <c r="B197" s="22" t="s">
        <v>104</v>
      </c>
      <c r="C197" s="20"/>
      <c r="D197" s="21">
        <v>250</v>
      </c>
      <c r="E197" s="72" t="s">
        <v>270</v>
      </c>
      <c r="F197" s="72" t="s">
        <v>270</v>
      </c>
      <c r="G197" s="72">
        <v>13</v>
      </c>
      <c r="H197" s="72">
        <v>17.399999999999999</v>
      </c>
      <c r="I197" s="72">
        <v>15.9</v>
      </c>
      <c r="J197" s="72">
        <v>235</v>
      </c>
      <c r="K197" s="72">
        <v>220</v>
      </c>
      <c r="L197" s="93">
        <f>100*(J197*(G197+H197+I197)+J198*(G198+H198+I198)+J199*(G199+H199+I199))/(D197*1000)</f>
        <v>13.942720000000001</v>
      </c>
      <c r="M197" s="72"/>
    </row>
    <row r="198" spans="1:13" ht="12.4" customHeight="1">
      <c r="A198" s="31"/>
      <c r="B198" s="22" t="s">
        <v>369</v>
      </c>
      <c r="C198" s="20"/>
      <c r="D198" s="21">
        <v>250</v>
      </c>
      <c r="E198" s="72" t="s">
        <v>270</v>
      </c>
      <c r="F198" s="72" t="s">
        <v>270</v>
      </c>
      <c r="G198" s="72">
        <v>5.0999999999999996</v>
      </c>
      <c r="H198" s="72">
        <v>31.8</v>
      </c>
      <c r="I198" s="72">
        <v>42.5</v>
      </c>
      <c r="J198" s="72">
        <v>240</v>
      </c>
      <c r="K198" s="72">
        <v>218</v>
      </c>
      <c r="L198" s="93"/>
      <c r="M198" s="72"/>
    </row>
    <row r="199" spans="1:13" ht="12.4" customHeight="1">
      <c r="A199" s="31"/>
      <c r="B199" s="22" t="s">
        <v>370</v>
      </c>
      <c r="C199" s="20"/>
      <c r="D199" s="21">
        <v>250</v>
      </c>
      <c r="E199" s="72" t="s">
        <v>270</v>
      </c>
      <c r="F199" s="72" t="s">
        <v>270</v>
      </c>
      <c r="G199" s="72">
        <v>9</v>
      </c>
      <c r="H199" s="72">
        <v>5.0999999999999996</v>
      </c>
      <c r="I199" s="72">
        <v>7.2</v>
      </c>
      <c r="J199" s="72">
        <v>231</v>
      </c>
      <c r="K199" s="72">
        <v>222</v>
      </c>
      <c r="L199" s="93"/>
      <c r="M199" s="72"/>
    </row>
    <row r="200" spans="1:13" ht="12.4" customHeight="1">
      <c r="A200" s="31"/>
      <c r="B200" s="22" t="s">
        <v>105</v>
      </c>
      <c r="C200" s="20"/>
      <c r="D200" s="21">
        <v>160</v>
      </c>
      <c r="E200" s="72" t="s">
        <v>270</v>
      </c>
      <c r="F200" s="72" t="s">
        <v>270</v>
      </c>
      <c r="G200" s="72">
        <v>38</v>
      </c>
      <c r="H200" s="72">
        <v>23.7</v>
      </c>
      <c r="I200" s="72">
        <v>22.8</v>
      </c>
      <c r="J200" s="72">
        <v>237</v>
      </c>
      <c r="K200" s="72">
        <v>223</v>
      </c>
      <c r="L200" s="93">
        <f>100*(J200*(G200+H200+I200)+J201*(G201+H201+I201)+J202*(G202+H202+I202))/(D200*1000)</f>
        <v>25.326562500000001</v>
      </c>
      <c r="M200" s="72"/>
    </row>
    <row r="201" spans="1:13" ht="12.4" customHeight="1">
      <c r="A201" s="31"/>
      <c r="B201" s="22" t="s">
        <v>371</v>
      </c>
      <c r="C201" s="20"/>
      <c r="D201" s="21">
        <v>160</v>
      </c>
      <c r="E201" s="72" t="s">
        <v>270</v>
      </c>
      <c r="F201" s="72" t="s">
        <v>270</v>
      </c>
      <c r="G201" s="72">
        <v>3.7</v>
      </c>
      <c r="H201" s="72">
        <v>17.2</v>
      </c>
      <c r="I201" s="72">
        <v>15.1</v>
      </c>
      <c r="J201" s="72">
        <v>240</v>
      </c>
      <c r="K201" s="72">
        <v>224</v>
      </c>
      <c r="L201" s="93"/>
      <c r="M201" s="72"/>
    </row>
    <row r="202" spans="1:13" ht="12.4" customHeight="1">
      <c r="A202" s="31"/>
      <c r="B202" s="22" t="s">
        <v>372</v>
      </c>
      <c r="C202" s="20"/>
      <c r="D202" s="21">
        <v>160</v>
      </c>
      <c r="E202" s="72" t="s">
        <v>270</v>
      </c>
      <c r="F202" s="72" t="s">
        <v>270</v>
      </c>
      <c r="G202" s="72">
        <v>23.2</v>
      </c>
      <c r="H202" s="72">
        <v>11.5</v>
      </c>
      <c r="I202" s="72">
        <v>14.7</v>
      </c>
      <c r="J202" s="72">
        <v>240</v>
      </c>
      <c r="K202" s="72">
        <v>225</v>
      </c>
      <c r="L202" s="93"/>
      <c r="M202" s="72"/>
    </row>
    <row r="203" spans="1:13" ht="12.4" customHeight="1">
      <c r="A203" s="31"/>
      <c r="B203" s="36" t="s">
        <v>106</v>
      </c>
      <c r="C203" s="20"/>
      <c r="D203" s="21">
        <v>160</v>
      </c>
      <c r="E203" s="72" t="s">
        <v>270</v>
      </c>
      <c r="F203" s="72" t="s">
        <v>270</v>
      </c>
      <c r="G203" s="72">
        <v>5.2</v>
      </c>
      <c r="H203" s="72">
        <v>30</v>
      </c>
      <c r="I203" s="72">
        <v>1.1000000000000001</v>
      </c>
      <c r="J203" s="72">
        <v>239</v>
      </c>
      <c r="K203" s="72">
        <v>225</v>
      </c>
      <c r="L203" s="93">
        <f>100*(J203*(G203+H203+I203)+J204*(G204+H204+I204)+J205*(G205+H205+I205))/(D203*1000)</f>
        <v>19.179749999999999</v>
      </c>
      <c r="M203" s="72"/>
    </row>
    <row r="204" spans="1:13" ht="12.4" customHeight="1">
      <c r="A204" s="31"/>
      <c r="B204" s="36" t="s">
        <v>373</v>
      </c>
      <c r="C204" s="20"/>
      <c r="D204" s="21">
        <v>160</v>
      </c>
      <c r="E204" s="72" t="s">
        <v>270</v>
      </c>
      <c r="F204" s="72" t="s">
        <v>270</v>
      </c>
      <c r="G204" s="72">
        <v>0</v>
      </c>
      <c r="H204" s="72">
        <v>0</v>
      </c>
      <c r="I204" s="72">
        <v>0</v>
      </c>
      <c r="J204" s="72"/>
      <c r="K204" s="72"/>
      <c r="L204" s="93"/>
      <c r="M204" s="72"/>
    </row>
    <row r="205" spans="1:13" ht="12.4" customHeight="1">
      <c r="A205" s="31"/>
      <c r="B205" s="36" t="s">
        <v>374</v>
      </c>
      <c r="C205" s="20"/>
      <c r="D205" s="21">
        <v>160</v>
      </c>
      <c r="E205" s="72" t="s">
        <v>270</v>
      </c>
      <c r="F205" s="72" t="s">
        <v>270</v>
      </c>
      <c r="G205" s="72">
        <v>70.5</v>
      </c>
      <c r="H205" s="72">
        <v>17.5</v>
      </c>
      <c r="I205" s="72">
        <v>4.0999999999999996</v>
      </c>
      <c r="J205" s="72">
        <v>239</v>
      </c>
      <c r="K205" s="72">
        <v>223</v>
      </c>
      <c r="L205" s="93"/>
      <c r="M205" s="72"/>
    </row>
    <row r="206" spans="1:13" ht="12.4" customHeight="1">
      <c r="A206" s="37"/>
      <c r="B206" s="38" t="s">
        <v>107</v>
      </c>
      <c r="C206" s="20" t="s">
        <v>47</v>
      </c>
      <c r="D206" s="21"/>
      <c r="E206" s="72" t="s">
        <v>271</v>
      </c>
      <c r="F206" s="72" t="s">
        <v>271</v>
      </c>
      <c r="G206" s="72"/>
      <c r="H206" s="72"/>
      <c r="I206" s="72"/>
      <c r="J206" s="72"/>
      <c r="K206" s="72"/>
      <c r="L206" s="93"/>
      <c r="M206" s="72"/>
    </row>
    <row r="207" spans="1:13" ht="12.4" customHeight="1">
      <c r="A207" s="37"/>
      <c r="B207" s="36" t="s">
        <v>108</v>
      </c>
      <c r="C207" s="20"/>
      <c r="D207" s="21">
        <v>160</v>
      </c>
      <c r="E207" s="72" t="s">
        <v>271</v>
      </c>
      <c r="F207" s="72" t="s">
        <v>271</v>
      </c>
      <c r="G207" s="72">
        <v>7.7</v>
      </c>
      <c r="H207" s="72">
        <v>0.3</v>
      </c>
      <c r="I207" s="72">
        <v>20</v>
      </c>
      <c r="J207" s="72">
        <v>240</v>
      </c>
      <c r="K207" s="72">
        <v>225</v>
      </c>
      <c r="L207" s="93">
        <f>100*(J207*(G207+H207+I207)+J208*(G208+H208+I208)+J209*(G209+H209+I209))/(D207*1000)</f>
        <v>23.851750000000003</v>
      </c>
      <c r="M207" s="72"/>
    </row>
    <row r="208" spans="1:13" ht="12.4" customHeight="1">
      <c r="A208" s="37"/>
      <c r="B208" s="36" t="s">
        <v>414</v>
      </c>
      <c r="C208" s="32"/>
      <c r="D208" s="21">
        <v>160</v>
      </c>
      <c r="E208" s="72" t="s">
        <v>271</v>
      </c>
      <c r="F208" s="72" t="s">
        <v>271</v>
      </c>
      <c r="G208" s="72">
        <v>58.5</v>
      </c>
      <c r="H208" s="72">
        <v>22.7</v>
      </c>
      <c r="I208" s="72">
        <v>23.2</v>
      </c>
      <c r="J208" s="72">
        <v>232</v>
      </c>
      <c r="K208" s="72">
        <v>224</v>
      </c>
      <c r="L208" s="93"/>
      <c r="M208" s="72"/>
    </row>
    <row r="209" spans="1:13" ht="12.4" customHeight="1">
      <c r="A209" s="37"/>
      <c r="B209" s="36" t="s">
        <v>415</v>
      </c>
      <c r="C209" s="32"/>
      <c r="D209" s="21">
        <v>160</v>
      </c>
      <c r="E209" s="72" t="s">
        <v>271</v>
      </c>
      <c r="F209" s="72" t="s">
        <v>271</v>
      </c>
      <c r="G209" s="72">
        <v>2.4</v>
      </c>
      <c r="H209" s="72">
        <v>22.9</v>
      </c>
      <c r="I209" s="72">
        <v>6.1</v>
      </c>
      <c r="J209" s="72">
        <v>230</v>
      </c>
      <c r="K209" s="72">
        <v>221</v>
      </c>
      <c r="L209" s="93"/>
      <c r="M209" s="72"/>
    </row>
    <row r="210" spans="1:13" ht="12.4" customHeight="1">
      <c r="A210" s="37"/>
      <c r="B210" s="15" t="s">
        <v>109</v>
      </c>
      <c r="C210" s="32"/>
      <c r="D210" s="21">
        <v>160</v>
      </c>
      <c r="E210" s="72" t="s">
        <v>271</v>
      </c>
      <c r="F210" s="72" t="s">
        <v>271</v>
      </c>
      <c r="G210" s="72">
        <v>19.7</v>
      </c>
      <c r="H210" s="72">
        <v>12</v>
      </c>
      <c r="I210" s="72">
        <v>22.7</v>
      </c>
      <c r="J210" s="72">
        <v>231</v>
      </c>
      <c r="K210" s="72">
        <v>225</v>
      </c>
      <c r="L210" s="93">
        <f>100*(J210*(G210+H210+I210)+J211*(G211+H211+I211))/(D210*1000)</f>
        <v>18.353999999999999</v>
      </c>
      <c r="M210" s="72"/>
    </row>
    <row r="211" spans="1:13" ht="12.4" customHeight="1">
      <c r="A211" s="31"/>
      <c r="B211" s="15" t="s">
        <v>416</v>
      </c>
      <c r="C211" s="32"/>
      <c r="D211" s="21">
        <v>160</v>
      </c>
      <c r="E211" s="72" t="s">
        <v>271</v>
      </c>
      <c r="F211" s="72" t="s">
        <v>271</v>
      </c>
      <c r="G211" s="72">
        <v>32.799999999999997</v>
      </c>
      <c r="H211" s="72">
        <v>18</v>
      </c>
      <c r="I211" s="72">
        <v>19.2</v>
      </c>
      <c r="J211" s="72">
        <v>240</v>
      </c>
      <c r="K211" s="72">
        <v>221</v>
      </c>
      <c r="L211" s="93"/>
      <c r="M211" s="72"/>
    </row>
    <row r="212" spans="1:13" ht="12.4" customHeight="1">
      <c r="A212" s="30"/>
      <c r="B212" s="15" t="s">
        <v>110</v>
      </c>
      <c r="C212" s="32"/>
      <c r="D212" s="21">
        <v>100</v>
      </c>
      <c r="E212" s="72" t="s">
        <v>271</v>
      </c>
      <c r="F212" s="72" t="s">
        <v>271</v>
      </c>
      <c r="G212" s="72">
        <v>3.3</v>
      </c>
      <c r="H212" s="72">
        <v>17</v>
      </c>
      <c r="I212" s="72">
        <v>16.399999999999999</v>
      </c>
      <c r="J212" s="72">
        <v>233</v>
      </c>
      <c r="K212" s="72">
        <v>228</v>
      </c>
      <c r="L212" s="93">
        <f>100*(J212*(G212+H212+I212)+J213*(G213+H213+I213))/(D212*1000)</f>
        <v>21.348199999999999</v>
      </c>
      <c r="M212" s="72"/>
    </row>
    <row r="213" spans="1:13" ht="12.4" customHeight="1">
      <c r="A213" s="30"/>
      <c r="B213" s="15" t="s">
        <v>417</v>
      </c>
      <c r="C213" s="32"/>
      <c r="D213" s="21">
        <v>100</v>
      </c>
      <c r="E213" s="72" t="s">
        <v>271</v>
      </c>
      <c r="F213" s="72" t="s">
        <v>271</v>
      </c>
      <c r="G213" s="72">
        <v>16.600000000000001</v>
      </c>
      <c r="H213" s="72">
        <v>17.5</v>
      </c>
      <c r="I213" s="72">
        <v>19</v>
      </c>
      <c r="J213" s="72">
        <v>241</v>
      </c>
      <c r="K213" s="72">
        <v>225</v>
      </c>
      <c r="L213" s="93"/>
      <c r="M213" s="72"/>
    </row>
    <row r="214" spans="1:13" ht="12.4" customHeight="1">
      <c r="A214" s="30"/>
      <c r="B214" s="20" t="s">
        <v>111</v>
      </c>
      <c r="C214" s="20" t="s">
        <v>47</v>
      </c>
      <c r="D214" s="21"/>
      <c r="E214" s="72" t="s">
        <v>271</v>
      </c>
      <c r="F214" s="72" t="s">
        <v>271</v>
      </c>
      <c r="G214" s="72"/>
      <c r="H214" s="72"/>
      <c r="I214" s="72"/>
      <c r="J214" s="72"/>
      <c r="K214" s="72"/>
      <c r="L214" s="93"/>
      <c r="M214" s="72"/>
    </row>
    <row r="215" spans="1:13" ht="12.4" customHeight="1">
      <c r="A215" s="30"/>
      <c r="B215" s="15" t="s">
        <v>112</v>
      </c>
      <c r="C215" s="32"/>
      <c r="D215" s="21">
        <v>160</v>
      </c>
      <c r="E215" s="72" t="s">
        <v>271</v>
      </c>
      <c r="F215" s="72" t="s">
        <v>271</v>
      </c>
      <c r="G215" s="72">
        <v>1.1000000000000001</v>
      </c>
      <c r="H215" s="72">
        <v>0.8</v>
      </c>
      <c r="I215" s="72">
        <v>2</v>
      </c>
      <c r="J215" s="72">
        <v>236</v>
      </c>
      <c r="K215" s="72">
        <v>225</v>
      </c>
      <c r="L215" s="93">
        <f>100*(J215*(G215+H215+I215)+J216*(G216+H216+I216))/(D215*1000)</f>
        <v>2.95</v>
      </c>
      <c r="M215" s="72"/>
    </row>
    <row r="216" spans="1:13" ht="12.4" customHeight="1">
      <c r="A216" s="30"/>
      <c r="B216" s="15" t="s">
        <v>421</v>
      </c>
      <c r="C216" s="32"/>
      <c r="D216" s="21">
        <v>160</v>
      </c>
      <c r="E216" s="72" t="s">
        <v>271</v>
      </c>
      <c r="F216" s="72" t="s">
        <v>271</v>
      </c>
      <c r="G216" s="72">
        <v>0.2</v>
      </c>
      <c r="H216" s="72">
        <v>1.6</v>
      </c>
      <c r="I216" s="72">
        <v>14.3</v>
      </c>
      <c r="J216" s="72">
        <v>236</v>
      </c>
      <c r="K216" s="72">
        <v>236</v>
      </c>
      <c r="L216" s="93"/>
      <c r="M216" s="72"/>
    </row>
    <row r="217" spans="1:13" ht="12.4" customHeight="1">
      <c r="A217" s="30"/>
      <c r="B217" s="15" t="s">
        <v>113</v>
      </c>
      <c r="C217" s="32"/>
      <c r="D217" s="21">
        <v>100</v>
      </c>
      <c r="E217" s="72" t="s">
        <v>271</v>
      </c>
      <c r="F217" s="72" t="s">
        <v>271</v>
      </c>
      <c r="G217" s="72">
        <v>13.1</v>
      </c>
      <c r="H217" s="72">
        <v>15.5</v>
      </c>
      <c r="I217" s="72">
        <v>21</v>
      </c>
      <c r="J217" s="72">
        <v>236</v>
      </c>
      <c r="K217" s="72">
        <v>218</v>
      </c>
      <c r="L217" s="93">
        <f>100*(J217*(G217+H217+I217)+J218*(G218+H218+I218)+J219*(G219+H219+I219))/(D217*1000)</f>
        <v>33.653599999999997</v>
      </c>
      <c r="M217" s="72"/>
    </row>
    <row r="218" spans="1:13" ht="12.4" customHeight="1">
      <c r="A218" s="30"/>
      <c r="B218" s="15" t="s">
        <v>419</v>
      </c>
      <c r="C218" s="32"/>
      <c r="D218" s="21">
        <v>100</v>
      </c>
      <c r="E218" s="72" t="s">
        <v>271</v>
      </c>
      <c r="F218" s="72" t="s">
        <v>271</v>
      </c>
      <c r="G218" s="72">
        <v>27.7</v>
      </c>
      <c r="H218" s="72">
        <v>25.7</v>
      </c>
      <c r="I218" s="72">
        <v>12.5</v>
      </c>
      <c r="J218" s="72">
        <v>236</v>
      </c>
      <c r="K218" s="72">
        <v>234</v>
      </c>
      <c r="L218" s="93"/>
      <c r="M218" s="72"/>
    </row>
    <row r="219" spans="1:13" ht="12.4" customHeight="1">
      <c r="A219" s="30"/>
      <c r="B219" s="15" t="s">
        <v>420</v>
      </c>
      <c r="C219" s="32"/>
      <c r="D219" s="21">
        <v>100</v>
      </c>
      <c r="E219" s="72" t="s">
        <v>271</v>
      </c>
      <c r="F219" s="72" t="s">
        <v>271</v>
      </c>
      <c r="G219" s="72">
        <v>9.6999999999999993</v>
      </c>
      <c r="H219" s="72">
        <v>5.2</v>
      </c>
      <c r="I219" s="72">
        <v>12.2</v>
      </c>
      <c r="J219" s="72">
        <v>236</v>
      </c>
      <c r="K219" s="72">
        <v>225</v>
      </c>
      <c r="L219" s="93"/>
      <c r="M219" s="72"/>
    </row>
    <row r="220" spans="1:13" ht="12.4" customHeight="1">
      <c r="A220" s="30"/>
      <c r="B220" s="39" t="s">
        <v>114</v>
      </c>
      <c r="C220" s="39"/>
      <c r="D220" s="21">
        <v>100</v>
      </c>
      <c r="E220" s="72" t="s">
        <v>271</v>
      </c>
      <c r="F220" s="72" t="s">
        <v>271</v>
      </c>
      <c r="G220" s="72">
        <v>9.6999999999999993</v>
      </c>
      <c r="H220" s="72">
        <v>23.5</v>
      </c>
      <c r="I220" s="72">
        <v>26.6</v>
      </c>
      <c r="J220" s="72">
        <v>236</v>
      </c>
      <c r="K220" s="72">
        <v>229</v>
      </c>
      <c r="L220" s="93">
        <f>100*(J220*(G220+H220+I220)+J221*(G221+H221+I221))/(D220*1000)</f>
        <v>27.092800000000004</v>
      </c>
      <c r="M220" s="72"/>
    </row>
    <row r="221" spans="1:13" ht="12.4" customHeight="1">
      <c r="A221" s="33"/>
      <c r="B221" s="39" t="s">
        <v>418</v>
      </c>
      <c r="C221" s="39"/>
      <c r="D221" s="21">
        <v>100</v>
      </c>
      <c r="E221" s="72" t="s">
        <v>271</v>
      </c>
      <c r="F221" s="72" t="s">
        <v>271</v>
      </c>
      <c r="G221" s="72">
        <v>8.3000000000000007</v>
      </c>
      <c r="H221" s="72">
        <v>31.1</v>
      </c>
      <c r="I221" s="72">
        <v>15.6</v>
      </c>
      <c r="J221" s="72">
        <v>236</v>
      </c>
      <c r="K221" s="72">
        <v>232</v>
      </c>
      <c r="L221" s="93"/>
      <c r="M221" s="72"/>
    </row>
    <row r="222" spans="1:13" ht="12.4" customHeight="1">
      <c r="A222" s="33"/>
      <c r="B222" s="19" t="s">
        <v>17</v>
      </c>
      <c r="C222" s="20" t="s">
        <v>115</v>
      </c>
      <c r="D222" s="21"/>
      <c r="E222" s="72" t="s">
        <v>271</v>
      </c>
      <c r="F222" s="72" t="s">
        <v>271</v>
      </c>
      <c r="G222" s="72"/>
      <c r="H222" s="72"/>
      <c r="I222" s="72"/>
      <c r="J222" s="72"/>
      <c r="K222" s="72"/>
      <c r="L222" s="93"/>
      <c r="M222" s="72"/>
    </row>
    <row r="223" spans="1:13" ht="12.4" customHeight="1">
      <c r="A223" s="9" t="s">
        <v>16</v>
      </c>
      <c r="B223" s="22" t="s">
        <v>116</v>
      </c>
      <c r="C223" s="20"/>
      <c r="D223" s="21">
        <v>100</v>
      </c>
      <c r="E223" s="72" t="s">
        <v>271</v>
      </c>
      <c r="F223" s="72" t="s">
        <v>271</v>
      </c>
      <c r="G223" s="72">
        <v>10</v>
      </c>
      <c r="H223" s="72">
        <v>7.9</v>
      </c>
      <c r="I223" s="72">
        <v>36.5</v>
      </c>
      <c r="J223" s="72">
        <v>230</v>
      </c>
      <c r="K223" s="72">
        <v>217</v>
      </c>
      <c r="L223" s="93">
        <f>100*(J223*(G223+H223+I223)+J224*(G224+H224+I224))/(D223*1000)</f>
        <v>14.191000000000001</v>
      </c>
      <c r="M223" s="72"/>
    </row>
    <row r="224" spans="1:13" ht="12.4" customHeight="1">
      <c r="A224" s="40"/>
      <c r="B224" s="22" t="s">
        <v>329</v>
      </c>
      <c r="C224" s="20"/>
      <c r="D224" s="21">
        <v>100</v>
      </c>
      <c r="E224" s="72" t="s">
        <v>271</v>
      </c>
      <c r="F224" s="72" t="s">
        <v>271</v>
      </c>
      <c r="G224" s="72">
        <v>0.2</v>
      </c>
      <c r="H224" s="72">
        <v>0.6</v>
      </c>
      <c r="I224" s="72">
        <v>6.5</v>
      </c>
      <c r="J224" s="72">
        <v>230</v>
      </c>
      <c r="K224" s="72">
        <v>216</v>
      </c>
      <c r="L224" s="93"/>
      <c r="M224" s="72"/>
    </row>
    <row r="225" spans="1:13" ht="12.4" customHeight="1">
      <c r="A225" s="40"/>
      <c r="B225" s="15" t="s">
        <v>117</v>
      </c>
      <c r="C225" s="15"/>
      <c r="D225" s="21">
        <v>100</v>
      </c>
      <c r="E225" s="72" t="s">
        <v>271</v>
      </c>
      <c r="F225" s="72" t="s">
        <v>271</v>
      </c>
      <c r="G225" s="72">
        <v>24.6</v>
      </c>
      <c r="H225" s="72">
        <v>36</v>
      </c>
      <c r="I225" s="72">
        <v>11.3</v>
      </c>
      <c r="J225" s="72">
        <v>230</v>
      </c>
      <c r="K225" s="72">
        <v>215</v>
      </c>
      <c r="L225" s="93">
        <f>100*(J225*(G225+H225+I225)+J226*(G226+H226+I226))/(D225*1000)</f>
        <v>33.057499999999997</v>
      </c>
      <c r="M225" s="72"/>
    </row>
    <row r="226" spans="1:13" ht="12.4" customHeight="1">
      <c r="A226" s="40"/>
      <c r="B226" s="15" t="s">
        <v>330</v>
      </c>
      <c r="C226" s="15"/>
      <c r="D226" s="21">
        <v>100</v>
      </c>
      <c r="E226" s="72" t="s">
        <v>271</v>
      </c>
      <c r="F226" s="72" t="s">
        <v>271</v>
      </c>
      <c r="G226" s="72">
        <v>35.799999999999997</v>
      </c>
      <c r="H226" s="72">
        <v>6.8</v>
      </c>
      <c r="I226" s="72">
        <v>27.7</v>
      </c>
      <c r="J226" s="72">
        <v>235</v>
      </c>
      <c r="K226" s="72">
        <v>219</v>
      </c>
      <c r="L226" s="93"/>
      <c r="M226" s="72"/>
    </row>
    <row r="227" spans="1:13" ht="12.4" customHeight="1">
      <c r="A227" s="29"/>
      <c r="B227" s="41" t="s">
        <v>119</v>
      </c>
      <c r="C227" s="20" t="s">
        <v>120</v>
      </c>
      <c r="D227" s="21"/>
      <c r="E227" s="72" t="s">
        <v>271</v>
      </c>
      <c r="F227" s="72" t="s">
        <v>271</v>
      </c>
      <c r="G227" s="72"/>
      <c r="H227" s="72"/>
      <c r="I227" s="72"/>
      <c r="J227" s="72"/>
      <c r="K227" s="72"/>
      <c r="L227" s="93"/>
      <c r="M227" s="72"/>
    </row>
    <row r="228" spans="1:13" ht="12.4" customHeight="1">
      <c r="A228" s="9" t="s">
        <v>118</v>
      </c>
      <c r="B228" s="34" t="s">
        <v>121</v>
      </c>
      <c r="C228" s="20"/>
      <c r="D228" s="21">
        <v>100</v>
      </c>
      <c r="E228" s="72" t="s">
        <v>271</v>
      </c>
      <c r="F228" s="72" t="s">
        <v>271</v>
      </c>
      <c r="G228" s="72">
        <v>9</v>
      </c>
      <c r="H228" s="72">
        <v>1.3</v>
      </c>
      <c r="I228" s="72">
        <v>1.5</v>
      </c>
      <c r="J228" s="72">
        <v>235</v>
      </c>
      <c r="K228" s="72">
        <v>219</v>
      </c>
      <c r="L228" s="93">
        <f t="shared" ref="L228" si="8">100*(J228*(G228+H228+I228))/(D228*1000)</f>
        <v>2.7730000000000001</v>
      </c>
      <c r="M228" s="72"/>
    </row>
    <row r="229" spans="1:13" ht="12.4" customHeight="1">
      <c r="A229" s="40"/>
      <c r="B229" s="15" t="s">
        <v>122</v>
      </c>
      <c r="C229" s="20"/>
      <c r="D229" s="21">
        <v>100</v>
      </c>
      <c r="E229" s="72" t="s">
        <v>271</v>
      </c>
      <c r="F229" s="72" t="s">
        <v>271</v>
      </c>
      <c r="G229" s="72">
        <v>8.1</v>
      </c>
      <c r="H229" s="72">
        <v>9.9</v>
      </c>
      <c r="I229" s="72">
        <v>15.3</v>
      </c>
      <c r="J229" s="72">
        <v>239</v>
      </c>
      <c r="K229" s="72">
        <v>223</v>
      </c>
      <c r="L229" s="93">
        <f>100*(J229*(G229+H229+I229)+J230*(G230+H230+I230)+J231*(G231+H231+I231))/(D229*1000)</f>
        <v>16.299900000000001</v>
      </c>
      <c r="M229" s="72"/>
    </row>
    <row r="230" spans="1:13" ht="12.4" customHeight="1">
      <c r="A230" s="40"/>
      <c r="B230" s="15" t="s">
        <v>331</v>
      </c>
      <c r="C230" s="42"/>
      <c r="D230" s="21">
        <v>100</v>
      </c>
      <c r="E230" s="72" t="s">
        <v>271</v>
      </c>
      <c r="F230" s="72" t="s">
        <v>271</v>
      </c>
      <c r="G230" s="72">
        <v>0</v>
      </c>
      <c r="H230" s="72">
        <v>0</v>
      </c>
      <c r="I230" s="72">
        <v>1</v>
      </c>
      <c r="J230" s="72">
        <v>252</v>
      </c>
      <c r="K230" s="72">
        <v>242</v>
      </c>
      <c r="L230" s="93"/>
      <c r="M230" s="72"/>
    </row>
    <row r="231" spans="1:13" ht="12.4" customHeight="1">
      <c r="A231" s="40"/>
      <c r="B231" s="15" t="s">
        <v>332</v>
      </c>
      <c r="C231" s="42"/>
      <c r="D231" s="21">
        <v>100</v>
      </c>
      <c r="E231" s="72" t="s">
        <v>271</v>
      </c>
      <c r="F231" s="72" t="s">
        <v>271</v>
      </c>
      <c r="G231" s="72">
        <v>18.100000000000001</v>
      </c>
      <c r="H231" s="72">
        <v>8.3000000000000007</v>
      </c>
      <c r="I231" s="72">
        <v>5.7</v>
      </c>
      <c r="J231" s="72">
        <v>252</v>
      </c>
      <c r="K231" s="72">
        <v>225</v>
      </c>
      <c r="L231" s="93"/>
      <c r="M231" s="72"/>
    </row>
    <row r="232" spans="1:13" ht="12.4" customHeight="1">
      <c r="A232" s="29"/>
      <c r="B232" s="41" t="s">
        <v>124</v>
      </c>
      <c r="C232" s="42" t="s">
        <v>125</v>
      </c>
      <c r="D232" s="21"/>
      <c r="E232" s="72" t="s">
        <v>271</v>
      </c>
      <c r="F232" s="72" t="s">
        <v>271</v>
      </c>
      <c r="G232" s="72"/>
      <c r="H232" s="72"/>
      <c r="I232" s="72"/>
      <c r="J232" s="72"/>
      <c r="K232" s="72"/>
      <c r="L232" s="93"/>
      <c r="M232" s="72"/>
    </row>
    <row r="233" spans="1:13" ht="12.4" customHeight="1">
      <c r="A233" s="23" t="s">
        <v>123</v>
      </c>
      <c r="B233" s="34" t="s">
        <v>126</v>
      </c>
      <c r="C233" s="42"/>
      <c r="D233" s="21">
        <v>250</v>
      </c>
      <c r="E233" s="72" t="s">
        <v>271</v>
      </c>
      <c r="F233" s="72" t="s">
        <v>271</v>
      </c>
      <c r="G233" s="72">
        <v>10.9</v>
      </c>
      <c r="H233" s="72">
        <v>31.4</v>
      </c>
      <c r="I233" s="72">
        <v>35.299999999999997</v>
      </c>
      <c r="J233" s="72">
        <v>243</v>
      </c>
      <c r="K233" s="72">
        <v>226</v>
      </c>
      <c r="L233" s="93">
        <f>100*(J233*(G233+H233+I233)+J234*(G234+H234+I234))/(D233*1000)</f>
        <v>18.895679999999999</v>
      </c>
      <c r="M233" s="72"/>
    </row>
    <row r="234" spans="1:13" ht="12.4" customHeight="1">
      <c r="A234" s="35"/>
      <c r="B234" s="34" t="s">
        <v>424</v>
      </c>
      <c r="C234" s="42"/>
      <c r="D234" s="21">
        <v>250</v>
      </c>
      <c r="E234" s="72" t="s">
        <v>271</v>
      </c>
      <c r="F234" s="72" t="s">
        <v>271</v>
      </c>
      <c r="G234" s="72">
        <v>68.7</v>
      </c>
      <c r="H234" s="72">
        <v>16.100000000000001</v>
      </c>
      <c r="I234" s="72">
        <v>32</v>
      </c>
      <c r="J234" s="72">
        <v>243</v>
      </c>
      <c r="K234" s="72">
        <v>224</v>
      </c>
      <c r="L234" s="93"/>
      <c r="M234" s="72"/>
    </row>
    <row r="235" spans="1:13" ht="12.4" customHeight="1">
      <c r="A235" s="35"/>
      <c r="B235" s="34" t="s">
        <v>127</v>
      </c>
      <c r="C235" s="20"/>
      <c r="D235" s="21">
        <v>250</v>
      </c>
      <c r="E235" s="72" t="s">
        <v>270</v>
      </c>
      <c r="F235" s="72" t="s">
        <v>270</v>
      </c>
      <c r="G235" s="72">
        <v>16.8</v>
      </c>
      <c r="H235" s="72">
        <v>9.6999999999999993</v>
      </c>
      <c r="I235" s="72">
        <v>1.1000000000000001</v>
      </c>
      <c r="J235" s="72">
        <v>243</v>
      </c>
      <c r="K235" s="72">
        <v>223</v>
      </c>
      <c r="L235" s="93">
        <f>100*(J235*(G235+H235+I235)+J236*(G236+H236+I236)+J237*(G237+H237+I237))/(D235*1000)</f>
        <v>13.622240000000001</v>
      </c>
      <c r="M235" s="72"/>
    </row>
    <row r="236" spans="1:13" ht="12.4" customHeight="1">
      <c r="A236" s="30"/>
      <c r="B236" s="34" t="s">
        <v>422</v>
      </c>
      <c r="C236" s="20"/>
      <c r="D236" s="21">
        <v>250</v>
      </c>
      <c r="E236" s="72" t="s">
        <v>270</v>
      </c>
      <c r="F236" s="72" t="s">
        <v>270</v>
      </c>
      <c r="G236" s="72">
        <v>51.6</v>
      </c>
      <c r="H236" s="72">
        <v>36.1</v>
      </c>
      <c r="I236" s="72">
        <v>26.3</v>
      </c>
      <c r="J236" s="72">
        <v>234</v>
      </c>
      <c r="K236" s="72">
        <v>220</v>
      </c>
      <c r="L236" s="93"/>
      <c r="M236" s="72"/>
    </row>
    <row r="237" spans="1:13" ht="12.4" customHeight="1">
      <c r="A237" s="30"/>
      <c r="B237" s="34" t="s">
        <v>423</v>
      </c>
      <c r="C237" s="20"/>
      <c r="D237" s="21">
        <v>250</v>
      </c>
      <c r="E237" s="72" t="s">
        <v>270</v>
      </c>
      <c r="F237" s="72" t="s">
        <v>270</v>
      </c>
      <c r="G237" s="72">
        <v>0.7</v>
      </c>
      <c r="H237" s="72">
        <v>0.9</v>
      </c>
      <c r="I237" s="72">
        <v>1.3</v>
      </c>
      <c r="J237" s="72">
        <v>232</v>
      </c>
      <c r="K237" s="72">
        <v>220</v>
      </c>
      <c r="L237" s="93"/>
      <c r="M237" s="72"/>
    </row>
    <row r="238" spans="1:13" ht="12.4" customHeight="1">
      <c r="A238" s="43"/>
      <c r="B238" s="15" t="s">
        <v>128</v>
      </c>
      <c r="C238" s="20"/>
      <c r="D238" s="21">
        <v>250</v>
      </c>
      <c r="E238" s="72" t="s">
        <v>270</v>
      </c>
      <c r="F238" s="72" t="s">
        <v>270</v>
      </c>
      <c r="G238" s="72">
        <v>4.5999999999999996</v>
      </c>
      <c r="H238" s="72">
        <v>0</v>
      </c>
      <c r="I238" s="72">
        <v>0</v>
      </c>
      <c r="J238" s="72">
        <v>231</v>
      </c>
      <c r="K238" s="72">
        <v>226</v>
      </c>
      <c r="L238" s="93">
        <f>100*(J238*(G238+H238+I238)+J239*(G239+H239+I239)+J240*(G240+H240+I240)+J241*(I241+H241+G241))/(D238*1000)</f>
        <v>15.711079999999997</v>
      </c>
      <c r="M238" s="72"/>
    </row>
    <row r="239" spans="1:13" ht="12.4" customHeight="1">
      <c r="A239" s="43"/>
      <c r="B239" s="15" t="s">
        <v>425</v>
      </c>
      <c r="C239" s="20"/>
      <c r="D239" s="21">
        <v>250</v>
      </c>
      <c r="E239" s="72" t="s">
        <v>271</v>
      </c>
      <c r="F239" s="72" t="s">
        <v>271</v>
      </c>
      <c r="G239" s="72">
        <v>37.700000000000003</v>
      </c>
      <c r="H239" s="72">
        <v>1.7</v>
      </c>
      <c r="I239" s="72">
        <v>20.8</v>
      </c>
      <c r="J239" s="72">
        <v>245</v>
      </c>
      <c r="K239" s="72">
        <v>232</v>
      </c>
      <c r="L239" s="93"/>
      <c r="M239" s="72"/>
    </row>
    <row r="240" spans="1:13" ht="12.4" customHeight="1">
      <c r="A240" s="43"/>
      <c r="B240" s="15" t="s">
        <v>426</v>
      </c>
      <c r="C240" s="20"/>
      <c r="D240" s="21">
        <v>250</v>
      </c>
      <c r="E240" s="72" t="s">
        <v>271</v>
      </c>
      <c r="F240" s="72" t="s">
        <v>271</v>
      </c>
      <c r="G240" s="72">
        <v>13.9</v>
      </c>
      <c r="H240" s="72">
        <v>4.7</v>
      </c>
      <c r="I240" s="72">
        <v>1</v>
      </c>
      <c r="J240" s="72">
        <v>241</v>
      </c>
      <c r="K240" s="72">
        <v>225</v>
      </c>
      <c r="L240" s="93"/>
      <c r="M240" s="72"/>
    </row>
    <row r="241" spans="1:13" ht="12.4" customHeight="1">
      <c r="A241" s="43"/>
      <c r="B241" s="15" t="s">
        <v>427</v>
      </c>
      <c r="C241" s="20"/>
      <c r="D241" s="21">
        <v>250</v>
      </c>
      <c r="E241" s="72" t="s">
        <v>271</v>
      </c>
      <c r="F241" s="72" t="s">
        <v>271</v>
      </c>
      <c r="G241" s="72">
        <v>28.3</v>
      </c>
      <c r="H241" s="72">
        <v>17.2</v>
      </c>
      <c r="I241" s="72">
        <v>31</v>
      </c>
      <c r="J241" s="72">
        <v>245</v>
      </c>
      <c r="K241" s="72">
        <v>234</v>
      </c>
      <c r="L241" s="93"/>
      <c r="M241" s="72"/>
    </row>
    <row r="242" spans="1:13" ht="12.4" customHeight="1">
      <c r="A242" s="35"/>
      <c r="B242" s="27" t="s">
        <v>129</v>
      </c>
      <c r="C242" s="15"/>
      <c r="D242" s="28">
        <v>160</v>
      </c>
      <c r="E242" s="72" t="s">
        <v>271</v>
      </c>
      <c r="F242" s="72" t="s">
        <v>271</v>
      </c>
      <c r="G242" s="72">
        <v>20.100000000000001</v>
      </c>
      <c r="H242" s="72">
        <v>18.3</v>
      </c>
      <c r="I242" s="72">
        <v>36.6</v>
      </c>
      <c r="J242" s="72">
        <v>235</v>
      </c>
      <c r="K242" s="72">
        <v>225</v>
      </c>
      <c r="L242" s="93">
        <f>100*(J242*(G242+H242+I242)+J243*(G243+H243+I243))/(D242*1000)</f>
        <v>21.709</v>
      </c>
      <c r="M242" s="72"/>
    </row>
    <row r="243" spans="1:13" ht="12.4" customHeight="1">
      <c r="A243" s="35"/>
      <c r="B243" s="27" t="s">
        <v>428</v>
      </c>
      <c r="C243" s="27"/>
      <c r="D243" s="28">
        <v>160</v>
      </c>
      <c r="E243" s="72" t="s">
        <v>271</v>
      </c>
      <c r="F243" s="72" t="s">
        <v>271</v>
      </c>
      <c r="G243" s="72">
        <v>18.399999999999999</v>
      </c>
      <c r="H243" s="72">
        <v>13.3</v>
      </c>
      <c r="I243" s="72">
        <v>39</v>
      </c>
      <c r="J243" s="72">
        <v>242</v>
      </c>
      <c r="K243" s="72">
        <v>228</v>
      </c>
      <c r="L243" s="93"/>
      <c r="M243" s="72"/>
    </row>
    <row r="244" spans="1:13" ht="12.4" customHeight="1">
      <c r="A244" s="44"/>
      <c r="B244" s="42" t="s">
        <v>130</v>
      </c>
      <c r="C244" s="42" t="s">
        <v>125</v>
      </c>
      <c r="D244" s="28"/>
      <c r="E244" s="72" t="s">
        <v>271</v>
      </c>
      <c r="F244" s="72" t="s">
        <v>271</v>
      </c>
      <c r="G244" s="72"/>
      <c r="H244" s="72"/>
      <c r="I244" s="72"/>
      <c r="J244" s="72"/>
      <c r="K244" s="72"/>
      <c r="L244" s="93"/>
      <c r="M244" s="72"/>
    </row>
    <row r="245" spans="1:13" ht="12.4" customHeight="1">
      <c r="A245" s="35"/>
      <c r="B245" s="27" t="s">
        <v>131</v>
      </c>
      <c r="C245" s="20"/>
      <c r="D245" s="28">
        <v>100</v>
      </c>
      <c r="E245" s="72" t="s">
        <v>271</v>
      </c>
      <c r="F245" s="72" t="s">
        <v>271</v>
      </c>
      <c r="G245" s="72">
        <v>23.1</v>
      </c>
      <c r="H245" s="72">
        <v>11.3</v>
      </c>
      <c r="I245" s="72">
        <v>28.1</v>
      </c>
      <c r="J245" s="72">
        <v>236</v>
      </c>
      <c r="K245" s="72">
        <v>225</v>
      </c>
      <c r="L245" s="93">
        <f>100*(J245*(G245+H245+I245)+J246*(G246+H246+I246))/(D245*1000)</f>
        <v>24.743500000000001</v>
      </c>
      <c r="M245" s="72"/>
    </row>
    <row r="246" spans="1:13" ht="12.4" customHeight="1">
      <c r="A246" s="35"/>
      <c r="B246" s="27" t="s">
        <v>429</v>
      </c>
      <c r="C246" s="20"/>
      <c r="D246" s="28">
        <v>100</v>
      </c>
      <c r="E246" s="72" t="s">
        <v>271</v>
      </c>
      <c r="F246" s="72" t="s">
        <v>271</v>
      </c>
      <c r="G246" s="72">
        <v>27.2</v>
      </c>
      <c r="H246" s="72">
        <v>0</v>
      </c>
      <c r="I246" s="72">
        <v>12.3</v>
      </c>
      <c r="J246" s="72">
        <v>253</v>
      </c>
      <c r="K246" s="72">
        <v>241</v>
      </c>
      <c r="L246" s="93"/>
      <c r="M246" s="72"/>
    </row>
    <row r="247" spans="1:13" ht="12.4" customHeight="1">
      <c r="A247" s="37"/>
      <c r="B247" s="27" t="s">
        <v>132</v>
      </c>
      <c r="C247" s="15"/>
      <c r="D247" s="28">
        <v>100</v>
      </c>
      <c r="E247" s="72" t="s">
        <v>271</v>
      </c>
      <c r="F247" s="72" t="s">
        <v>271</v>
      </c>
      <c r="G247" s="72">
        <v>7.1</v>
      </c>
      <c r="H247" s="72">
        <v>3.9</v>
      </c>
      <c r="I247" s="72">
        <v>14.7</v>
      </c>
      <c r="J247" s="72">
        <v>232</v>
      </c>
      <c r="K247" s="72">
        <v>220</v>
      </c>
      <c r="L247" s="93">
        <f>100*(J247*(G247+H247+I247)+J248*(G248+H248+I248)+J249*(G249+H249+I249))/(D247*1000)</f>
        <v>33.272100000000002</v>
      </c>
      <c r="M247" s="72"/>
    </row>
    <row r="248" spans="1:13" ht="12.4" customHeight="1">
      <c r="A248" s="37"/>
      <c r="B248" s="27" t="s">
        <v>430</v>
      </c>
      <c r="C248" s="15"/>
      <c r="D248" s="28">
        <v>100</v>
      </c>
      <c r="E248" s="72" t="s">
        <v>271</v>
      </c>
      <c r="F248" s="72" t="s">
        <v>271</v>
      </c>
      <c r="G248" s="72">
        <v>31.3</v>
      </c>
      <c r="H248" s="72">
        <v>16.399999999999999</v>
      </c>
      <c r="I248" s="72">
        <v>18.899999999999999</v>
      </c>
      <c r="J248" s="72">
        <v>236</v>
      </c>
      <c r="K248" s="72">
        <v>223</v>
      </c>
      <c r="L248" s="93"/>
      <c r="M248" s="72"/>
    </row>
    <row r="249" spans="1:13" ht="12.4" customHeight="1">
      <c r="A249" s="37"/>
      <c r="B249" s="27" t="s">
        <v>431</v>
      </c>
      <c r="C249" s="15"/>
      <c r="D249" s="28">
        <v>100</v>
      </c>
      <c r="E249" s="72" t="s">
        <v>271</v>
      </c>
      <c r="F249" s="72" t="s">
        <v>271</v>
      </c>
      <c r="G249" s="72">
        <v>34.200000000000003</v>
      </c>
      <c r="H249" s="72">
        <v>3.7</v>
      </c>
      <c r="I249" s="72">
        <v>10.199999999999999</v>
      </c>
      <c r="J249" s="72">
        <v>241</v>
      </c>
      <c r="K249" s="72">
        <v>225</v>
      </c>
      <c r="L249" s="93"/>
      <c r="M249" s="72"/>
    </row>
    <row r="250" spans="1:13" ht="12.4" customHeight="1">
      <c r="A250" s="44"/>
      <c r="B250" s="27" t="s">
        <v>133</v>
      </c>
      <c r="C250" s="15"/>
      <c r="D250" s="28">
        <v>250</v>
      </c>
      <c r="E250" s="72" t="s">
        <v>271</v>
      </c>
      <c r="F250" s="72" t="s">
        <v>271</v>
      </c>
      <c r="G250" s="72">
        <v>62.8</v>
      </c>
      <c r="H250" s="72">
        <v>38.299999999999997</v>
      </c>
      <c r="I250" s="72">
        <v>19.5</v>
      </c>
      <c r="J250" s="72">
        <v>240</v>
      </c>
      <c r="K250" s="72">
        <v>223</v>
      </c>
      <c r="L250" s="93">
        <f>100*(J250*(G250+H250+I250)+J251*(G251+H251+I251)+J252*(G252+H252+I252))/(D250*1000)</f>
        <v>19.17352</v>
      </c>
      <c r="M250" s="72"/>
    </row>
    <row r="251" spans="1:13" ht="12.4" customHeight="1">
      <c r="A251" s="44"/>
      <c r="B251" s="27" t="s">
        <v>432</v>
      </c>
      <c r="C251" s="15"/>
      <c r="D251" s="28">
        <v>250</v>
      </c>
      <c r="E251" s="72" t="s">
        <v>271</v>
      </c>
      <c r="F251" s="72" t="s">
        <v>271</v>
      </c>
      <c r="G251" s="72">
        <v>18.7</v>
      </c>
      <c r="H251" s="72">
        <v>14.3</v>
      </c>
      <c r="I251" s="72">
        <v>24.7</v>
      </c>
      <c r="J251" s="72">
        <v>242</v>
      </c>
      <c r="K251" s="72">
        <v>221</v>
      </c>
      <c r="L251" s="93"/>
      <c r="M251" s="72"/>
    </row>
    <row r="252" spans="1:13" ht="12.4" customHeight="1">
      <c r="A252" s="44"/>
      <c r="B252" s="27" t="s">
        <v>433</v>
      </c>
      <c r="C252" s="15"/>
      <c r="D252" s="28">
        <v>250</v>
      </c>
      <c r="E252" s="72" t="s">
        <v>271</v>
      </c>
      <c r="F252" s="72" t="s">
        <v>271</v>
      </c>
      <c r="G252" s="72">
        <v>1.4</v>
      </c>
      <c r="H252" s="72">
        <v>18.600000000000001</v>
      </c>
      <c r="I252" s="72">
        <v>0.6</v>
      </c>
      <c r="J252" s="72">
        <v>244</v>
      </c>
      <c r="K252" s="72">
        <v>220</v>
      </c>
      <c r="L252" s="93"/>
      <c r="M252" s="72"/>
    </row>
    <row r="253" spans="1:13" ht="12.4" customHeight="1">
      <c r="A253" s="44"/>
      <c r="B253" s="27" t="s">
        <v>134</v>
      </c>
      <c r="C253" s="15"/>
      <c r="D253" s="28">
        <v>100</v>
      </c>
      <c r="E253" s="72" t="s">
        <v>271</v>
      </c>
      <c r="F253" s="72" t="s">
        <v>271</v>
      </c>
      <c r="G253" s="72">
        <v>13.6</v>
      </c>
      <c r="H253" s="72">
        <v>17.7</v>
      </c>
      <c r="I253" s="72">
        <v>31.1</v>
      </c>
      <c r="J253" s="72">
        <v>235</v>
      </c>
      <c r="K253" s="72">
        <v>226</v>
      </c>
      <c r="L253" s="93">
        <f>100*(J253*(G253+H253+I253)+J254*(G254+H254+I254))/(D253*1000)</f>
        <v>26.813500000000001</v>
      </c>
      <c r="M253" s="72"/>
    </row>
    <row r="254" spans="1:13" ht="12.4" customHeight="1">
      <c r="A254" s="44"/>
      <c r="B254" s="27" t="s">
        <v>434</v>
      </c>
      <c r="C254" s="15"/>
      <c r="D254" s="28">
        <v>100</v>
      </c>
      <c r="E254" s="72" t="s">
        <v>271</v>
      </c>
      <c r="F254" s="72" t="s">
        <v>271</v>
      </c>
      <c r="G254" s="72">
        <v>18.7</v>
      </c>
      <c r="H254" s="72">
        <v>10.7</v>
      </c>
      <c r="I254" s="72">
        <v>22.3</v>
      </c>
      <c r="J254" s="72">
        <v>235</v>
      </c>
      <c r="K254" s="72">
        <v>225</v>
      </c>
      <c r="L254" s="93"/>
      <c r="M254" s="72"/>
    </row>
    <row r="255" spans="1:13" ht="12.4" customHeight="1">
      <c r="A255" s="44"/>
      <c r="B255" s="27" t="s">
        <v>135</v>
      </c>
      <c r="C255" s="15"/>
      <c r="D255" s="28">
        <v>160</v>
      </c>
      <c r="E255" s="72" t="s">
        <v>271</v>
      </c>
      <c r="F255" s="72" t="s">
        <v>271</v>
      </c>
      <c r="G255" s="72">
        <v>4.2</v>
      </c>
      <c r="H255" s="72">
        <v>2.9</v>
      </c>
      <c r="I255" s="72">
        <v>23.6</v>
      </c>
      <c r="J255" s="72">
        <v>235</v>
      </c>
      <c r="K255" s="72">
        <v>223</v>
      </c>
      <c r="L255" s="93">
        <f>100*(J255*(G255+H255+I255)+J256*(G256+H256+I256))/(D255*1000)</f>
        <v>10.237187499999999</v>
      </c>
      <c r="M255" s="72"/>
    </row>
    <row r="256" spans="1:13" ht="12.4" customHeight="1">
      <c r="A256" s="44"/>
      <c r="B256" s="27" t="s">
        <v>435</v>
      </c>
      <c r="C256" s="15"/>
      <c r="D256" s="28">
        <v>160</v>
      </c>
      <c r="E256" s="72" t="s">
        <v>271</v>
      </c>
      <c r="F256" s="72" t="s">
        <v>271</v>
      </c>
      <c r="G256" s="72">
        <v>15.3</v>
      </c>
      <c r="H256" s="72">
        <v>11.4</v>
      </c>
      <c r="I256" s="72">
        <v>12.3</v>
      </c>
      <c r="J256" s="72">
        <v>235</v>
      </c>
      <c r="K256" s="72">
        <v>222</v>
      </c>
      <c r="L256" s="93"/>
      <c r="M256" s="72"/>
    </row>
    <row r="257" spans="1:13" ht="12.4" customHeight="1">
      <c r="A257" s="44"/>
      <c r="B257" s="36" t="s">
        <v>136</v>
      </c>
      <c r="C257" s="20"/>
      <c r="D257" s="28">
        <v>160</v>
      </c>
      <c r="E257" s="72" t="s">
        <v>271</v>
      </c>
      <c r="F257" s="72" t="s">
        <v>271</v>
      </c>
      <c r="G257" s="72">
        <v>62.1</v>
      </c>
      <c r="H257" s="72">
        <v>48.8</v>
      </c>
      <c r="I257" s="72">
        <v>41.6</v>
      </c>
      <c r="J257" s="72">
        <v>240</v>
      </c>
      <c r="K257" s="72">
        <v>230</v>
      </c>
      <c r="L257" s="93">
        <f t="shared" ref="L257" si="9">100*(J257*(G257+H257+I257))/(D257*1000)</f>
        <v>22.875</v>
      </c>
      <c r="M257" s="72"/>
    </row>
    <row r="258" spans="1:13" ht="12.4" customHeight="1">
      <c r="A258" s="35"/>
      <c r="B258" s="42" t="s">
        <v>137</v>
      </c>
      <c r="C258" s="20"/>
      <c r="D258" s="28"/>
      <c r="E258" s="72" t="s">
        <v>271</v>
      </c>
      <c r="F258" s="72" t="s">
        <v>271</v>
      </c>
      <c r="G258" s="72"/>
      <c r="H258" s="72"/>
      <c r="I258" s="72"/>
      <c r="J258" s="72"/>
      <c r="K258" s="72"/>
      <c r="L258" s="93"/>
      <c r="M258" s="72"/>
    </row>
    <row r="259" spans="1:13" ht="12.4" customHeight="1">
      <c r="A259" s="35"/>
      <c r="B259" s="27" t="s">
        <v>138</v>
      </c>
      <c r="C259" s="15"/>
      <c r="D259" s="28">
        <v>160</v>
      </c>
      <c r="E259" s="72" t="s">
        <v>271</v>
      </c>
      <c r="F259" s="72" t="s">
        <v>271</v>
      </c>
      <c r="G259" s="72">
        <v>19.100000000000001</v>
      </c>
      <c r="H259" s="72">
        <v>10.199999999999999</v>
      </c>
      <c r="I259" s="72">
        <v>7.1</v>
      </c>
      <c r="J259" s="72">
        <v>238</v>
      </c>
      <c r="K259" s="72">
        <v>226</v>
      </c>
      <c r="L259" s="93">
        <f>100*(J259*(G259+H259+I259)+J260*(G260+H260+I260)+J261*(G261+H261+I261))/(D259*1000)</f>
        <v>16.258375000000001</v>
      </c>
      <c r="M259" s="72"/>
    </row>
    <row r="260" spans="1:13" ht="12.4" customHeight="1">
      <c r="A260" s="35"/>
      <c r="B260" s="27" t="s">
        <v>436</v>
      </c>
      <c r="C260" s="61"/>
      <c r="D260" s="28">
        <v>160</v>
      </c>
      <c r="E260" s="72" t="s">
        <v>271</v>
      </c>
      <c r="F260" s="72" t="s">
        <v>271</v>
      </c>
      <c r="G260" s="72">
        <v>0</v>
      </c>
      <c r="H260" s="72">
        <v>2.2000000000000002</v>
      </c>
      <c r="I260" s="72">
        <v>3.5</v>
      </c>
      <c r="J260" s="72">
        <v>238</v>
      </c>
      <c r="K260" s="72">
        <v>228</v>
      </c>
      <c r="L260" s="93"/>
      <c r="M260" s="72"/>
    </row>
    <row r="261" spans="1:13" ht="12.4" customHeight="1">
      <c r="A261" s="35"/>
      <c r="B261" s="27" t="s">
        <v>437</v>
      </c>
      <c r="C261" s="61"/>
      <c r="D261" s="28">
        <v>160</v>
      </c>
      <c r="E261" s="72" t="s">
        <v>271</v>
      </c>
      <c r="F261" s="72" t="s">
        <v>271</v>
      </c>
      <c r="G261" s="72">
        <v>18.399999999999999</v>
      </c>
      <c r="H261" s="72">
        <v>22.6</v>
      </c>
      <c r="I261" s="72">
        <v>26.2</v>
      </c>
      <c r="J261" s="72">
        <v>238</v>
      </c>
      <c r="K261" s="72">
        <v>229</v>
      </c>
      <c r="L261" s="93"/>
      <c r="M261" s="72"/>
    </row>
    <row r="262" spans="1:13" ht="12.4" customHeight="1">
      <c r="A262" s="44"/>
      <c r="B262" s="36" t="s">
        <v>139</v>
      </c>
      <c r="C262" s="32"/>
      <c r="D262" s="28">
        <v>63</v>
      </c>
      <c r="E262" s="72" t="s">
        <v>271</v>
      </c>
      <c r="F262" s="72" t="s">
        <v>271</v>
      </c>
      <c r="G262" s="72">
        <v>0</v>
      </c>
      <c r="H262" s="72">
        <v>19.899999999999999</v>
      </c>
      <c r="I262" s="72">
        <v>18.3</v>
      </c>
      <c r="J262" s="72">
        <v>250</v>
      </c>
      <c r="K262" s="72">
        <v>225</v>
      </c>
      <c r="L262" s="93">
        <f>100*(J262*(G262+H262+I262)+J263*(G263+H263+I263))/(D262*1000)</f>
        <v>22.285079365079362</v>
      </c>
      <c r="M262" s="72"/>
    </row>
    <row r="263" spans="1:13" ht="12.4" customHeight="1">
      <c r="A263" s="44"/>
      <c r="B263" s="36" t="s">
        <v>438</v>
      </c>
      <c r="C263" s="32"/>
      <c r="D263" s="28">
        <v>63</v>
      </c>
      <c r="E263" s="72" t="s">
        <v>271</v>
      </c>
      <c r="F263" s="72" t="s">
        <v>271</v>
      </c>
      <c r="G263" s="72">
        <v>10.8</v>
      </c>
      <c r="H263" s="72">
        <v>1.1000000000000001</v>
      </c>
      <c r="I263" s="72">
        <v>6.5</v>
      </c>
      <c r="J263" s="72">
        <v>244</v>
      </c>
      <c r="K263" s="72">
        <v>232</v>
      </c>
      <c r="L263" s="93"/>
      <c r="M263" s="72"/>
    </row>
    <row r="264" spans="1:13" ht="12.4" customHeight="1">
      <c r="A264" s="37"/>
      <c r="B264" s="27" t="s">
        <v>140</v>
      </c>
      <c r="C264" s="20"/>
      <c r="D264" s="28">
        <v>100</v>
      </c>
      <c r="E264" s="72" t="s">
        <v>271</v>
      </c>
      <c r="F264" s="72" t="s">
        <v>271</v>
      </c>
      <c r="G264" s="72">
        <v>12.8</v>
      </c>
      <c r="H264" s="72">
        <v>13.4</v>
      </c>
      <c r="I264" s="72">
        <v>13.9</v>
      </c>
      <c r="J264" s="72">
        <v>238</v>
      </c>
      <c r="K264" s="72">
        <v>230</v>
      </c>
      <c r="L264" s="93">
        <f>100*(J264*(G264+H264+I264)+J265*(G265+H265+I265))/(D264*1000)</f>
        <v>12.8558</v>
      </c>
      <c r="M264" s="72"/>
    </row>
    <row r="265" spans="1:13" ht="12.4" customHeight="1">
      <c r="A265" s="37"/>
      <c r="B265" s="27" t="s">
        <v>439</v>
      </c>
      <c r="C265" s="20"/>
      <c r="D265" s="28">
        <v>100</v>
      </c>
      <c r="E265" s="72" t="s">
        <v>271</v>
      </c>
      <c r="F265" s="72" t="s">
        <v>271</v>
      </c>
      <c r="G265" s="72">
        <v>8.1</v>
      </c>
      <c r="H265" s="72">
        <v>5.7</v>
      </c>
      <c r="I265" s="72">
        <v>0</v>
      </c>
      <c r="J265" s="72">
        <v>240</v>
      </c>
      <c r="K265" s="72">
        <v>225</v>
      </c>
      <c r="L265" s="93"/>
      <c r="M265" s="72"/>
    </row>
    <row r="266" spans="1:13" ht="12.4" customHeight="1">
      <c r="A266" s="35"/>
      <c r="B266" s="19" t="s">
        <v>142</v>
      </c>
      <c r="C266" s="20" t="s">
        <v>143</v>
      </c>
      <c r="D266" s="28"/>
      <c r="E266" s="72" t="s">
        <v>271</v>
      </c>
      <c r="F266" s="72" t="s">
        <v>271</v>
      </c>
      <c r="G266" s="72"/>
      <c r="H266" s="72"/>
      <c r="I266" s="72"/>
      <c r="J266" s="72"/>
      <c r="K266" s="72"/>
      <c r="L266" s="93"/>
      <c r="M266" s="72"/>
    </row>
    <row r="267" spans="1:13" ht="12.4" customHeight="1">
      <c r="A267" s="23" t="s">
        <v>141</v>
      </c>
      <c r="B267" s="22" t="s">
        <v>144</v>
      </c>
      <c r="C267" s="20"/>
      <c r="D267" s="28">
        <v>250</v>
      </c>
      <c r="E267" s="72" t="s">
        <v>271</v>
      </c>
      <c r="F267" s="72" t="s">
        <v>271</v>
      </c>
      <c r="G267" s="72">
        <v>8.6</v>
      </c>
      <c r="H267" s="72">
        <v>7.8</v>
      </c>
      <c r="I267" s="72">
        <v>10</v>
      </c>
      <c r="J267" s="72">
        <v>238</v>
      </c>
      <c r="K267" s="72">
        <v>210</v>
      </c>
      <c r="L267" s="93">
        <f>100*(J267*(G267+H267+I267)+J268*(G268+H268+I268)+J269*(G269+H269+I269))/(D267*1000)</f>
        <v>7.4759200000000003</v>
      </c>
      <c r="M267" s="72"/>
    </row>
    <row r="268" spans="1:13" ht="12.4" customHeight="1">
      <c r="A268" s="35"/>
      <c r="B268" s="22" t="s">
        <v>291</v>
      </c>
      <c r="C268" s="20"/>
      <c r="D268" s="28">
        <v>250</v>
      </c>
      <c r="E268" s="72" t="s">
        <v>271</v>
      </c>
      <c r="F268" s="72" t="s">
        <v>271</v>
      </c>
      <c r="G268" s="72">
        <v>9.1999999999999993</v>
      </c>
      <c r="H268" s="72">
        <v>7</v>
      </c>
      <c r="I268" s="72">
        <v>8.5</v>
      </c>
      <c r="J268" s="72">
        <v>238</v>
      </c>
      <c r="K268" s="72">
        <v>212</v>
      </c>
      <c r="L268" s="93"/>
      <c r="M268" s="72"/>
    </row>
    <row r="269" spans="1:13" ht="12.4" customHeight="1">
      <c r="A269" s="35"/>
      <c r="B269" s="22" t="s">
        <v>292</v>
      </c>
      <c r="C269" s="20"/>
      <c r="D269" s="28">
        <v>250</v>
      </c>
      <c r="E269" s="72" t="s">
        <v>271</v>
      </c>
      <c r="F269" s="72" t="s">
        <v>271</v>
      </c>
      <c r="G269" s="72">
        <v>8.1999999999999993</v>
      </c>
      <c r="H269" s="72">
        <v>6.5</v>
      </c>
      <c r="I269" s="72">
        <v>12.5</v>
      </c>
      <c r="J269" s="72">
        <v>240</v>
      </c>
      <c r="K269" s="72">
        <v>212</v>
      </c>
      <c r="L269" s="93"/>
      <c r="M269" s="72"/>
    </row>
    <row r="270" spans="1:13" ht="12.4" customHeight="1">
      <c r="A270" s="35"/>
      <c r="B270" s="27" t="s">
        <v>145</v>
      </c>
      <c r="C270" s="15"/>
      <c r="D270" s="28">
        <v>100</v>
      </c>
      <c r="E270" s="72" t="s">
        <v>271</v>
      </c>
      <c r="F270" s="72" t="s">
        <v>271</v>
      </c>
      <c r="G270" s="72">
        <v>13</v>
      </c>
      <c r="H270" s="72">
        <v>10</v>
      </c>
      <c r="I270" s="72">
        <v>9</v>
      </c>
      <c r="J270" s="72">
        <v>238</v>
      </c>
      <c r="K270" s="72">
        <v>215</v>
      </c>
      <c r="L270" s="93">
        <f>100*(J270*(G270+H270+I270)+J271*(G271+H271+I271))/(D270*1000)</f>
        <v>14.311999999999999</v>
      </c>
      <c r="M270" s="72"/>
    </row>
    <row r="271" spans="1:13" ht="12.4" customHeight="1">
      <c r="A271" s="35"/>
      <c r="B271" s="27" t="s">
        <v>293</v>
      </c>
      <c r="C271" s="15"/>
      <c r="D271" s="28">
        <v>100</v>
      </c>
      <c r="E271" s="72" t="s">
        <v>271</v>
      </c>
      <c r="F271" s="72" t="s">
        <v>271</v>
      </c>
      <c r="G271" s="72">
        <v>8.8000000000000007</v>
      </c>
      <c r="H271" s="72">
        <v>6.5</v>
      </c>
      <c r="I271" s="72">
        <v>12.6</v>
      </c>
      <c r="J271" s="72">
        <v>240</v>
      </c>
      <c r="K271" s="72">
        <v>215</v>
      </c>
      <c r="L271" s="93"/>
      <c r="M271" s="72"/>
    </row>
    <row r="272" spans="1:13" ht="12.4" customHeight="1">
      <c r="A272" s="35"/>
      <c r="B272" s="42" t="s">
        <v>146</v>
      </c>
      <c r="C272" s="20" t="s">
        <v>143</v>
      </c>
      <c r="D272" s="28"/>
      <c r="E272" s="72"/>
      <c r="F272" s="72"/>
      <c r="G272" s="72"/>
      <c r="H272" s="72"/>
      <c r="I272" s="72"/>
      <c r="J272" s="72"/>
      <c r="K272" s="72"/>
      <c r="L272" s="93"/>
      <c r="M272" s="72"/>
    </row>
    <row r="273" spans="1:13" ht="12.4" customHeight="1">
      <c r="A273" s="35"/>
      <c r="B273" s="27" t="s">
        <v>147</v>
      </c>
      <c r="C273" s="15"/>
      <c r="D273" s="28">
        <v>160</v>
      </c>
      <c r="E273" s="72" t="s">
        <v>271</v>
      </c>
      <c r="F273" s="72" t="s">
        <v>271</v>
      </c>
      <c r="G273" s="72">
        <v>7</v>
      </c>
      <c r="H273" s="72">
        <v>6</v>
      </c>
      <c r="I273" s="72">
        <v>8</v>
      </c>
      <c r="J273" s="72">
        <v>240</v>
      </c>
      <c r="K273" s="72">
        <v>212</v>
      </c>
      <c r="L273" s="93">
        <f>100*(J273*(G273+H273+I273)+J274*(G274+H274+I274)+J275*(G275+H275+I275))/(D273*1000)</f>
        <v>14.71325</v>
      </c>
      <c r="M273" s="72"/>
    </row>
    <row r="274" spans="1:13" ht="12.4" customHeight="1">
      <c r="A274" s="35"/>
      <c r="B274" s="27" t="s">
        <v>294</v>
      </c>
      <c r="C274" s="15"/>
      <c r="D274" s="28">
        <v>160</v>
      </c>
      <c r="E274" s="72" t="s">
        <v>271</v>
      </c>
      <c r="F274" s="72" t="s">
        <v>271</v>
      </c>
      <c r="G274" s="72">
        <v>10</v>
      </c>
      <c r="H274" s="72">
        <v>16</v>
      </c>
      <c r="I274" s="72">
        <v>14</v>
      </c>
      <c r="J274" s="72">
        <v>240</v>
      </c>
      <c r="K274" s="72">
        <v>215</v>
      </c>
      <c r="L274" s="93"/>
      <c r="M274" s="72"/>
    </row>
    <row r="275" spans="1:13" ht="12.4" customHeight="1">
      <c r="A275" s="35"/>
      <c r="B275" s="27" t="s">
        <v>295</v>
      </c>
      <c r="C275" s="15"/>
      <c r="D275" s="28">
        <v>160</v>
      </c>
      <c r="E275" s="72" t="s">
        <v>271</v>
      </c>
      <c r="F275" s="72" t="s">
        <v>271</v>
      </c>
      <c r="G275" s="72">
        <v>12.8</v>
      </c>
      <c r="H275" s="72">
        <v>6</v>
      </c>
      <c r="I275" s="72">
        <v>18.600000000000001</v>
      </c>
      <c r="J275" s="72">
        <v>238</v>
      </c>
      <c r="K275" s="72">
        <v>200</v>
      </c>
      <c r="L275" s="93"/>
      <c r="M275" s="72"/>
    </row>
    <row r="276" spans="1:13" ht="12.4" customHeight="1">
      <c r="A276" s="35"/>
      <c r="B276" s="27" t="s">
        <v>148</v>
      </c>
      <c r="C276" s="15"/>
      <c r="D276" s="28">
        <v>100</v>
      </c>
      <c r="E276" s="72" t="s">
        <v>271</v>
      </c>
      <c r="F276" s="72" t="s">
        <v>271</v>
      </c>
      <c r="G276" s="72">
        <v>16.600000000000001</v>
      </c>
      <c r="H276" s="72">
        <v>12.8</v>
      </c>
      <c r="I276" s="72">
        <v>12</v>
      </c>
      <c r="J276" s="72">
        <v>238</v>
      </c>
      <c r="K276" s="72">
        <v>200</v>
      </c>
      <c r="L276" s="93">
        <f>100*(J276*(G276+H276+I276)+J277*(G277+H277+I277))/(D276*1000)</f>
        <v>18.8322</v>
      </c>
      <c r="M276" s="72"/>
    </row>
    <row r="277" spans="1:13" ht="12.4" customHeight="1">
      <c r="A277" s="35"/>
      <c r="B277" s="27" t="s">
        <v>296</v>
      </c>
      <c r="C277" s="15"/>
      <c r="D277" s="28">
        <v>100</v>
      </c>
      <c r="E277" s="72" t="s">
        <v>271</v>
      </c>
      <c r="F277" s="72" t="s">
        <v>271</v>
      </c>
      <c r="G277" s="72">
        <v>14.5</v>
      </c>
      <c r="H277" s="72">
        <v>6</v>
      </c>
      <c r="I277" s="72">
        <v>16</v>
      </c>
      <c r="J277" s="72">
        <v>246</v>
      </c>
      <c r="K277" s="72">
        <v>210</v>
      </c>
      <c r="L277" s="93"/>
      <c r="M277" s="72"/>
    </row>
    <row r="278" spans="1:13" ht="12.4" customHeight="1">
      <c r="A278" s="35"/>
      <c r="B278" s="27" t="s">
        <v>149</v>
      </c>
      <c r="C278" s="15"/>
      <c r="D278" s="28">
        <v>63</v>
      </c>
      <c r="E278" s="72" t="s">
        <v>271</v>
      </c>
      <c r="F278" s="72" t="s">
        <v>271</v>
      </c>
      <c r="G278" s="72">
        <v>6.8</v>
      </c>
      <c r="H278" s="72">
        <v>9.1999999999999993</v>
      </c>
      <c r="I278" s="72">
        <v>7</v>
      </c>
      <c r="J278" s="72">
        <v>240</v>
      </c>
      <c r="K278" s="72">
        <v>215</v>
      </c>
      <c r="L278" s="93">
        <f>100*(J278*(G278+H278+I278)+J279*(G279+H279+I279))/(D278*1000)</f>
        <v>18.057142857142857</v>
      </c>
      <c r="M278" s="72"/>
    </row>
    <row r="279" spans="1:13" ht="12.4" customHeight="1">
      <c r="A279" s="35"/>
      <c r="B279" s="27" t="s">
        <v>297</v>
      </c>
      <c r="C279" s="15"/>
      <c r="D279" s="28">
        <v>63</v>
      </c>
      <c r="E279" s="72" t="s">
        <v>271</v>
      </c>
      <c r="F279" s="72" t="s">
        <v>271</v>
      </c>
      <c r="G279" s="72">
        <v>7</v>
      </c>
      <c r="H279" s="72">
        <v>6.6</v>
      </c>
      <c r="I279" s="72">
        <v>10.8</v>
      </c>
      <c r="J279" s="72">
        <v>240</v>
      </c>
      <c r="K279" s="72">
        <v>216</v>
      </c>
      <c r="L279" s="93"/>
      <c r="M279" s="72"/>
    </row>
    <row r="280" spans="1:13" ht="12.4" customHeight="1">
      <c r="A280" s="35"/>
      <c r="B280" s="42" t="s">
        <v>150</v>
      </c>
      <c r="C280" s="20" t="s">
        <v>143</v>
      </c>
      <c r="D280" s="28"/>
      <c r="E280" s="72"/>
      <c r="F280" s="72"/>
      <c r="G280" s="72"/>
      <c r="H280" s="72"/>
      <c r="I280" s="72"/>
      <c r="J280" s="72"/>
      <c r="K280" s="72"/>
      <c r="L280" s="93"/>
      <c r="M280" s="72"/>
    </row>
    <row r="281" spans="1:13" ht="12.4" customHeight="1">
      <c r="A281" s="35"/>
      <c r="B281" s="27" t="s">
        <v>151</v>
      </c>
      <c r="C281" s="15"/>
      <c r="D281" s="28">
        <v>100</v>
      </c>
      <c r="E281" s="72" t="s">
        <v>271</v>
      </c>
      <c r="F281" s="72" t="s">
        <v>271</v>
      </c>
      <c r="G281" s="72">
        <v>6.8</v>
      </c>
      <c r="H281" s="72">
        <v>9</v>
      </c>
      <c r="I281" s="72">
        <v>8.1999999999999993</v>
      </c>
      <c r="J281" s="72">
        <v>238</v>
      </c>
      <c r="K281" s="72">
        <v>218</v>
      </c>
      <c r="L281" s="93">
        <f t="shared" ref="L281" si="10">100*(J281*(G281+H281+I281))/(D281*1000)</f>
        <v>5.7119999999999997</v>
      </c>
      <c r="M281" s="72"/>
    </row>
    <row r="282" spans="1:13" ht="12.4" customHeight="1">
      <c r="A282" s="35"/>
      <c r="B282" s="42" t="s">
        <v>152</v>
      </c>
      <c r="C282" s="20" t="s">
        <v>153</v>
      </c>
      <c r="D282" s="28"/>
      <c r="E282" s="72"/>
      <c r="F282" s="72"/>
      <c r="G282" s="72"/>
      <c r="H282" s="72"/>
      <c r="I282" s="72"/>
      <c r="J282" s="72"/>
      <c r="K282" s="72"/>
      <c r="L282" s="93"/>
      <c r="M282" s="72"/>
    </row>
    <row r="283" spans="1:13" ht="12.4" customHeight="1">
      <c r="A283" s="35"/>
      <c r="B283" s="27" t="s">
        <v>154</v>
      </c>
      <c r="C283" s="20"/>
      <c r="D283" s="28">
        <v>100</v>
      </c>
      <c r="E283" s="72" t="s">
        <v>271</v>
      </c>
      <c r="F283" s="72" t="s">
        <v>271</v>
      </c>
      <c r="G283" s="72">
        <v>9.6999999999999993</v>
      </c>
      <c r="H283" s="72">
        <v>10.3</v>
      </c>
      <c r="I283" s="72">
        <v>0.8</v>
      </c>
      <c r="J283" s="72">
        <v>235</v>
      </c>
      <c r="K283" s="72">
        <v>230</v>
      </c>
      <c r="L283" s="93">
        <f>100*(J283*(G283+H283+I283)+J284*(G284+H284+I284))/(D283*1000)</f>
        <v>11.28</v>
      </c>
      <c r="M283" s="72"/>
    </row>
    <row r="284" spans="1:13" ht="12.4" customHeight="1">
      <c r="A284" s="35"/>
      <c r="B284" s="27" t="s">
        <v>306</v>
      </c>
      <c r="C284" s="20"/>
      <c r="D284" s="28">
        <v>100</v>
      </c>
      <c r="E284" s="72" t="s">
        <v>271</v>
      </c>
      <c r="F284" s="72" t="s">
        <v>271</v>
      </c>
      <c r="G284" s="72">
        <v>11.2</v>
      </c>
      <c r="H284" s="72">
        <v>14</v>
      </c>
      <c r="I284" s="72">
        <v>2</v>
      </c>
      <c r="J284" s="72">
        <v>235</v>
      </c>
      <c r="K284" s="72">
        <v>230</v>
      </c>
      <c r="L284" s="93"/>
      <c r="M284" s="72"/>
    </row>
    <row r="285" spans="1:13" ht="12.4" customHeight="1">
      <c r="A285" s="35"/>
      <c r="B285" s="27" t="s">
        <v>155</v>
      </c>
      <c r="C285" s="15"/>
      <c r="D285" s="28">
        <v>100</v>
      </c>
      <c r="E285" s="72" t="s">
        <v>271</v>
      </c>
      <c r="F285" s="72" t="s">
        <v>271</v>
      </c>
      <c r="G285" s="72">
        <v>24.2</v>
      </c>
      <c r="H285" s="72">
        <v>19.7</v>
      </c>
      <c r="I285" s="72">
        <v>22</v>
      </c>
      <c r="J285" s="72">
        <v>235</v>
      </c>
      <c r="K285" s="72">
        <v>220</v>
      </c>
      <c r="L285" s="93">
        <f>100*(J285*(G285+H285+I285)+J286*(G286+H286+I286))/(D285*1000)</f>
        <v>28.740500000000004</v>
      </c>
      <c r="M285" s="72"/>
    </row>
    <row r="286" spans="1:13" ht="12.4" customHeight="1">
      <c r="A286" s="35"/>
      <c r="B286" s="27" t="s">
        <v>307</v>
      </c>
      <c r="C286" s="15"/>
      <c r="D286" s="28">
        <v>100</v>
      </c>
      <c r="E286" s="72" t="s">
        <v>271</v>
      </c>
      <c r="F286" s="72" t="s">
        <v>271</v>
      </c>
      <c r="G286" s="72">
        <v>18.899999999999999</v>
      </c>
      <c r="H286" s="72">
        <v>20.3</v>
      </c>
      <c r="I286" s="72">
        <v>17.2</v>
      </c>
      <c r="J286" s="72">
        <v>235</v>
      </c>
      <c r="K286" s="72">
        <v>209</v>
      </c>
      <c r="L286" s="93"/>
      <c r="M286" s="72"/>
    </row>
    <row r="287" spans="1:13" ht="12.4" customHeight="1">
      <c r="A287" s="35"/>
      <c r="B287" s="27" t="s">
        <v>156</v>
      </c>
      <c r="C287" s="15"/>
      <c r="D287" s="28">
        <v>160</v>
      </c>
      <c r="E287" s="72" t="s">
        <v>271</v>
      </c>
      <c r="F287" s="72" t="s">
        <v>271</v>
      </c>
      <c r="G287" s="72">
        <v>12.3</v>
      </c>
      <c r="H287" s="72">
        <v>10.4</v>
      </c>
      <c r="I287" s="72">
        <v>14.7</v>
      </c>
      <c r="J287" s="72">
        <v>240</v>
      </c>
      <c r="K287" s="72">
        <v>228</v>
      </c>
      <c r="L287" s="93">
        <f>100*(J287*(G287+H287+I287)+J288*(G288+H288+I288))/(D287*1000)</f>
        <v>13.26</v>
      </c>
      <c r="M287" s="72"/>
    </row>
    <row r="288" spans="1:13" ht="12.4" customHeight="1">
      <c r="A288" s="35"/>
      <c r="B288" s="27" t="s">
        <v>308</v>
      </c>
      <c r="C288" s="15"/>
      <c r="D288" s="28">
        <v>160</v>
      </c>
      <c r="E288" s="72" t="s">
        <v>271</v>
      </c>
      <c r="F288" s="72" t="s">
        <v>271</v>
      </c>
      <c r="G288" s="72">
        <v>11.7</v>
      </c>
      <c r="H288" s="72">
        <v>20.3</v>
      </c>
      <c r="I288" s="72">
        <v>19</v>
      </c>
      <c r="J288" s="72">
        <v>240</v>
      </c>
      <c r="K288" s="72">
        <v>230</v>
      </c>
      <c r="L288" s="93"/>
      <c r="M288" s="72"/>
    </row>
    <row r="289" spans="1:13" ht="12.4" customHeight="1">
      <c r="A289" s="35"/>
      <c r="B289" s="27" t="s">
        <v>157</v>
      </c>
      <c r="C289" s="15"/>
      <c r="D289" s="28">
        <v>100</v>
      </c>
      <c r="E289" s="72" t="s">
        <v>271</v>
      </c>
      <c r="F289" s="72" t="s">
        <v>271</v>
      </c>
      <c r="G289" s="72">
        <v>24.2</v>
      </c>
      <c r="H289" s="72">
        <v>21.8</v>
      </c>
      <c r="I289" s="72">
        <v>26.2</v>
      </c>
      <c r="J289" s="72">
        <v>240</v>
      </c>
      <c r="K289" s="72">
        <v>208</v>
      </c>
      <c r="L289" s="93">
        <f>100*(J289*(G289+H289+I289)+J290*(G290+H290+I290))/(D289*1000)</f>
        <v>34.036499999999997</v>
      </c>
      <c r="M289" s="72"/>
    </row>
    <row r="290" spans="1:13" ht="12.4" customHeight="1">
      <c r="A290" s="35"/>
      <c r="B290" s="27" t="s">
        <v>309</v>
      </c>
      <c r="C290" s="15"/>
      <c r="D290" s="28">
        <v>100</v>
      </c>
      <c r="E290" s="72" t="s">
        <v>271</v>
      </c>
      <c r="F290" s="72" t="s">
        <v>271</v>
      </c>
      <c r="G290" s="72">
        <v>27.3</v>
      </c>
      <c r="H290" s="72">
        <v>19.600000000000001</v>
      </c>
      <c r="I290" s="72">
        <v>24.2</v>
      </c>
      <c r="J290" s="72">
        <v>235</v>
      </c>
      <c r="K290" s="72">
        <v>211</v>
      </c>
      <c r="L290" s="93"/>
      <c r="M290" s="72"/>
    </row>
    <row r="291" spans="1:13" ht="12.4" customHeight="1">
      <c r="A291" s="35"/>
      <c r="B291" s="27" t="s">
        <v>158</v>
      </c>
      <c r="C291" s="15"/>
      <c r="D291" s="28">
        <v>160</v>
      </c>
      <c r="E291" s="72" t="s">
        <v>271</v>
      </c>
      <c r="F291" s="72" t="s">
        <v>271</v>
      </c>
      <c r="G291" s="72">
        <v>26.3</v>
      </c>
      <c r="H291" s="72">
        <v>28.4</v>
      </c>
      <c r="I291" s="72">
        <v>24.2</v>
      </c>
      <c r="J291" s="72">
        <v>240</v>
      </c>
      <c r="K291" s="72">
        <v>218</v>
      </c>
      <c r="L291" s="93">
        <f>100*(J291*(G291+H291+I291)+J292*(G292+H292+I292)+J293*(G293+H293+I293))/(D291*1000)</f>
        <v>34.949062499999997</v>
      </c>
      <c r="M291" s="72"/>
    </row>
    <row r="292" spans="1:13" ht="12.4" customHeight="1">
      <c r="A292" s="35"/>
      <c r="B292" s="27" t="s">
        <v>310</v>
      </c>
      <c r="C292" s="15"/>
      <c r="D292" s="28">
        <v>160</v>
      </c>
      <c r="E292" s="72" t="s">
        <v>271</v>
      </c>
      <c r="F292" s="72" t="s">
        <v>271</v>
      </c>
      <c r="G292" s="72">
        <v>27.2</v>
      </c>
      <c r="H292" s="72">
        <v>24.9</v>
      </c>
      <c r="I292" s="72">
        <v>25</v>
      </c>
      <c r="J292" s="72">
        <v>235</v>
      </c>
      <c r="K292" s="72">
        <v>220</v>
      </c>
      <c r="L292" s="93"/>
      <c r="M292" s="72"/>
    </row>
    <row r="293" spans="1:13" ht="12.4" customHeight="1">
      <c r="A293" s="35"/>
      <c r="B293" s="27" t="s">
        <v>311</v>
      </c>
      <c r="C293" s="15"/>
      <c r="D293" s="28">
        <v>160</v>
      </c>
      <c r="E293" s="72" t="s">
        <v>271</v>
      </c>
      <c r="F293" s="72" t="s">
        <v>271</v>
      </c>
      <c r="G293" s="72">
        <v>28.4</v>
      </c>
      <c r="H293" s="72">
        <v>26.2</v>
      </c>
      <c r="I293" s="72">
        <v>24</v>
      </c>
      <c r="J293" s="72">
        <v>240</v>
      </c>
      <c r="K293" s="72">
        <v>220</v>
      </c>
      <c r="L293" s="93"/>
      <c r="M293" s="72"/>
    </row>
    <row r="294" spans="1:13" ht="12.4" customHeight="1">
      <c r="A294" s="35"/>
      <c r="B294" s="42" t="s">
        <v>159</v>
      </c>
      <c r="C294" s="20" t="s">
        <v>153</v>
      </c>
      <c r="D294" s="28"/>
      <c r="E294" s="72" t="s">
        <v>271</v>
      </c>
      <c r="F294" s="72" t="s">
        <v>271</v>
      </c>
      <c r="G294" s="72"/>
      <c r="H294" s="72"/>
      <c r="I294" s="72"/>
      <c r="J294" s="72"/>
      <c r="K294" s="72"/>
      <c r="L294" s="93"/>
      <c r="M294" s="72"/>
    </row>
    <row r="295" spans="1:13" ht="12.4" customHeight="1">
      <c r="A295" s="35"/>
      <c r="B295" s="27" t="s">
        <v>160</v>
      </c>
      <c r="C295" s="15"/>
      <c r="D295" s="28">
        <v>250</v>
      </c>
      <c r="E295" s="72" t="s">
        <v>271</v>
      </c>
      <c r="F295" s="72" t="s">
        <v>271</v>
      </c>
      <c r="G295" s="72">
        <v>2</v>
      </c>
      <c r="H295" s="72">
        <v>0</v>
      </c>
      <c r="I295" s="72">
        <v>1.2</v>
      </c>
      <c r="J295" s="72">
        <v>240</v>
      </c>
      <c r="K295" s="72">
        <v>240</v>
      </c>
      <c r="L295" s="93">
        <v>6.6</v>
      </c>
      <c r="M295" s="72"/>
    </row>
    <row r="296" spans="1:13" ht="12.4" customHeight="1">
      <c r="A296" s="35"/>
      <c r="B296" s="27" t="s">
        <v>161</v>
      </c>
      <c r="C296" s="15"/>
      <c r="D296" s="28">
        <v>250</v>
      </c>
      <c r="E296" s="72" t="s">
        <v>271</v>
      </c>
      <c r="F296" s="72" t="s">
        <v>271</v>
      </c>
      <c r="G296" s="72">
        <v>0</v>
      </c>
      <c r="H296" s="72">
        <v>0.1</v>
      </c>
      <c r="I296" s="72">
        <v>0</v>
      </c>
      <c r="J296" s="72">
        <v>240</v>
      </c>
      <c r="K296" s="72">
        <v>240</v>
      </c>
      <c r="L296" s="93">
        <f t="shared" ref="L296:L297" si="11">100*(J296*(G296+H296+I296))/(D296*1000)</f>
        <v>9.5999999999999992E-3</v>
      </c>
      <c r="M296" s="72"/>
    </row>
    <row r="297" spans="1:13" ht="12.4" customHeight="1">
      <c r="A297" s="35"/>
      <c r="B297" s="27" t="s">
        <v>162</v>
      </c>
      <c r="C297" s="15"/>
      <c r="D297" s="28">
        <v>160</v>
      </c>
      <c r="E297" s="72" t="s">
        <v>271</v>
      </c>
      <c r="F297" s="72" t="s">
        <v>271</v>
      </c>
      <c r="G297" s="72">
        <v>31.2</v>
      </c>
      <c r="H297" s="72">
        <v>27.8</v>
      </c>
      <c r="I297" s="72">
        <v>33.4</v>
      </c>
      <c r="J297" s="72">
        <v>240</v>
      </c>
      <c r="K297" s="72">
        <v>227</v>
      </c>
      <c r="L297" s="93">
        <f t="shared" si="11"/>
        <v>13.86</v>
      </c>
      <c r="M297" s="72"/>
    </row>
    <row r="298" spans="1:13" ht="12.4" customHeight="1">
      <c r="A298" s="35"/>
      <c r="B298" s="20" t="s">
        <v>163</v>
      </c>
      <c r="C298" s="20" t="s">
        <v>153</v>
      </c>
      <c r="E298" s="72" t="s">
        <v>271</v>
      </c>
      <c r="F298" s="72" t="s">
        <v>271</v>
      </c>
      <c r="G298" s="72"/>
      <c r="H298" s="72"/>
      <c r="I298" s="72"/>
      <c r="J298" s="72"/>
      <c r="K298" s="72"/>
      <c r="L298" s="93"/>
      <c r="M298" s="72"/>
    </row>
    <row r="299" spans="1:13" ht="12.4" customHeight="1">
      <c r="B299" s="27" t="s">
        <v>164</v>
      </c>
      <c r="C299" s="15"/>
      <c r="D299" s="28">
        <v>63</v>
      </c>
      <c r="E299" s="72" t="s">
        <v>271</v>
      </c>
      <c r="F299" s="72" t="s">
        <v>271</v>
      </c>
      <c r="G299" s="72">
        <v>0</v>
      </c>
      <c r="H299" s="72">
        <v>0</v>
      </c>
      <c r="I299" s="72">
        <v>2</v>
      </c>
      <c r="J299" s="72">
        <v>235</v>
      </c>
      <c r="K299" s="72">
        <v>230</v>
      </c>
      <c r="L299" s="93">
        <f t="shared" ref="L299" si="12">100*(J299*(G299+H299+I299))/(D299*1000)</f>
        <v>0.74603174603174605</v>
      </c>
      <c r="M299" s="72"/>
    </row>
    <row r="300" spans="1:13" ht="12.4" customHeight="1">
      <c r="A300" s="35"/>
      <c r="B300" s="20" t="s">
        <v>165</v>
      </c>
      <c r="C300" s="20" t="s">
        <v>166</v>
      </c>
      <c r="E300" s="72" t="s">
        <v>271</v>
      </c>
      <c r="F300" s="72" t="s">
        <v>271</v>
      </c>
      <c r="G300" s="72"/>
      <c r="H300" s="72"/>
      <c r="I300" s="72"/>
      <c r="J300" s="72"/>
      <c r="K300" s="72"/>
      <c r="L300" s="93"/>
      <c r="M300" s="72"/>
    </row>
    <row r="301" spans="1:13" ht="12.4" customHeight="1">
      <c r="B301" s="27" t="s">
        <v>167</v>
      </c>
      <c r="C301" s="20"/>
      <c r="D301" s="28">
        <v>100</v>
      </c>
      <c r="E301" s="75" t="s">
        <v>271</v>
      </c>
      <c r="F301" s="75" t="s">
        <v>271</v>
      </c>
      <c r="G301" s="75">
        <v>1.4</v>
      </c>
      <c r="H301" s="75">
        <v>8.3000000000000007</v>
      </c>
      <c r="I301" s="75">
        <v>2</v>
      </c>
      <c r="J301" s="75">
        <v>238</v>
      </c>
      <c r="K301" s="75">
        <v>224</v>
      </c>
      <c r="L301" s="93">
        <f t="shared" ref="L301" si="13">100*(J301*(G301+H301+I301))/(D301*1000)</f>
        <v>2.7846000000000006</v>
      </c>
      <c r="M301" s="72"/>
    </row>
    <row r="302" spans="1:13" ht="25.5">
      <c r="A302" s="35"/>
      <c r="B302" s="38" t="s">
        <v>168</v>
      </c>
      <c r="C302" s="20" t="s">
        <v>169</v>
      </c>
      <c r="D302" s="28"/>
      <c r="E302" s="75" t="s">
        <v>271</v>
      </c>
      <c r="F302" s="75" t="s">
        <v>271</v>
      </c>
      <c r="G302" s="75"/>
      <c r="H302" s="75"/>
      <c r="I302" s="75"/>
      <c r="J302" s="75"/>
      <c r="K302" s="75"/>
      <c r="L302" s="93"/>
      <c r="M302" s="72"/>
    </row>
    <row r="303" spans="1:13" ht="12.4" customHeight="1">
      <c r="A303" s="35"/>
      <c r="B303" s="36" t="s">
        <v>170</v>
      </c>
      <c r="C303" s="20"/>
      <c r="D303" s="28">
        <v>63</v>
      </c>
      <c r="E303" s="72" t="s">
        <v>271</v>
      </c>
      <c r="F303" s="72" t="s">
        <v>271</v>
      </c>
      <c r="G303" s="72">
        <v>0</v>
      </c>
      <c r="H303" s="72">
        <v>0</v>
      </c>
      <c r="I303" s="72">
        <v>0</v>
      </c>
      <c r="J303" s="72"/>
      <c r="K303" s="72"/>
      <c r="L303" s="93">
        <f t="shared" ref="L303" si="14">100*(J303*(G303+H303+I303))/(D303*1000)</f>
        <v>0</v>
      </c>
      <c r="M303" s="72"/>
    </row>
    <row r="304" spans="1:13">
      <c r="A304" s="35"/>
      <c r="B304" s="42" t="s">
        <v>171</v>
      </c>
      <c r="C304" s="20" t="s">
        <v>172</v>
      </c>
      <c r="D304" s="28"/>
      <c r="E304" s="72" t="s">
        <v>271</v>
      </c>
      <c r="F304" s="72" t="s">
        <v>271</v>
      </c>
      <c r="G304" s="72"/>
      <c r="H304" s="72"/>
      <c r="I304" s="72"/>
      <c r="J304" s="72"/>
      <c r="K304" s="72"/>
      <c r="L304" s="93"/>
      <c r="M304" s="72"/>
    </row>
    <row r="305" spans="1:13" s="4" customFormat="1" ht="12.4" customHeight="1">
      <c r="A305" s="35"/>
      <c r="B305" s="27" t="s">
        <v>173</v>
      </c>
      <c r="C305" s="20"/>
      <c r="D305" s="21">
        <v>100</v>
      </c>
      <c r="E305" s="72" t="s">
        <v>271</v>
      </c>
      <c r="F305" s="72" t="s">
        <v>271</v>
      </c>
      <c r="G305" s="72">
        <v>4.3</v>
      </c>
      <c r="H305" s="72">
        <v>2.4</v>
      </c>
      <c r="I305" s="72">
        <v>4.8</v>
      </c>
      <c r="J305" s="72">
        <v>236</v>
      </c>
      <c r="K305" s="72">
        <v>224</v>
      </c>
      <c r="L305" s="94">
        <f>100*(J305*(G305+H305+I305)+J306*(G306+H306+I306))/(D305*1000)</f>
        <v>3.7612000000000001</v>
      </c>
      <c r="M305" s="75"/>
    </row>
    <row r="306" spans="1:13" s="4" customFormat="1" ht="12.4" customHeight="1">
      <c r="A306" s="35"/>
      <c r="B306" s="27" t="s">
        <v>312</v>
      </c>
      <c r="C306" s="20"/>
      <c r="D306" s="21">
        <v>100</v>
      </c>
      <c r="E306" s="72" t="s">
        <v>271</v>
      </c>
      <c r="F306" s="72" t="s">
        <v>271</v>
      </c>
      <c r="G306" s="72">
        <v>2.2999999999999998</v>
      </c>
      <c r="H306" s="72">
        <v>1.2</v>
      </c>
      <c r="I306" s="72">
        <v>0.9</v>
      </c>
      <c r="J306" s="72">
        <v>238</v>
      </c>
      <c r="K306" s="72">
        <v>223</v>
      </c>
      <c r="L306" s="94"/>
      <c r="M306" s="75"/>
    </row>
    <row r="307" spans="1:13" s="4" customFormat="1" ht="12.4" customHeight="1">
      <c r="A307" s="44"/>
      <c r="B307" s="27" t="s">
        <v>174</v>
      </c>
      <c r="C307" s="15"/>
      <c r="D307" s="21">
        <v>250</v>
      </c>
      <c r="E307" s="72" t="s">
        <v>271</v>
      </c>
      <c r="F307" s="72" t="s">
        <v>271</v>
      </c>
      <c r="G307" s="72">
        <v>9.3000000000000007</v>
      </c>
      <c r="H307" s="72">
        <v>7.4</v>
      </c>
      <c r="I307" s="72">
        <v>7.2</v>
      </c>
      <c r="J307" s="72">
        <v>235</v>
      </c>
      <c r="K307" s="72">
        <v>226</v>
      </c>
      <c r="L307" s="94">
        <f>100*(J307*(G307+H307+I307)+J308*(G308+H308+I308))/(D307*1000)</f>
        <v>3.8540000000000001</v>
      </c>
      <c r="M307" s="75"/>
    </row>
    <row r="308" spans="1:13" ht="12.4" customHeight="1">
      <c r="A308" s="44"/>
      <c r="B308" s="27" t="s">
        <v>313</v>
      </c>
      <c r="C308" s="15"/>
      <c r="D308" s="21">
        <v>250</v>
      </c>
      <c r="E308" s="72" t="s">
        <v>271</v>
      </c>
      <c r="F308" s="72" t="s">
        <v>271</v>
      </c>
      <c r="G308" s="72">
        <v>0.7</v>
      </c>
      <c r="H308" s="72">
        <v>9.1</v>
      </c>
      <c r="I308" s="72">
        <v>7.3</v>
      </c>
      <c r="J308" s="72">
        <v>235</v>
      </c>
      <c r="K308" s="72">
        <v>224</v>
      </c>
      <c r="L308" s="93"/>
      <c r="M308" s="72"/>
    </row>
    <row r="309" spans="1:13" ht="12.4" customHeight="1">
      <c r="A309" s="45"/>
      <c r="B309" s="42" t="s">
        <v>176</v>
      </c>
      <c r="C309" s="20" t="s">
        <v>177</v>
      </c>
      <c r="D309" s="28"/>
      <c r="E309" s="72" t="s">
        <v>271</v>
      </c>
      <c r="F309" s="72" t="s">
        <v>271</v>
      </c>
      <c r="G309" s="72"/>
      <c r="H309" s="72"/>
      <c r="I309" s="72"/>
      <c r="J309" s="72"/>
      <c r="K309" s="72"/>
      <c r="L309" s="93"/>
      <c r="M309" s="72"/>
    </row>
    <row r="310" spans="1:13" ht="12.4" customHeight="1">
      <c r="A310" s="23" t="s">
        <v>175</v>
      </c>
      <c r="B310" s="27" t="s">
        <v>178</v>
      </c>
      <c r="C310" s="20"/>
      <c r="D310" s="28">
        <v>160</v>
      </c>
      <c r="E310" s="72" t="s">
        <v>271</v>
      </c>
      <c r="F310" s="72" t="s">
        <v>271</v>
      </c>
      <c r="G310" s="72">
        <v>49.3</v>
      </c>
      <c r="H310" s="72">
        <v>51.2</v>
      </c>
      <c r="I310" s="72">
        <v>52.4</v>
      </c>
      <c r="J310" s="72">
        <v>240</v>
      </c>
      <c r="K310" s="72">
        <v>217</v>
      </c>
      <c r="L310" s="93">
        <f>100*(J310*(G310+H310+I310)+J311*(G311+H311+I311))/(D310*1000)</f>
        <v>44.16</v>
      </c>
      <c r="M310" s="72"/>
    </row>
    <row r="311" spans="1:13" ht="12.4" customHeight="1">
      <c r="A311" s="35"/>
      <c r="B311" s="27" t="s">
        <v>314</v>
      </c>
      <c r="C311" s="20"/>
      <c r="D311" s="28">
        <v>160</v>
      </c>
      <c r="E311" s="72" t="s">
        <v>271</v>
      </c>
      <c r="F311" s="72" t="s">
        <v>271</v>
      </c>
      <c r="G311" s="72">
        <v>44.2</v>
      </c>
      <c r="H311" s="72">
        <v>47.8</v>
      </c>
      <c r="I311" s="72">
        <v>49.5</v>
      </c>
      <c r="J311" s="72">
        <v>240</v>
      </c>
      <c r="K311" s="72">
        <v>200</v>
      </c>
      <c r="L311" s="93"/>
      <c r="M311" s="72"/>
    </row>
    <row r="312" spans="1:13" ht="12.4" customHeight="1">
      <c r="A312" s="35"/>
      <c r="B312" s="42" t="s">
        <v>179</v>
      </c>
      <c r="C312" s="20" t="s">
        <v>180</v>
      </c>
      <c r="D312" s="28"/>
      <c r="E312" s="72" t="s">
        <v>271</v>
      </c>
      <c r="F312" s="72" t="s">
        <v>271</v>
      </c>
      <c r="G312" s="72"/>
      <c r="H312" s="72"/>
      <c r="I312" s="72"/>
      <c r="J312" s="72"/>
      <c r="K312" s="72"/>
      <c r="L312" s="93"/>
      <c r="M312" s="72"/>
    </row>
    <row r="313" spans="1:13" ht="12.4" customHeight="1">
      <c r="A313" s="35"/>
      <c r="B313" s="27" t="s">
        <v>181</v>
      </c>
      <c r="C313" s="20"/>
      <c r="D313" s="21">
        <v>160</v>
      </c>
      <c r="E313" s="72" t="s">
        <v>271</v>
      </c>
      <c r="F313" s="72" t="s">
        <v>271</v>
      </c>
      <c r="G313" s="72">
        <v>3</v>
      </c>
      <c r="H313" s="72">
        <v>7.2</v>
      </c>
      <c r="I313" s="72">
        <v>9.3000000000000007</v>
      </c>
      <c r="J313" s="72">
        <v>240</v>
      </c>
      <c r="K313" s="72">
        <v>200</v>
      </c>
      <c r="L313" s="93">
        <f t="shared" ref="L313" si="15">100*(J313*(G313+H313+I313))/(D313*1000)</f>
        <v>2.9249999999999998</v>
      </c>
      <c r="M313" s="72"/>
    </row>
    <row r="314" spans="1:13" ht="12.4" customHeight="1">
      <c r="A314" s="44"/>
      <c r="B314" s="38" t="s">
        <v>183</v>
      </c>
      <c r="C314" s="20" t="s">
        <v>184</v>
      </c>
      <c r="D314" s="21"/>
      <c r="E314" s="72" t="s">
        <v>271</v>
      </c>
      <c r="F314" s="72" t="s">
        <v>271</v>
      </c>
      <c r="G314" s="72"/>
      <c r="H314" s="72"/>
      <c r="I314" s="72"/>
      <c r="J314" s="72"/>
      <c r="K314" s="72"/>
      <c r="L314" s="93"/>
      <c r="M314" s="72"/>
    </row>
    <row r="315" spans="1:13" ht="12.4" customHeight="1">
      <c r="A315" s="23" t="s">
        <v>182</v>
      </c>
      <c r="B315" s="36" t="s">
        <v>185</v>
      </c>
      <c r="C315" s="20"/>
      <c r="D315" s="21">
        <v>160</v>
      </c>
      <c r="E315" s="72" t="s">
        <v>271</v>
      </c>
      <c r="F315" s="72" t="s">
        <v>271</v>
      </c>
      <c r="G315" s="72">
        <v>20.2</v>
      </c>
      <c r="H315" s="72">
        <v>26.1</v>
      </c>
      <c r="I315" s="72">
        <v>18.600000000000001</v>
      </c>
      <c r="J315" s="72">
        <v>248</v>
      </c>
      <c r="K315" s="72">
        <v>246</v>
      </c>
      <c r="L315" s="93">
        <f>100*(J315*(G315+H315+I315)+J316*(G316+H316+I316))/(D315*1000)</f>
        <v>28.349499999999999</v>
      </c>
      <c r="M315" s="72"/>
    </row>
    <row r="316" spans="1:13" ht="12.4" customHeight="1">
      <c r="A316" s="35"/>
      <c r="B316" s="36" t="s">
        <v>321</v>
      </c>
      <c r="C316" s="20"/>
      <c r="D316" s="21">
        <v>160</v>
      </c>
      <c r="E316" s="72" t="s">
        <v>271</v>
      </c>
      <c r="F316" s="72" t="s">
        <v>271</v>
      </c>
      <c r="G316" s="72">
        <v>42.7</v>
      </c>
      <c r="H316" s="72">
        <v>48.7</v>
      </c>
      <c r="I316" s="72">
        <v>26.6</v>
      </c>
      <c r="J316" s="72">
        <v>248</v>
      </c>
      <c r="K316" s="72">
        <v>246</v>
      </c>
      <c r="L316" s="93"/>
      <c r="M316" s="72"/>
    </row>
    <row r="317" spans="1:13" ht="12.4" customHeight="1">
      <c r="A317" s="35"/>
      <c r="B317" s="27" t="s">
        <v>186</v>
      </c>
      <c r="C317" s="20"/>
      <c r="D317" s="21">
        <v>100</v>
      </c>
      <c r="E317" s="72" t="s">
        <v>271</v>
      </c>
      <c r="F317" s="72" t="s">
        <v>271</v>
      </c>
      <c r="G317" s="72">
        <v>4.3</v>
      </c>
      <c r="H317" s="72">
        <v>13.1</v>
      </c>
      <c r="I317" s="72">
        <v>14.2</v>
      </c>
      <c r="J317" s="72">
        <v>245</v>
      </c>
      <c r="K317" s="72">
        <v>215</v>
      </c>
      <c r="L317" s="93">
        <f>100*(J317*(G317+H317+I317)+J318*(G318+H318+I318)+J319*(G319+H319+I319))/(D317*1000)</f>
        <v>19.869499999999995</v>
      </c>
      <c r="M317" s="72"/>
    </row>
    <row r="318" spans="1:13" ht="12.4" customHeight="1">
      <c r="A318" s="35"/>
      <c r="B318" s="27" t="s">
        <v>319</v>
      </c>
      <c r="C318" s="20"/>
      <c r="D318" s="21">
        <v>100</v>
      </c>
      <c r="E318" s="72" t="s">
        <v>271</v>
      </c>
      <c r="F318" s="72" t="s">
        <v>271</v>
      </c>
      <c r="G318" s="72">
        <v>4.5999999999999996</v>
      </c>
      <c r="H318" s="72">
        <v>16.3</v>
      </c>
      <c r="I318" s="72">
        <v>16.2</v>
      </c>
      <c r="J318" s="72">
        <v>245</v>
      </c>
      <c r="K318" s="72">
        <v>218</v>
      </c>
      <c r="L318" s="93"/>
      <c r="M318" s="72"/>
    </row>
    <row r="319" spans="1:13" ht="12.4" customHeight="1">
      <c r="A319" s="35"/>
      <c r="B319" s="27" t="s">
        <v>320</v>
      </c>
      <c r="C319" s="20"/>
      <c r="D319" s="21">
        <v>100</v>
      </c>
      <c r="E319" s="72" t="s">
        <v>271</v>
      </c>
      <c r="F319" s="72" t="s">
        <v>271</v>
      </c>
      <c r="G319" s="72">
        <v>2.2999999999999998</v>
      </c>
      <c r="H319" s="72">
        <v>3.8</v>
      </c>
      <c r="I319" s="72">
        <v>6.3</v>
      </c>
      <c r="J319" s="72">
        <v>245</v>
      </c>
      <c r="K319" s="72">
        <v>220</v>
      </c>
      <c r="L319" s="93"/>
      <c r="M319" s="72"/>
    </row>
    <row r="320" spans="1:13" ht="12.4" customHeight="1">
      <c r="A320" s="46"/>
      <c r="B320" s="27" t="s">
        <v>187</v>
      </c>
      <c r="C320" s="15"/>
      <c r="D320" s="3">
        <v>160</v>
      </c>
      <c r="E320" s="72" t="s">
        <v>271</v>
      </c>
      <c r="F320" s="72" t="s">
        <v>271</v>
      </c>
      <c r="G320" s="72">
        <v>4.8</v>
      </c>
      <c r="H320" s="72">
        <v>18.5</v>
      </c>
      <c r="I320" s="72">
        <v>24.5</v>
      </c>
      <c r="J320" s="72">
        <v>245</v>
      </c>
      <c r="K320" s="72">
        <v>221</v>
      </c>
      <c r="L320" s="93">
        <f>100*(J320*(G320+H320+I320)+J321*(G321+H321+I321)+J322*(G322+H322+I322))/(D320*1000)</f>
        <v>25.085374999999999</v>
      </c>
      <c r="M320" s="72"/>
    </row>
    <row r="321" spans="1:13" ht="12.4" customHeight="1">
      <c r="A321" s="46"/>
      <c r="B321" s="27" t="s">
        <v>324</v>
      </c>
      <c r="C321" s="15"/>
      <c r="D321" s="21">
        <v>160</v>
      </c>
      <c r="E321" s="21" t="s">
        <v>271</v>
      </c>
      <c r="F321" s="72" t="s">
        <v>271</v>
      </c>
      <c r="G321" s="72">
        <v>8.6</v>
      </c>
      <c r="H321" s="72">
        <v>8.9</v>
      </c>
      <c r="I321" s="72">
        <v>34.5</v>
      </c>
      <c r="J321" s="72">
        <v>250</v>
      </c>
      <c r="K321" s="72">
        <v>223</v>
      </c>
      <c r="L321" s="93"/>
      <c r="M321" s="72"/>
    </row>
    <row r="322" spans="1:13" ht="12.4" customHeight="1">
      <c r="A322" s="46"/>
      <c r="B322" s="27" t="s">
        <v>325</v>
      </c>
      <c r="C322" s="15"/>
      <c r="D322" s="21">
        <v>160</v>
      </c>
      <c r="E322" s="72" t="s">
        <v>271</v>
      </c>
      <c r="F322" s="72" t="s">
        <v>271</v>
      </c>
      <c r="G322" s="72">
        <v>25.3</v>
      </c>
      <c r="H322" s="72">
        <v>17.8</v>
      </c>
      <c r="I322" s="72">
        <v>19.100000000000001</v>
      </c>
      <c r="J322" s="72">
        <v>248</v>
      </c>
      <c r="K322" s="72">
        <v>215</v>
      </c>
      <c r="L322" s="93"/>
      <c r="M322" s="72"/>
    </row>
    <row r="323" spans="1:13" ht="12.4" customHeight="1">
      <c r="A323" s="44"/>
      <c r="B323" s="27" t="s">
        <v>188</v>
      </c>
      <c r="C323" s="15"/>
      <c r="D323" s="21">
        <v>160</v>
      </c>
      <c r="E323" s="72" t="s">
        <v>271</v>
      </c>
      <c r="F323" s="72" t="s">
        <v>271</v>
      </c>
      <c r="G323" s="72">
        <v>3.6</v>
      </c>
      <c r="H323" s="72">
        <v>17.5</v>
      </c>
      <c r="I323" s="72">
        <v>29.5</v>
      </c>
      <c r="J323" s="72">
        <v>248</v>
      </c>
      <c r="K323" s="72">
        <v>220</v>
      </c>
      <c r="L323" s="93">
        <f>100*(J323*(G323+H323+I323)+J324*(G324+H324+I324)+J325*(G325+H325+I325))/(D323*1000)</f>
        <v>17.406500000000001</v>
      </c>
      <c r="M323" s="72"/>
    </row>
    <row r="324" spans="1:13" ht="12.4" customHeight="1">
      <c r="A324" s="44"/>
      <c r="B324" s="27" t="s">
        <v>322</v>
      </c>
      <c r="C324" s="15"/>
      <c r="D324" s="21">
        <v>160</v>
      </c>
      <c r="E324" s="72" t="s">
        <v>271</v>
      </c>
      <c r="F324" s="72" t="s">
        <v>271</v>
      </c>
      <c r="G324" s="72">
        <v>25.3</v>
      </c>
      <c r="H324" s="72">
        <v>11.3</v>
      </c>
      <c r="I324" s="72">
        <v>19.100000000000001</v>
      </c>
      <c r="J324" s="72">
        <v>248</v>
      </c>
      <c r="K324" s="72">
        <v>220</v>
      </c>
      <c r="L324" s="93"/>
      <c r="M324" s="72"/>
    </row>
    <row r="325" spans="1:13" ht="12.4" customHeight="1">
      <c r="A325" s="44"/>
      <c r="B325" s="27" t="s">
        <v>323</v>
      </c>
      <c r="C325" s="15"/>
      <c r="D325" s="21">
        <v>160</v>
      </c>
      <c r="E325" s="72" t="s">
        <v>271</v>
      </c>
      <c r="F325" s="72" t="s">
        <v>271</v>
      </c>
      <c r="G325" s="72">
        <v>0.1</v>
      </c>
      <c r="H325" s="72">
        <v>4.3</v>
      </c>
      <c r="I325" s="72">
        <v>1.6</v>
      </c>
      <c r="J325" s="72">
        <v>248</v>
      </c>
      <c r="K325" s="72">
        <v>220</v>
      </c>
      <c r="L325" s="93"/>
      <c r="M325" s="72"/>
    </row>
    <row r="326" spans="1:13" ht="12.4" customHeight="1">
      <c r="A326" s="44"/>
      <c r="B326" s="27" t="s">
        <v>189</v>
      </c>
      <c r="C326" s="15"/>
      <c r="D326" s="21">
        <v>160</v>
      </c>
      <c r="E326" s="72" t="s">
        <v>271</v>
      </c>
      <c r="F326" s="72" t="s">
        <v>271</v>
      </c>
      <c r="G326" s="72">
        <v>37.5</v>
      </c>
      <c r="H326" s="72">
        <v>33.799999999999997</v>
      </c>
      <c r="I326" s="72">
        <v>43</v>
      </c>
      <c r="J326" s="72">
        <v>245</v>
      </c>
      <c r="K326" s="72">
        <v>219</v>
      </c>
      <c r="L326" s="93">
        <f>100*(J326*(G326+H326+I326)+J327*(G327+H327+I327))/(D326*1000)</f>
        <v>25.694375000000001</v>
      </c>
      <c r="M326" s="72"/>
    </row>
    <row r="327" spans="1:13" ht="12.4" customHeight="1">
      <c r="A327" s="44"/>
      <c r="B327" s="27" t="s">
        <v>326</v>
      </c>
      <c r="C327" s="15"/>
      <c r="D327" s="21">
        <v>160</v>
      </c>
      <c r="E327" s="72" t="s">
        <v>271</v>
      </c>
      <c r="F327" s="72" t="s">
        <v>271</v>
      </c>
      <c r="G327" s="72">
        <v>22.5</v>
      </c>
      <c r="H327" s="72">
        <v>17.5</v>
      </c>
      <c r="I327" s="72">
        <v>13.5</v>
      </c>
      <c r="J327" s="72">
        <v>245</v>
      </c>
      <c r="K327" s="72">
        <v>220</v>
      </c>
      <c r="L327" s="93"/>
      <c r="M327" s="72"/>
    </row>
    <row r="328" spans="1:13" ht="12.4" customHeight="1">
      <c r="A328" s="44"/>
      <c r="B328" s="42" t="s">
        <v>190</v>
      </c>
      <c r="C328" s="20" t="s">
        <v>191</v>
      </c>
      <c r="D328" s="21"/>
      <c r="E328" s="72" t="s">
        <v>271</v>
      </c>
      <c r="F328" s="72" t="s">
        <v>271</v>
      </c>
      <c r="G328" s="72"/>
      <c r="H328" s="72"/>
      <c r="I328" s="72"/>
      <c r="J328" s="72"/>
      <c r="K328" s="72"/>
      <c r="L328" s="93"/>
      <c r="M328" s="72"/>
    </row>
    <row r="329" spans="1:13" ht="12.4" customHeight="1">
      <c r="A329" s="44"/>
      <c r="B329" s="27" t="s">
        <v>192</v>
      </c>
      <c r="C329" s="20"/>
      <c r="D329" s="21">
        <v>160</v>
      </c>
      <c r="E329" s="72" t="s">
        <v>271</v>
      </c>
      <c r="F329" s="72" t="s">
        <v>271</v>
      </c>
      <c r="G329" s="72">
        <v>2.5</v>
      </c>
      <c r="H329" s="72">
        <v>4</v>
      </c>
      <c r="I329" s="72">
        <v>6.5</v>
      </c>
      <c r="J329" s="72">
        <v>255</v>
      </c>
      <c r="K329" s="72">
        <v>210</v>
      </c>
      <c r="L329" s="93">
        <f>100*(J329*(G329+H329+I329)+J330*(G330+H330+I330))/(D329*1000)</f>
        <v>2.2312500000000002</v>
      </c>
      <c r="M329" s="72"/>
    </row>
    <row r="330" spans="1:13" ht="12.4" customHeight="1">
      <c r="A330" s="44"/>
      <c r="B330" s="27" t="s">
        <v>327</v>
      </c>
      <c r="C330" s="20"/>
      <c r="D330" s="21">
        <v>160</v>
      </c>
      <c r="E330" s="72" t="s">
        <v>271</v>
      </c>
      <c r="F330" s="72" t="s">
        <v>271</v>
      </c>
      <c r="G330" s="72">
        <v>0.5</v>
      </c>
      <c r="H330" s="72">
        <v>0.5</v>
      </c>
      <c r="I330" s="72">
        <v>0</v>
      </c>
      <c r="J330" s="72">
        <v>255</v>
      </c>
      <c r="K330" s="72">
        <v>220</v>
      </c>
      <c r="L330" s="93"/>
      <c r="M330" s="72"/>
    </row>
    <row r="331" spans="1:13" ht="12.4" customHeight="1">
      <c r="A331" s="44"/>
      <c r="B331" s="36" t="s">
        <v>193</v>
      </c>
      <c r="C331" s="20"/>
      <c r="D331" s="21">
        <v>160</v>
      </c>
      <c r="E331" s="72" t="s">
        <v>271</v>
      </c>
      <c r="F331" s="72" t="s">
        <v>271</v>
      </c>
      <c r="G331" s="72">
        <v>0.9</v>
      </c>
      <c r="H331" s="72">
        <v>5.8</v>
      </c>
      <c r="I331" s="72">
        <v>5.4</v>
      </c>
      <c r="J331" s="72">
        <v>248</v>
      </c>
      <c r="K331" s="72">
        <v>225</v>
      </c>
      <c r="L331" s="93">
        <f>100*(J331*(G331+H331+I331)+J332*(G332+H332+I332))/(D331*1000)</f>
        <v>2.7280000000000002</v>
      </c>
      <c r="M331" s="72"/>
    </row>
    <row r="332" spans="1:13" ht="12.4" customHeight="1">
      <c r="A332" s="46"/>
      <c r="B332" s="36" t="s">
        <v>328</v>
      </c>
      <c r="C332" s="15"/>
      <c r="D332" s="21">
        <v>160</v>
      </c>
      <c r="E332" s="72" t="s">
        <v>271</v>
      </c>
      <c r="F332" s="72" t="s">
        <v>271</v>
      </c>
      <c r="G332" s="72">
        <v>1.5</v>
      </c>
      <c r="H332" s="72">
        <v>3.5</v>
      </c>
      <c r="I332" s="72">
        <v>0.5</v>
      </c>
      <c r="J332" s="72">
        <v>248</v>
      </c>
      <c r="K332" s="72">
        <v>220</v>
      </c>
      <c r="L332" s="93"/>
      <c r="M332" s="72"/>
    </row>
    <row r="333" spans="1:13" ht="12.4" customHeight="1">
      <c r="A333" s="37"/>
      <c r="B333" s="42" t="s">
        <v>194</v>
      </c>
      <c r="C333" s="20" t="s">
        <v>195</v>
      </c>
      <c r="D333" s="21"/>
      <c r="E333" s="72" t="s">
        <v>271</v>
      </c>
      <c r="F333" s="72" t="s">
        <v>271</v>
      </c>
      <c r="G333" s="72"/>
      <c r="H333" s="72"/>
      <c r="I333" s="72"/>
      <c r="J333" s="72"/>
      <c r="K333" s="72"/>
      <c r="L333" s="93"/>
      <c r="M333" s="72"/>
    </row>
    <row r="334" spans="1:13" ht="12.4" customHeight="1">
      <c r="A334" s="37"/>
      <c r="B334" s="27" t="s">
        <v>196</v>
      </c>
      <c r="C334" s="20"/>
      <c r="D334" s="21">
        <v>160</v>
      </c>
      <c r="E334" s="72" t="s">
        <v>271</v>
      </c>
      <c r="F334" s="72" t="s">
        <v>271</v>
      </c>
      <c r="G334" s="72">
        <v>8.6999999999999993</v>
      </c>
      <c r="H334" s="72">
        <v>3.7</v>
      </c>
      <c r="I334" s="72">
        <v>10.3</v>
      </c>
      <c r="J334" s="72">
        <v>242</v>
      </c>
      <c r="K334" s="72">
        <v>210</v>
      </c>
      <c r="L334" s="93">
        <f>100*(J334*(G334+H334+I334)+J335*(G335+H335+I335))/(D334*1000)</f>
        <v>7.1994999999999996</v>
      </c>
      <c r="M334" s="72"/>
    </row>
    <row r="335" spans="1:13" ht="12.4" customHeight="1">
      <c r="A335" s="37"/>
      <c r="B335" s="27" t="s">
        <v>315</v>
      </c>
      <c r="C335" s="25"/>
      <c r="D335" s="21">
        <v>160</v>
      </c>
      <c r="E335" s="72" t="s">
        <v>271</v>
      </c>
      <c r="F335" s="72" t="s">
        <v>271</v>
      </c>
      <c r="G335" s="72">
        <v>7</v>
      </c>
      <c r="H335" s="72">
        <v>16.7</v>
      </c>
      <c r="I335" s="72">
        <v>1.2</v>
      </c>
      <c r="J335" s="72">
        <v>242</v>
      </c>
      <c r="K335" s="72">
        <v>210</v>
      </c>
      <c r="L335" s="93"/>
      <c r="M335" s="72"/>
    </row>
    <row r="336" spans="1:13" ht="12.4" customHeight="1">
      <c r="A336" s="46"/>
      <c r="B336" s="27" t="s">
        <v>197</v>
      </c>
      <c r="C336" s="14"/>
      <c r="D336" s="17">
        <v>160</v>
      </c>
      <c r="E336" s="72" t="s">
        <v>271</v>
      </c>
      <c r="F336" s="72" t="s">
        <v>271</v>
      </c>
      <c r="G336" s="72">
        <v>2.2999999999999998</v>
      </c>
      <c r="H336" s="72">
        <v>0.2</v>
      </c>
      <c r="I336" s="72">
        <v>0.7</v>
      </c>
      <c r="J336" s="72">
        <v>245</v>
      </c>
      <c r="K336" s="72">
        <v>210</v>
      </c>
      <c r="L336" s="93">
        <f>100*(J336*(G336+H336+I336)+J337*(G337+H337+I337))/(D336*1000)</f>
        <v>0.61250000000000004</v>
      </c>
      <c r="M336" s="72"/>
    </row>
    <row r="337" spans="1:13" ht="12.4" customHeight="1">
      <c r="A337" s="46"/>
      <c r="B337" s="27" t="s">
        <v>316</v>
      </c>
      <c r="C337" s="14"/>
      <c r="D337" s="17">
        <v>160</v>
      </c>
      <c r="E337" s="72" t="s">
        <v>271</v>
      </c>
      <c r="F337" s="72" t="s">
        <v>271</v>
      </c>
      <c r="G337" s="72">
        <v>0.5</v>
      </c>
      <c r="H337" s="72">
        <v>0.1</v>
      </c>
      <c r="I337" s="72">
        <v>0.2</v>
      </c>
      <c r="J337" s="72">
        <v>245</v>
      </c>
      <c r="K337" s="72">
        <v>210</v>
      </c>
      <c r="L337" s="93"/>
      <c r="M337" s="72"/>
    </row>
    <row r="338" spans="1:13" ht="12.4" customHeight="1">
      <c r="A338" s="44"/>
      <c r="B338" s="42" t="s">
        <v>198</v>
      </c>
      <c r="C338" s="25" t="s">
        <v>199</v>
      </c>
      <c r="D338" s="17"/>
      <c r="E338" s="72" t="s">
        <v>271</v>
      </c>
      <c r="F338" s="72" t="s">
        <v>271</v>
      </c>
      <c r="G338" s="72"/>
      <c r="H338" s="72"/>
      <c r="I338" s="72"/>
      <c r="J338" s="72"/>
      <c r="K338" s="72"/>
      <c r="L338" s="93"/>
      <c r="M338" s="72"/>
    </row>
    <row r="339" spans="1:13" ht="12.4" customHeight="1">
      <c r="A339" s="44"/>
      <c r="B339" s="27" t="s">
        <v>200</v>
      </c>
      <c r="C339" s="25"/>
      <c r="D339" s="17">
        <v>160</v>
      </c>
      <c r="E339" s="72" t="s">
        <v>271</v>
      </c>
      <c r="F339" s="72" t="s">
        <v>271</v>
      </c>
      <c r="G339" s="72">
        <v>7.6</v>
      </c>
      <c r="H339" s="72">
        <v>1</v>
      </c>
      <c r="I339" s="72">
        <v>0.3</v>
      </c>
      <c r="J339" s="72">
        <v>242</v>
      </c>
      <c r="K339" s="72">
        <v>220</v>
      </c>
      <c r="L339" s="93">
        <f>100*(J339*(G339+H339+I339)+J340*(G340+H340+I340))/(D339*1000)</f>
        <v>1.7393749999999999</v>
      </c>
      <c r="M339" s="72"/>
    </row>
    <row r="340" spans="1:13" ht="12.4" customHeight="1">
      <c r="A340" s="44"/>
      <c r="B340" s="27" t="s">
        <v>317</v>
      </c>
      <c r="C340" s="25"/>
      <c r="D340" s="17">
        <v>160</v>
      </c>
      <c r="E340" s="72" t="s">
        <v>271</v>
      </c>
      <c r="F340" s="72" t="s">
        <v>271</v>
      </c>
      <c r="G340" s="72">
        <v>1</v>
      </c>
      <c r="H340" s="72">
        <v>1</v>
      </c>
      <c r="I340" s="72">
        <v>0.6</v>
      </c>
      <c r="J340" s="72">
        <v>242</v>
      </c>
      <c r="K340" s="72">
        <v>221</v>
      </c>
      <c r="L340" s="93"/>
      <c r="M340" s="72"/>
    </row>
    <row r="341" spans="1:13" ht="12.4" customHeight="1">
      <c r="A341" s="44"/>
      <c r="B341" s="27" t="s">
        <v>201</v>
      </c>
      <c r="C341" s="15"/>
      <c r="D341" s="21">
        <v>160</v>
      </c>
      <c r="E341" s="72" t="s">
        <v>271</v>
      </c>
      <c r="F341" s="72" t="s">
        <v>271</v>
      </c>
      <c r="G341" s="72">
        <v>9.6</v>
      </c>
      <c r="H341" s="72">
        <v>16</v>
      </c>
      <c r="I341" s="72">
        <v>1.2</v>
      </c>
      <c r="J341" s="72">
        <v>237</v>
      </c>
      <c r="K341" s="72">
        <v>220</v>
      </c>
      <c r="L341" s="93">
        <f>100*(J341*(G341+H341+I341)+J342*(G342+H342+I342))/(D341*1000)</f>
        <v>5.0658750000000001</v>
      </c>
      <c r="M341" s="72"/>
    </row>
    <row r="342" spans="1:13" ht="12.4" customHeight="1">
      <c r="A342" s="44"/>
      <c r="B342" s="27" t="s">
        <v>318</v>
      </c>
      <c r="C342" s="14"/>
      <c r="D342" s="21">
        <v>160</v>
      </c>
      <c r="E342" s="72" t="s">
        <v>271</v>
      </c>
      <c r="F342" s="72" t="s">
        <v>271</v>
      </c>
      <c r="G342" s="72">
        <v>4.2</v>
      </c>
      <c r="H342" s="72">
        <v>2</v>
      </c>
      <c r="I342" s="72">
        <v>1.2</v>
      </c>
      <c r="J342" s="72">
        <v>237</v>
      </c>
      <c r="K342" s="72">
        <v>220</v>
      </c>
      <c r="L342" s="93"/>
      <c r="M342" s="72"/>
    </row>
    <row r="343" spans="1:13" ht="12.4" customHeight="1">
      <c r="A343" s="46"/>
      <c r="B343" s="38" t="s">
        <v>203</v>
      </c>
      <c r="C343" s="25" t="s">
        <v>204</v>
      </c>
      <c r="D343" s="17"/>
      <c r="E343" s="72" t="s">
        <v>271</v>
      </c>
      <c r="F343" s="72" t="s">
        <v>271</v>
      </c>
      <c r="G343" s="72"/>
      <c r="H343" s="72"/>
      <c r="I343" s="72"/>
      <c r="J343" s="72"/>
      <c r="K343" s="72"/>
      <c r="L343" s="93"/>
      <c r="M343" s="72"/>
    </row>
    <row r="344" spans="1:13" ht="12.4" customHeight="1">
      <c r="A344" s="23" t="s">
        <v>202</v>
      </c>
      <c r="B344" s="36" t="s">
        <v>205</v>
      </c>
      <c r="C344" s="14"/>
      <c r="D344" s="17">
        <v>250</v>
      </c>
      <c r="E344" s="72" t="s">
        <v>271</v>
      </c>
      <c r="F344" s="72" t="s">
        <v>271</v>
      </c>
      <c r="G344" s="72">
        <v>0.3</v>
      </c>
      <c r="H344" s="72">
        <v>0.9</v>
      </c>
      <c r="I344" s="72">
        <v>2.2000000000000002</v>
      </c>
      <c r="J344" s="72">
        <v>241</v>
      </c>
      <c r="K344" s="72">
        <v>224</v>
      </c>
      <c r="L344" s="93">
        <f>100*(J344*(G344+H344+I344)+J345*(G345+H345+I345)+J346*(G346+H346+I346)+J347*(I347+H347+G347)+J348*(G348+H348+I348))/(D344*1000)</f>
        <v>19.072559999999999</v>
      </c>
      <c r="M344" s="72"/>
    </row>
    <row r="345" spans="1:13" ht="12.4" customHeight="1">
      <c r="A345" s="35"/>
      <c r="B345" s="36" t="s">
        <v>440</v>
      </c>
      <c r="C345" s="14"/>
      <c r="D345" s="17">
        <v>250</v>
      </c>
      <c r="E345" s="72" t="s">
        <v>271</v>
      </c>
      <c r="F345" s="72" t="s">
        <v>271</v>
      </c>
      <c r="G345" s="72">
        <v>36.1</v>
      </c>
      <c r="H345" s="72">
        <v>13.6</v>
      </c>
      <c r="I345" s="72">
        <v>16.399999999999999</v>
      </c>
      <c r="J345" s="72">
        <v>241</v>
      </c>
      <c r="K345" s="72">
        <v>216</v>
      </c>
      <c r="L345" s="93"/>
      <c r="M345" s="72"/>
    </row>
    <row r="346" spans="1:13" ht="12.4" customHeight="1">
      <c r="A346" s="35"/>
      <c r="B346" s="36" t="s">
        <v>441</v>
      </c>
      <c r="C346" s="14"/>
      <c r="D346" s="17">
        <v>250</v>
      </c>
      <c r="E346" s="72" t="s">
        <v>271</v>
      </c>
      <c r="F346" s="72" t="s">
        <v>271</v>
      </c>
      <c r="G346" s="72">
        <v>9.5</v>
      </c>
      <c r="H346" s="72">
        <v>5.6</v>
      </c>
      <c r="I346" s="72">
        <v>21.7</v>
      </c>
      <c r="J346" s="72">
        <v>241</v>
      </c>
      <c r="K346" s="72">
        <v>205</v>
      </c>
      <c r="L346" s="93"/>
      <c r="M346" s="72"/>
    </row>
    <row r="347" spans="1:13" ht="12.4" customHeight="1">
      <c r="A347" s="35"/>
      <c r="B347" s="36" t="s">
        <v>442</v>
      </c>
      <c r="C347" s="14"/>
      <c r="D347" s="17">
        <v>250</v>
      </c>
      <c r="E347" s="72" t="s">
        <v>271</v>
      </c>
      <c r="F347" s="72" t="s">
        <v>271</v>
      </c>
      <c r="G347" s="72">
        <v>38</v>
      </c>
      <c r="H347" s="72">
        <v>12</v>
      </c>
      <c r="I347" s="72">
        <v>5.7</v>
      </c>
      <c r="J347" s="72">
        <v>241</v>
      </c>
      <c r="K347" s="72">
        <v>217</v>
      </c>
      <c r="L347" s="93"/>
      <c r="M347" s="72"/>
    </row>
    <row r="348" spans="1:13" ht="12.4" customHeight="1">
      <c r="A348" s="35"/>
      <c r="B348" s="36" t="s">
        <v>443</v>
      </c>
      <c r="C348" s="14"/>
      <c r="D348" s="17">
        <v>250</v>
      </c>
      <c r="E348" s="72" t="s">
        <v>271</v>
      </c>
      <c r="F348" s="72" t="s">
        <v>271</v>
      </c>
      <c r="G348" s="72">
        <v>12.7</v>
      </c>
      <c r="H348" s="72">
        <v>7.6</v>
      </c>
      <c r="I348" s="72">
        <v>16</v>
      </c>
      <c r="J348" s="72">
        <v>238</v>
      </c>
      <c r="K348" s="72">
        <v>230</v>
      </c>
      <c r="L348" s="93"/>
      <c r="M348" s="72"/>
    </row>
    <row r="349" spans="1:13" ht="12.4" customHeight="1">
      <c r="A349" s="35"/>
      <c r="B349" s="27" t="s">
        <v>206</v>
      </c>
      <c r="C349" s="14"/>
      <c r="D349" s="17">
        <v>160</v>
      </c>
      <c r="E349" s="72" t="s">
        <v>271</v>
      </c>
      <c r="F349" s="72" t="s">
        <v>271</v>
      </c>
      <c r="G349" s="72">
        <v>8.6999999999999993</v>
      </c>
      <c r="H349" s="72">
        <v>7</v>
      </c>
      <c r="I349" s="72">
        <v>4.5</v>
      </c>
      <c r="J349" s="72">
        <v>240</v>
      </c>
      <c r="K349" s="72">
        <v>210</v>
      </c>
      <c r="L349" s="93">
        <f>100*(J349*(G349+H349+I349)+J350*(G350+H350+I350))/(D349*1000)</f>
        <v>9.6750000000000007</v>
      </c>
      <c r="M349" s="72"/>
    </row>
    <row r="350" spans="1:13" ht="12.4" customHeight="1">
      <c r="A350" s="35"/>
      <c r="B350" s="27" t="s">
        <v>444</v>
      </c>
      <c r="C350" s="14"/>
      <c r="D350" s="17">
        <v>160</v>
      </c>
      <c r="E350" s="72" t="s">
        <v>271</v>
      </c>
      <c r="F350" s="72" t="s">
        <v>271</v>
      </c>
      <c r="G350" s="72">
        <v>14.8</v>
      </c>
      <c r="H350" s="72">
        <v>15</v>
      </c>
      <c r="I350" s="72">
        <v>14.5</v>
      </c>
      <c r="J350" s="72">
        <v>240</v>
      </c>
      <c r="K350" s="72">
        <v>209</v>
      </c>
      <c r="L350" s="93"/>
      <c r="M350" s="72"/>
    </row>
    <row r="351" spans="1:13" ht="12.4" customHeight="1">
      <c r="A351" s="46"/>
      <c r="B351" s="36" t="s">
        <v>207</v>
      </c>
      <c r="C351" s="25"/>
      <c r="D351" s="17">
        <v>160</v>
      </c>
      <c r="E351" s="72" t="s">
        <v>271</v>
      </c>
      <c r="F351" s="72" t="s">
        <v>271</v>
      </c>
      <c r="G351" s="72">
        <v>2.2999999999999998</v>
      </c>
      <c r="H351" s="72">
        <v>12</v>
      </c>
      <c r="I351" s="72">
        <v>10.5</v>
      </c>
      <c r="J351" s="72">
        <v>235</v>
      </c>
      <c r="K351" s="72">
        <v>220</v>
      </c>
      <c r="L351" s="93">
        <f>100*(J351*(G351+H351+I351)+J352*(G352+H352+I352)+J353*(G353+H353+I353)+J354*(I354+H354+G354)+J355*(G355+H355+I355)+J356*(G356+H356+I356))/(D351*1000)</f>
        <v>16.237500000000001</v>
      </c>
      <c r="M351" s="72"/>
    </row>
    <row r="352" spans="1:13" ht="12.4" customHeight="1">
      <c r="A352" s="46"/>
      <c r="B352" s="36" t="s">
        <v>445</v>
      </c>
      <c r="C352" s="25"/>
      <c r="D352" s="17">
        <v>160</v>
      </c>
      <c r="E352" s="72" t="s">
        <v>271</v>
      </c>
      <c r="F352" s="72" t="s">
        <v>271</v>
      </c>
      <c r="G352" s="72">
        <v>2.4</v>
      </c>
      <c r="H352" s="72">
        <v>4.7</v>
      </c>
      <c r="I352" s="72">
        <v>4.2</v>
      </c>
      <c r="J352" s="72">
        <v>235</v>
      </c>
      <c r="K352" s="72">
        <v>219</v>
      </c>
      <c r="L352" s="93"/>
      <c r="M352" s="72"/>
    </row>
    <row r="353" spans="1:13" ht="12.4" customHeight="1">
      <c r="A353" s="46"/>
      <c r="B353" s="36" t="s">
        <v>446</v>
      </c>
      <c r="C353" s="25"/>
      <c r="D353" s="17">
        <v>160</v>
      </c>
      <c r="E353" s="72" t="s">
        <v>271</v>
      </c>
      <c r="F353" s="72" t="s">
        <v>271</v>
      </c>
      <c r="G353" s="72">
        <v>1.8</v>
      </c>
      <c r="H353" s="72">
        <v>4.2</v>
      </c>
      <c r="I353" s="72">
        <v>2.2999999999999998</v>
      </c>
      <c r="J353" s="72">
        <v>235</v>
      </c>
      <c r="K353" s="72">
        <v>214</v>
      </c>
      <c r="L353" s="93"/>
      <c r="M353" s="72"/>
    </row>
    <row r="354" spans="1:13" ht="12.4" customHeight="1">
      <c r="A354" s="46"/>
      <c r="B354" s="36" t="s">
        <v>447</v>
      </c>
      <c r="C354" s="25"/>
      <c r="D354" s="17">
        <v>160</v>
      </c>
      <c r="E354" s="72" t="s">
        <v>271</v>
      </c>
      <c r="F354" s="72" t="s">
        <v>271</v>
      </c>
      <c r="G354" s="72">
        <v>2.9</v>
      </c>
      <c r="H354" s="72">
        <v>3.5</v>
      </c>
      <c r="I354" s="72">
        <v>1.5</v>
      </c>
      <c r="J354" s="72">
        <v>235</v>
      </c>
      <c r="K354" s="72">
        <v>208</v>
      </c>
      <c r="L354" s="93"/>
      <c r="M354" s="72"/>
    </row>
    <row r="355" spans="1:13" ht="12.4" customHeight="1">
      <c r="A355" s="46"/>
      <c r="B355" s="36" t="s">
        <v>448</v>
      </c>
      <c r="C355" s="25"/>
      <c r="D355" s="17">
        <v>160</v>
      </c>
      <c r="E355" s="72" t="s">
        <v>271</v>
      </c>
      <c r="F355" s="72" t="s">
        <v>271</v>
      </c>
      <c r="G355" s="72">
        <v>7.8</v>
      </c>
      <c r="H355" s="72">
        <v>2.1</v>
      </c>
      <c r="I355" s="72">
        <v>9.4</v>
      </c>
      <c r="J355" s="72">
        <v>235</v>
      </c>
      <c r="K355" s="72">
        <v>215</v>
      </c>
      <c r="L355" s="93"/>
      <c r="M355" s="72"/>
    </row>
    <row r="356" spans="1:13" ht="12.4" customHeight="1">
      <c r="A356" s="46"/>
      <c r="B356" s="36" t="s">
        <v>449</v>
      </c>
      <c r="C356" s="25"/>
      <c r="D356" s="17">
        <v>160</v>
      </c>
      <c r="E356" s="72" t="s">
        <v>271</v>
      </c>
      <c r="F356" s="72" t="s">
        <v>271</v>
      </c>
      <c r="G356" s="72">
        <v>21.2</v>
      </c>
      <c r="H356" s="72">
        <v>11.1</v>
      </c>
      <c r="I356" s="72">
        <v>7.5</v>
      </c>
      <c r="J356" s="72">
        <v>230</v>
      </c>
      <c r="K356" s="72">
        <v>211</v>
      </c>
      <c r="L356" s="93"/>
      <c r="M356" s="72"/>
    </row>
    <row r="357" spans="1:13" ht="12.4" customHeight="1">
      <c r="A357" s="46"/>
      <c r="B357" s="38" t="s">
        <v>209</v>
      </c>
      <c r="C357" s="20" t="s">
        <v>210</v>
      </c>
      <c r="D357" s="21"/>
      <c r="E357" s="72"/>
      <c r="F357" s="72"/>
      <c r="G357" s="72"/>
      <c r="H357" s="72"/>
      <c r="I357" s="72"/>
      <c r="J357" s="72"/>
      <c r="K357" s="72"/>
      <c r="L357" s="93"/>
      <c r="M357" s="72"/>
    </row>
    <row r="358" spans="1:13" ht="12.4" customHeight="1">
      <c r="A358" s="47" t="s">
        <v>208</v>
      </c>
      <c r="B358" s="36" t="s">
        <v>211</v>
      </c>
      <c r="C358" s="20"/>
      <c r="D358" s="21">
        <v>250</v>
      </c>
      <c r="E358" s="72" t="s">
        <v>271</v>
      </c>
      <c r="F358" s="72" t="s">
        <v>271</v>
      </c>
      <c r="G358" s="72">
        <v>9.8000000000000007</v>
      </c>
      <c r="H358" s="72">
        <v>7.5</v>
      </c>
      <c r="I358" s="72">
        <v>11.2</v>
      </c>
      <c r="J358" s="72">
        <v>235</v>
      </c>
      <c r="K358" s="72">
        <v>223</v>
      </c>
      <c r="L358" s="93">
        <f>100*(J358*(G358+H358+I358)+J359*(G359+H359+I359)+J360*(G360+H360+I360))/(D358*1000)</f>
        <v>7.8082000000000003</v>
      </c>
      <c r="M358" s="72"/>
    </row>
    <row r="359" spans="1:13" ht="12.4" customHeight="1">
      <c r="A359" s="46"/>
      <c r="B359" s="36" t="s">
        <v>450</v>
      </c>
      <c r="C359" s="20"/>
      <c r="D359" s="21">
        <v>250</v>
      </c>
      <c r="E359" s="72" t="s">
        <v>271</v>
      </c>
      <c r="F359" s="72" t="s">
        <v>271</v>
      </c>
      <c r="G359" s="72">
        <v>12.3</v>
      </c>
      <c r="H359" s="72">
        <v>10.199999999999999</v>
      </c>
      <c r="I359" s="72">
        <v>9.6999999999999993</v>
      </c>
      <c r="J359" s="72">
        <v>235</v>
      </c>
      <c r="K359" s="72">
        <v>219</v>
      </c>
      <c r="L359" s="93"/>
      <c r="M359" s="72"/>
    </row>
    <row r="360" spans="1:13" ht="12.4" customHeight="1">
      <c r="A360" s="46"/>
      <c r="B360" s="36" t="s">
        <v>451</v>
      </c>
      <c r="C360" s="20"/>
      <c r="D360" s="21">
        <v>250</v>
      </c>
      <c r="E360" s="72" t="s">
        <v>271</v>
      </c>
      <c r="F360" s="72" t="s">
        <v>271</v>
      </c>
      <c r="G360" s="72">
        <v>7.4</v>
      </c>
      <c r="H360" s="72">
        <v>6.3</v>
      </c>
      <c r="I360" s="72">
        <v>8.1999999999999993</v>
      </c>
      <c r="J360" s="72">
        <v>240</v>
      </c>
      <c r="K360" s="72">
        <v>224</v>
      </c>
      <c r="L360" s="93"/>
      <c r="M360" s="72"/>
    </row>
    <row r="361" spans="1:13" ht="12.4" customHeight="1">
      <c r="A361" s="46"/>
      <c r="B361" s="27" t="s">
        <v>212</v>
      </c>
      <c r="C361" s="15"/>
      <c r="D361" s="21">
        <v>160</v>
      </c>
      <c r="E361" s="72" t="s">
        <v>271</v>
      </c>
      <c r="F361" s="72" t="s">
        <v>271</v>
      </c>
      <c r="G361" s="72">
        <v>4.2</v>
      </c>
      <c r="H361" s="72">
        <v>3</v>
      </c>
      <c r="I361" s="72">
        <v>1.5</v>
      </c>
      <c r="J361" s="72">
        <v>230</v>
      </c>
      <c r="K361" s="72">
        <v>219</v>
      </c>
      <c r="L361" s="93">
        <f t="shared" ref="L361:L362" si="16">100*(J361*(G361+H361+I361))/(D361*1000)</f>
        <v>1.2506249999999999</v>
      </c>
      <c r="M361" s="72"/>
    </row>
    <row r="362" spans="1:13" ht="12.4" customHeight="1">
      <c r="A362" s="46"/>
      <c r="B362" s="27" t="s">
        <v>213</v>
      </c>
      <c r="C362" s="15"/>
      <c r="D362" s="21">
        <v>100</v>
      </c>
      <c r="E362" s="72" t="s">
        <v>271</v>
      </c>
      <c r="F362" s="72" t="s">
        <v>271</v>
      </c>
      <c r="G362" s="72">
        <v>11.2</v>
      </c>
      <c r="H362" s="72">
        <v>9.8000000000000007</v>
      </c>
      <c r="I362" s="72">
        <v>5.3</v>
      </c>
      <c r="J362" s="72">
        <v>240</v>
      </c>
      <c r="K362" s="72">
        <v>219</v>
      </c>
      <c r="L362" s="93">
        <f t="shared" si="16"/>
        <v>6.3120000000000003</v>
      </c>
      <c r="M362" s="72"/>
    </row>
    <row r="363" spans="1:13" ht="12.4" customHeight="1">
      <c r="A363" s="48"/>
      <c r="B363" s="42" t="s">
        <v>215</v>
      </c>
      <c r="C363" s="20" t="s">
        <v>216</v>
      </c>
      <c r="D363" s="21"/>
      <c r="E363" s="72"/>
      <c r="F363" s="72"/>
      <c r="G363" s="72"/>
      <c r="H363" s="72"/>
      <c r="I363" s="72"/>
      <c r="J363" s="72"/>
      <c r="K363" s="72"/>
      <c r="L363" s="93"/>
      <c r="M363" s="72"/>
    </row>
    <row r="364" spans="1:13" ht="12.4" customHeight="1">
      <c r="A364" s="18" t="s">
        <v>214</v>
      </c>
      <c r="B364" s="27" t="s">
        <v>217</v>
      </c>
      <c r="C364" s="20"/>
      <c r="D364" s="21">
        <v>40</v>
      </c>
      <c r="E364" s="72" t="s">
        <v>271</v>
      </c>
      <c r="F364" s="72" t="s">
        <v>271</v>
      </c>
      <c r="G364" s="72">
        <v>0.1</v>
      </c>
      <c r="H364" s="72">
        <v>0.2</v>
      </c>
      <c r="I364" s="72">
        <v>0</v>
      </c>
      <c r="J364" s="72">
        <v>240</v>
      </c>
      <c r="K364" s="72">
        <v>240</v>
      </c>
      <c r="L364" s="93">
        <f t="shared" ref="L364" si="17">100*(J364*(G364+H364+I364))/(D364*1000)</f>
        <v>0.18000000000000005</v>
      </c>
      <c r="M364" s="72"/>
    </row>
    <row r="365" spans="1:13" ht="12.4" customHeight="1">
      <c r="A365" s="49"/>
      <c r="B365" s="27" t="s">
        <v>218</v>
      </c>
      <c r="C365" s="15"/>
      <c r="D365" s="21">
        <v>40</v>
      </c>
      <c r="E365" s="72" t="s">
        <v>271</v>
      </c>
      <c r="F365" s="72" t="s">
        <v>271</v>
      </c>
      <c r="G365" s="72">
        <v>10.5</v>
      </c>
      <c r="H365" s="72">
        <v>11.6</v>
      </c>
      <c r="I365" s="72">
        <v>15.2</v>
      </c>
      <c r="J365" s="72">
        <v>245</v>
      </c>
      <c r="K365" s="72">
        <v>220</v>
      </c>
      <c r="L365" s="93">
        <f>100*(J365*(G365+H365+I365)+J366*(G366+H366+I366))/(D365*1000)</f>
        <v>53.337499999999999</v>
      </c>
      <c r="M365" s="72"/>
    </row>
    <row r="366" spans="1:13" ht="12.4" customHeight="1">
      <c r="A366" s="49"/>
      <c r="B366" s="27" t="s">
        <v>452</v>
      </c>
      <c r="C366" s="15"/>
      <c r="D366" s="21">
        <v>40</v>
      </c>
      <c r="E366" s="72" t="s">
        <v>271</v>
      </c>
      <c r="F366" s="72" t="s">
        <v>271</v>
      </c>
      <c r="G366" s="72">
        <v>14.5</v>
      </c>
      <c r="H366" s="72">
        <v>15.8</v>
      </c>
      <c r="I366" s="72">
        <v>21.6</v>
      </c>
      <c r="J366" s="72">
        <v>235</v>
      </c>
      <c r="K366" s="72">
        <v>220</v>
      </c>
      <c r="L366" s="93"/>
      <c r="M366" s="72"/>
    </row>
    <row r="367" spans="1:13" ht="12.4" customHeight="1">
      <c r="A367" s="48"/>
      <c r="B367" s="36" t="s">
        <v>219</v>
      </c>
      <c r="C367" s="20"/>
      <c r="D367" s="21">
        <v>100</v>
      </c>
      <c r="E367" s="72" t="s">
        <v>271</v>
      </c>
      <c r="F367" s="72" t="s">
        <v>271</v>
      </c>
      <c r="G367" s="72">
        <v>3.2</v>
      </c>
      <c r="H367" s="72">
        <v>2.2000000000000002</v>
      </c>
      <c r="I367" s="72">
        <v>1.5</v>
      </c>
      <c r="J367" s="72">
        <v>245</v>
      </c>
      <c r="K367" s="72">
        <v>230</v>
      </c>
      <c r="L367" s="93">
        <f>100*(J367*(G367+H367+I367)+J368*(G368+H368+I368))/(D367*1000)</f>
        <v>8.7035999999999998</v>
      </c>
      <c r="M367" s="72"/>
    </row>
    <row r="368" spans="1:13" ht="12.4" customHeight="1">
      <c r="A368" s="48"/>
      <c r="B368" s="36" t="s">
        <v>219</v>
      </c>
      <c r="C368" s="20"/>
      <c r="D368" s="21">
        <v>100</v>
      </c>
      <c r="E368" s="72" t="s">
        <v>271</v>
      </c>
      <c r="F368" s="72" t="s">
        <v>271</v>
      </c>
      <c r="G368" s="72">
        <v>9.5</v>
      </c>
      <c r="H368" s="72">
        <v>8.1999999999999993</v>
      </c>
      <c r="I368" s="72">
        <v>11.4</v>
      </c>
      <c r="J368" s="72">
        <v>241</v>
      </c>
      <c r="K368" s="72">
        <v>220</v>
      </c>
      <c r="L368" s="93"/>
      <c r="M368" s="72"/>
    </row>
    <row r="369" spans="1:13" ht="12.4" customHeight="1">
      <c r="A369" s="46"/>
      <c r="B369" s="42" t="s">
        <v>221</v>
      </c>
      <c r="C369" s="20" t="s">
        <v>222</v>
      </c>
      <c r="D369" s="21"/>
      <c r="E369" s="72"/>
      <c r="F369" s="72"/>
      <c r="G369" s="72"/>
      <c r="H369" s="72"/>
      <c r="I369" s="72"/>
      <c r="J369" s="72"/>
      <c r="K369" s="72"/>
      <c r="L369" s="93"/>
      <c r="M369" s="72"/>
    </row>
    <row r="370" spans="1:13" ht="12.4" customHeight="1">
      <c r="A370" s="47" t="s">
        <v>220</v>
      </c>
      <c r="B370" s="27" t="s">
        <v>223</v>
      </c>
      <c r="C370" s="20"/>
      <c r="D370" s="21">
        <v>250</v>
      </c>
      <c r="E370" s="72" t="s">
        <v>271</v>
      </c>
      <c r="F370" s="72" t="s">
        <v>271</v>
      </c>
      <c r="G370" s="72">
        <v>9.8000000000000007</v>
      </c>
      <c r="H370" s="72">
        <v>11.6</v>
      </c>
      <c r="I370" s="72">
        <v>10.1</v>
      </c>
      <c r="J370" s="72">
        <v>235</v>
      </c>
      <c r="K370" s="72">
        <v>231</v>
      </c>
      <c r="L370" s="93">
        <f>100*(J370*(G370+H370+I370)+J371*(G371+H371+I371)+J372*(G372+H372+I372))/(D370*1000)</f>
        <v>7.9553599999999989</v>
      </c>
      <c r="M370" s="72"/>
    </row>
    <row r="371" spans="1:13" ht="12.4" customHeight="1">
      <c r="A371" s="29"/>
      <c r="B371" s="27" t="s">
        <v>453</v>
      </c>
      <c r="C371" s="20"/>
      <c r="D371" s="21">
        <v>250</v>
      </c>
      <c r="E371" s="72" t="s">
        <v>271</v>
      </c>
      <c r="F371" s="72" t="s">
        <v>271</v>
      </c>
      <c r="G371" s="72">
        <v>10.6</v>
      </c>
      <c r="H371" s="72">
        <v>8.1999999999999993</v>
      </c>
      <c r="I371" s="72">
        <v>7.4</v>
      </c>
      <c r="J371" s="72">
        <v>242</v>
      </c>
      <c r="K371" s="72">
        <v>220</v>
      </c>
      <c r="L371" s="93"/>
      <c r="M371" s="72"/>
    </row>
    <row r="372" spans="1:13" ht="12.4" customHeight="1">
      <c r="A372" s="29"/>
      <c r="B372" s="27" t="s">
        <v>454</v>
      </c>
      <c r="C372" s="20"/>
      <c r="D372" s="21">
        <v>250</v>
      </c>
      <c r="E372" s="72" t="s">
        <v>271</v>
      </c>
      <c r="F372" s="72" t="s">
        <v>271</v>
      </c>
      <c r="G372" s="72">
        <v>7.5</v>
      </c>
      <c r="H372" s="72">
        <v>9.1</v>
      </c>
      <c r="I372" s="72">
        <v>8.9</v>
      </c>
      <c r="J372" s="72">
        <v>241</v>
      </c>
      <c r="K372" s="72">
        <v>228</v>
      </c>
      <c r="L372" s="93"/>
      <c r="M372" s="72"/>
    </row>
    <row r="373" spans="1:13" ht="12.4" customHeight="1">
      <c r="A373" s="29"/>
      <c r="B373" s="27" t="s">
        <v>224</v>
      </c>
      <c r="C373" s="15"/>
      <c r="D373" s="21">
        <v>160</v>
      </c>
      <c r="E373" s="72" t="s">
        <v>271</v>
      </c>
      <c r="F373" s="72" t="s">
        <v>271</v>
      </c>
      <c r="G373" s="72">
        <v>4.5</v>
      </c>
      <c r="H373" s="72">
        <v>5.3</v>
      </c>
      <c r="I373" s="72">
        <v>6.9</v>
      </c>
      <c r="J373" s="72">
        <v>231</v>
      </c>
      <c r="K373" s="72">
        <v>216</v>
      </c>
      <c r="L373" s="93">
        <f>100*(J373*(G373+H373+I373)+J374*(G374+H374+I374))/(D373*1000)</f>
        <v>7.5110625000000004</v>
      </c>
      <c r="M373" s="72"/>
    </row>
    <row r="374" spans="1:13" ht="12.4" customHeight="1">
      <c r="A374" s="29"/>
      <c r="B374" s="27" t="s">
        <v>455</v>
      </c>
      <c r="C374" s="15"/>
      <c r="D374" s="21">
        <v>160</v>
      </c>
      <c r="E374" s="72" t="s">
        <v>271</v>
      </c>
      <c r="F374" s="72" t="s">
        <v>271</v>
      </c>
      <c r="G374" s="72">
        <v>10.8</v>
      </c>
      <c r="H374" s="72">
        <v>12.3</v>
      </c>
      <c r="I374" s="72">
        <v>10.9</v>
      </c>
      <c r="J374" s="72">
        <v>240</v>
      </c>
      <c r="K374" s="72">
        <v>220</v>
      </c>
      <c r="L374" s="93"/>
      <c r="M374" s="72"/>
    </row>
    <row r="375" spans="1:13" ht="12.4" customHeight="1">
      <c r="A375" s="50"/>
      <c r="B375" s="42" t="s">
        <v>226</v>
      </c>
      <c r="C375" s="20" t="s">
        <v>227</v>
      </c>
      <c r="D375" s="21"/>
      <c r="E375" s="72"/>
      <c r="F375" s="72"/>
      <c r="G375" s="72"/>
      <c r="H375" s="72"/>
      <c r="I375" s="72"/>
      <c r="J375" s="72"/>
      <c r="K375" s="72"/>
      <c r="L375" s="93"/>
      <c r="M375" s="72"/>
    </row>
    <row r="376" spans="1:13" ht="12.4" customHeight="1">
      <c r="A376" s="47" t="s">
        <v>225</v>
      </c>
      <c r="B376" s="27" t="s">
        <v>456</v>
      </c>
      <c r="C376" s="20"/>
      <c r="D376" s="21">
        <v>100</v>
      </c>
      <c r="E376" s="72" t="s">
        <v>271</v>
      </c>
      <c r="F376" s="72" t="s">
        <v>271</v>
      </c>
      <c r="G376" s="72">
        <v>9</v>
      </c>
      <c r="H376" s="72">
        <v>5.2</v>
      </c>
      <c r="I376" s="72">
        <v>5.9</v>
      </c>
      <c r="J376" s="72">
        <v>230</v>
      </c>
      <c r="K376" s="72">
        <v>210</v>
      </c>
      <c r="L376" s="93">
        <f>100*(J376*(G376+H376+I376)+J377*(G377+H377+I377)+J378*(G378+H378+I378))/(D376*1000)</f>
        <v>15.8035</v>
      </c>
      <c r="M376" s="72"/>
    </row>
    <row r="377" spans="1:13" ht="12.4" customHeight="1">
      <c r="A377" s="46"/>
      <c r="B377" s="27" t="s">
        <v>457</v>
      </c>
      <c r="C377" s="20"/>
      <c r="D377" s="21">
        <v>100</v>
      </c>
      <c r="E377" s="72" t="s">
        <v>271</v>
      </c>
      <c r="F377" s="72" t="s">
        <v>271</v>
      </c>
      <c r="G377" s="72">
        <v>6.8</v>
      </c>
      <c r="H377" s="72">
        <v>9.6999999999999993</v>
      </c>
      <c r="I377" s="72">
        <v>8.1</v>
      </c>
      <c r="J377" s="72">
        <v>230</v>
      </c>
      <c r="K377" s="72">
        <v>210</v>
      </c>
      <c r="L377" s="93"/>
      <c r="M377" s="72"/>
    </row>
    <row r="378" spans="1:13" ht="12.4" customHeight="1">
      <c r="A378" s="46"/>
      <c r="B378" s="27" t="s">
        <v>458</v>
      </c>
      <c r="C378" s="20"/>
      <c r="D378" s="21">
        <v>100</v>
      </c>
      <c r="E378" s="72" t="s">
        <v>271</v>
      </c>
      <c r="F378" s="72" t="s">
        <v>271</v>
      </c>
      <c r="G378" s="72">
        <v>8.1</v>
      </c>
      <c r="H378" s="72">
        <v>4.9000000000000004</v>
      </c>
      <c r="I378" s="72">
        <v>10.5</v>
      </c>
      <c r="J378" s="72">
        <v>235</v>
      </c>
      <c r="K378" s="72">
        <v>220</v>
      </c>
      <c r="L378" s="93"/>
      <c r="M378" s="72"/>
    </row>
    <row r="379" spans="1:13" ht="12.4" customHeight="1">
      <c r="A379" s="51"/>
      <c r="B379" s="27" t="s">
        <v>459</v>
      </c>
      <c r="C379" s="15"/>
      <c r="D379" s="21">
        <v>160</v>
      </c>
      <c r="E379" s="72" t="s">
        <v>271</v>
      </c>
      <c r="F379" s="72" t="s">
        <v>271</v>
      </c>
      <c r="G379" s="72">
        <v>14.2</v>
      </c>
      <c r="H379" s="72">
        <v>8</v>
      </c>
      <c r="I379" s="72">
        <v>7.1</v>
      </c>
      <c r="J379" s="72">
        <v>235</v>
      </c>
      <c r="K379" s="72">
        <v>221</v>
      </c>
      <c r="L379" s="93">
        <f>100*(J379*(G379+H379+I379)+J380*(G380+H380+I380)+J381*(G381+H381+I381))/(D379*1000)</f>
        <v>11.577750000000002</v>
      </c>
      <c r="M379" s="72"/>
    </row>
    <row r="380" spans="1:13" ht="12.4" customHeight="1">
      <c r="A380" s="51"/>
      <c r="B380" s="27" t="s">
        <v>460</v>
      </c>
      <c r="C380" s="15"/>
      <c r="D380" s="21">
        <v>160</v>
      </c>
      <c r="E380" s="72" t="s">
        <v>271</v>
      </c>
      <c r="F380" s="72" t="s">
        <v>271</v>
      </c>
      <c r="G380" s="72">
        <v>9.5</v>
      </c>
      <c r="H380" s="72">
        <v>10.3</v>
      </c>
      <c r="I380" s="72">
        <v>9.6</v>
      </c>
      <c r="J380" s="72">
        <v>235</v>
      </c>
      <c r="K380" s="72">
        <v>221</v>
      </c>
      <c r="L380" s="93"/>
      <c r="M380" s="72"/>
    </row>
    <row r="381" spans="1:13" ht="12.4" customHeight="1">
      <c r="A381" s="51"/>
      <c r="B381" s="27" t="s">
        <v>461</v>
      </c>
      <c r="C381" s="15"/>
      <c r="D381" s="21">
        <v>160</v>
      </c>
      <c r="E381" s="72" t="s">
        <v>271</v>
      </c>
      <c r="F381" s="72" t="s">
        <v>271</v>
      </c>
      <c r="G381" s="72">
        <v>7.5</v>
      </c>
      <c r="H381" s="72">
        <v>9.1</v>
      </c>
      <c r="I381" s="72">
        <v>3.7</v>
      </c>
      <c r="J381" s="72">
        <v>233</v>
      </c>
      <c r="K381" s="72">
        <v>225</v>
      </c>
      <c r="L381" s="93"/>
      <c r="M381" s="72"/>
    </row>
    <row r="382" spans="1:13" ht="12.4" customHeight="1">
      <c r="A382" s="48"/>
      <c r="B382" s="27" t="s">
        <v>462</v>
      </c>
      <c r="C382" s="15"/>
      <c r="D382" s="21">
        <v>160</v>
      </c>
      <c r="E382" s="72" t="s">
        <v>271</v>
      </c>
      <c r="F382" s="72" t="s">
        <v>271</v>
      </c>
      <c r="G382" s="72">
        <v>12.5</v>
      </c>
      <c r="H382" s="72">
        <v>10.3</v>
      </c>
      <c r="I382" s="72">
        <v>2.2999999999999998</v>
      </c>
      <c r="J382" s="72">
        <v>230</v>
      </c>
      <c r="K382" s="72">
        <v>218</v>
      </c>
      <c r="L382" s="93">
        <f>100*(J382*(G382+H382+I382)+J383*(G383+H383+I383)+J384*(G384+H384+I384))/(D382*1000)</f>
        <v>9.1156249999999996</v>
      </c>
      <c r="M382" s="72"/>
    </row>
    <row r="383" spans="1:13" ht="12.4" customHeight="1">
      <c r="A383" s="48"/>
      <c r="B383" s="27" t="s">
        <v>463</v>
      </c>
      <c r="C383" s="15"/>
      <c r="D383" s="21">
        <v>160</v>
      </c>
      <c r="E383" s="72" t="s">
        <v>271</v>
      </c>
      <c r="F383" s="72" t="s">
        <v>271</v>
      </c>
      <c r="G383" s="72">
        <v>4.5</v>
      </c>
      <c r="H383" s="72">
        <v>2.2999999999999998</v>
      </c>
      <c r="I383" s="72">
        <v>3</v>
      </c>
      <c r="J383" s="72">
        <v>235</v>
      </c>
      <c r="K383" s="72">
        <v>220</v>
      </c>
      <c r="L383" s="93"/>
      <c r="M383" s="72"/>
    </row>
    <row r="384" spans="1:13" ht="12.4" customHeight="1">
      <c r="A384" s="48"/>
      <c r="B384" s="27" t="s">
        <v>464</v>
      </c>
      <c r="C384" s="15"/>
      <c r="D384" s="21">
        <v>160</v>
      </c>
      <c r="E384" s="72" t="s">
        <v>271</v>
      </c>
      <c r="F384" s="72" t="s">
        <v>271</v>
      </c>
      <c r="G384" s="72">
        <v>8.6</v>
      </c>
      <c r="H384" s="72">
        <v>9.4</v>
      </c>
      <c r="I384" s="72">
        <v>10.3</v>
      </c>
      <c r="J384" s="72">
        <v>230</v>
      </c>
      <c r="K384" s="72">
        <v>223</v>
      </c>
      <c r="L384" s="93"/>
      <c r="M384" s="72"/>
    </row>
    <row r="385" spans="1:13" ht="12.4" customHeight="1">
      <c r="A385" s="48"/>
      <c r="B385" s="27" t="s">
        <v>465</v>
      </c>
      <c r="C385" s="15"/>
      <c r="D385" s="21">
        <v>250</v>
      </c>
      <c r="E385" s="72" t="s">
        <v>271</v>
      </c>
      <c r="F385" s="72" t="s">
        <v>271</v>
      </c>
      <c r="G385" s="72">
        <v>10.1</v>
      </c>
      <c r="H385" s="72">
        <v>12.5</v>
      </c>
      <c r="I385" s="72">
        <v>9.3000000000000007</v>
      </c>
      <c r="J385" s="72">
        <v>230</v>
      </c>
      <c r="K385" s="72">
        <v>225</v>
      </c>
      <c r="L385" s="93">
        <f>100*(J385*(G385+H385+I385)+J386*(G386+H386+I386)+J387*(G387+H387+I387))/(D385*1000)</f>
        <v>8.1511999999999993</v>
      </c>
      <c r="M385" s="72"/>
    </row>
    <row r="386" spans="1:13" ht="12.4" customHeight="1">
      <c r="A386" s="48"/>
      <c r="B386" s="27" t="s">
        <v>466</v>
      </c>
      <c r="C386" s="15"/>
      <c r="D386" s="21">
        <v>250</v>
      </c>
      <c r="E386" s="72" t="s">
        <v>271</v>
      </c>
      <c r="F386" s="72" t="s">
        <v>271</v>
      </c>
      <c r="G386" s="72">
        <v>8.9</v>
      </c>
      <c r="H386" s="72">
        <v>6.4</v>
      </c>
      <c r="I386" s="72">
        <v>5.8</v>
      </c>
      <c r="J386" s="72">
        <v>230</v>
      </c>
      <c r="K386" s="72">
        <v>225</v>
      </c>
      <c r="L386" s="93"/>
      <c r="M386" s="72"/>
    </row>
    <row r="387" spans="1:13" ht="12.4" customHeight="1">
      <c r="A387" s="48"/>
      <c r="B387" s="27" t="s">
        <v>467</v>
      </c>
      <c r="C387" s="15"/>
      <c r="D387" s="21">
        <v>250</v>
      </c>
      <c r="E387" s="72" t="s">
        <v>271</v>
      </c>
      <c r="F387" s="72" t="s">
        <v>271</v>
      </c>
      <c r="G387" s="72">
        <v>15.1</v>
      </c>
      <c r="H387" s="72">
        <v>9.6</v>
      </c>
      <c r="I387" s="72">
        <v>10.9</v>
      </c>
      <c r="J387" s="72">
        <v>230</v>
      </c>
      <c r="K387" s="72">
        <v>220</v>
      </c>
      <c r="L387" s="93"/>
      <c r="M387" s="72"/>
    </row>
    <row r="388" spans="1:13" ht="12.4" customHeight="1">
      <c r="A388" s="48"/>
      <c r="B388" s="27" t="s">
        <v>468</v>
      </c>
      <c r="C388" s="15"/>
      <c r="D388" s="21">
        <v>100</v>
      </c>
      <c r="E388" s="72" t="s">
        <v>271</v>
      </c>
      <c r="F388" s="72" t="s">
        <v>271</v>
      </c>
      <c r="G388" s="72">
        <v>3</v>
      </c>
      <c r="H388" s="72">
        <v>2.5</v>
      </c>
      <c r="I388" s="72">
        <v>1.1000000000000001</v>
      </c>
      <c r="J388" s="72">
        <v>240</v>
      </c>
      <c r="K388" s="72">
        <v>220</v>
      </c>
      <c r="L388" s="93">
        <f>100*(J388*(G388+H388+I388)+J389*(G389+H389+I389))/(D388*1000)</f>
        <v>1.9116</v>
      </c>
      <c r="M388" s="72"/>
    </row>
    <row r="389" spans="1:13" ht="12.4" customHeight="1">
      <c r="A389" s="48"/>
      <c r="B389" s="27" t="s">
        <v>469</v>
      </c>
      <c r="C389" s="15"/>
      <c r="D389" s="21">
        <v>100</v>
      </c>
      <c r="E389" s="72" t="s">
        <v>271</v>
      </c>
      <c r="F389" s="72" t="s">
        <v>271</v>
      </c>
      <c r="G389" s="72">
        <v>0.8</v>
      </c>
      <c r="H389" s="72">
        <v>0.5</v>
      </c>
      <c r="I389" s="72">
        <v>0.1</v>
      </c>
      <c r="J389" s="72">
        <v>234</v>
      </c>
      <c r="K389" s="72">
        <v>224</v>
      </c>
      <c r="L389" s="93"/>
      <c r="M389" s="72"/>
    </row>
    <row r="390" spans="1:13" ht="12.4" customHeight="1">
      <c r="A390" s="48"/>
      <c r="B390" s="36" t="s">
        <v>470</v>
      </c>
      <c r="C390" s="20"/>
      <c r="D390" s="21">
        <v>160</v>
      </c>
      <c r="E390" s="72" t="s">
        <v>271</v>
      </c>
      <c r="F390" s="72" t="s">
        <v>271</v>
      </c>
      <c r="G390" s="72">
        <v>9.8000000000000007</v>
      </c>
      <c r="H390" s="72">
        <v>8.1999999999999993</v>
      </c>
      <c r="I390" s="72">
        <v>9.5</v>
      </c>
      <c r="J390" s="72">
        <v>240</v>
      </c>
      <c r="K390" s="72">
        <v>225</v>
      </c>
      <c r="L390" s="93">
        <f>100*(J390*(G390+H390+I390)+J391*(G391+H391+I391))/(D390*1000)</f>
        <v>9.703125</v>
      </c>
      <c r="M390" s="72"/>
    </row>
    <row r="391" spans="1:13" ht="12.4" customHeight="1">
      <c r="A391" s="48"/>
      <c r="B391" s="36" t="s">
        <v>471</v>
      </c>
      <c r="C391" s="20"/>
      <c r="D391" s="21">
        <v>160</v>
      </c>
      <c r="E391" s="72" t="s">
        <v>271</v>
      </c>
      <c r="F391" s="72" t="s">
        <v>271</v>
      </c>
      <c r="G391" s="72">
        <v>15.2</v>
      </c>
      <c r="H391" s="72">
        <v>11</v>
      </c>
      <c r="I391" s="72">
        <v>11.3</v>
      </c>
      <c r="J391" s="72">
        <v>238</v>
      </c>
      <c r="K391" s="72">
        <v>213</v>
      </c>
      <c r="L391" s="93"/>
      <c r="M391" s="72"/>
    </row>
    <row r="392" spans="1:13" ht="12.4" customHeight="1">
      <c r="A392" s="46"/>
      <c r="B392" s="27" t="s">
        <v>472</v>
      </c>
      <c r="C392" s="15"/>
      <c r="D392" s="21">
        <v>250</v>
      </c>
      <c r="E392" s="72" t="s">
        <v>271</v>
      </c>
      <c r="F392" s="72" t="s">
        <v>271</v>
      </c>
      <c r="G392" s="72">
        <v>0.9</v>
      </c>
      <c r="H392" s="72">
        <v>8.8000000000000007</v>
      </c>
      <c r="I392" s="72">
        <v>10.5</v>
      </c>
      <c r="J392" s="72">
        <v>240</v>
      </c>
      <c r="K392" s="72">
        <v>215</v>
      </c>
      <c r="L392" s="93">
        <f>100*(J392*(G392+H392+I392)+J393*(G393+H393+I393)+J394*(G394+H394+I394))/(D392*1000)</f>
        <v>6.8979999999999997</v>
      </c>
      <c r="M392" s="72"/>
    </row>
    <row r="393" spans="1:13" ht="12.4" customHeight="1">
      <c r="A393" s="46"/>
      <c r="B393" s="27" t="s">
        <v>473</v>
      </c>
      <c r="C393" s="15"/>
      <c r="D393" s="21">
        <v>250</v>
      </c>
      <c r="E393" s="72" t="s">
        <v>271</v>
      </c>
      <c r="F393" s="72" t="s">
        <v>271</v>
      </c>
      <c r="G393" s="72">
        <v>21</v>
      </c>
      <c r="H393" s="72">
        <v>3.5</v>
      </c>
      <c r="I393" s="72">
        <v>11</v>
      </c>
      <c r="J393" s="72">
        <v>238</v>
      </c>
      <c r="K393" s="72">
        <v>215</v>
      </c>
      <c r="L393" s="93"/>
      <c r="M393" s="72"/>
    </row>
    <row r="394" spans="1:13" ht="12.4" customHeight="1">
      <c r="A394" s="46"/>
      <c r="B394" s="27" t="s">
        <v>474</v>
      </c>
      <c r="C394" s="15"/>
      <c r="D394" s="21">
        <v>250</v>
      </c>
      <c r="E394" s="72" t="s">
        <v>271</v>
      </c>
      <c r="F394" s="72" t="s">
        <v>271</v>
      </c>
      <c r="G394" s="72">
        <v>8.5</v>
      </c>
      <c r="H394" s="72">
        <v>8.3000000000000007</v>
      </c>
      <c r="I394" s="72">
        <v>0</v>
      </c>
      <c r="J394" s="72">
        <v>235</v>
      </c>
      <c r="K394" s="72">
        <v>217</v>
      </c>
      <c r="L394" s="93"/>
      <c r="M394" s="72"/>
    </row>
    <row r="395" spans="1:13" ht="12.4" customHeight="1">
      <c r="A395" s="51"/>
      <c r="B395" s="27" t="s">
        <v>475</v>
      </c>
      <c r="C395" s="15"/>
      <c r="D395" s="21">
        <v>160</v>
      </c>
      <c r="E395" s="72" t="s">
        <v>271</v>
      </c>
      <c r="F395" s="72" t="s">
        <v>271</v>
      </c>
      <c r="G395" s="72">
        <v>0.8</v>
      </c>
      <c r="H395" s="72">
        <v>1.1000000000000001</v>
      </c>
      <c r="I395" s="72">
        <v>0.5</v>
      </c>
      <c r="J395" s="72">
        <v>238</v>
      </c>
      <c r="K395" s="72">
        <v>223</v>
      </c>
      <c r="L395" s="93">
        <f>100*(J395*(G395+H395+I395)+J396*(G396+H396+I396)+J397*(G397+H397+I397))/(D395*1000)</f>
        <v>14.648999999999999</v>
      </c>
      <c r="M395" s="72"/>
    </row>
    <row r="396" spans="1:13" ht="12.4" customHeight="1">
      <c r="A396" s="51"/>
      <c r="B396" s="27" t="s">
        <v>476</v>
      </c>
      <c r="C396" s="15"/>
      <c r="D396" s="21">
        <v>160</v>
      </c>
      <c r="E396" s="72" t="s">
        <v>271</v>
      </c>
      <c r="F396" s="72" t="s">
        <v>271</v>
      </c>
      <c r="G396" s="72">
        <v>11.5</v>
      </c>
      <c r="H396" s="72">
        <v>12.6</v>
      </c>
      <c r="I396" s="72">
        <v>15.5</v>
      </c>
      <c r="J396" s="72">
        <v>232</v>
      </c>
      <c r="K396" s="72">
        <v>223</v>
      </c>
      <c r="L396" s="93"/>
      <c r="M396" s="72"/>
    </row>
    <row r="397" spans="1:13" ht="12.4" customHeight="1">
      <c r="A397" s="51"/>
      <c r="B397" s="27" t="s">
        <v>477</v>
      </c>
      <c r="C397" s="15"/>
      <c r="D397" s="21">
        <v>160</v>
      </c>
      <c r="E397" s="72" t="s">
        <v>271</v>
      </c>
      <c r="F397" s="72" t="s">
        <v>271</v>
      </c>
      <c r="G397" s="72">
        <v>16.600000000000001</v>
      </c>
      <c r="H397" s="72">
        <v>18.899999999999999</v>
      </c>
      <c r="I397" s="72">
        <v>21.5</v>
      </c>
      <c r="J397" s="72">
        <v>240</v>
      </c>
      <c r="K397" s="72">
        <v>219</v>
      </c>
      <c r="L397" s="93"/>
      <c r="M397" s="72"/>
    </row>
    <row r="398" spans="1:13" ht="12.4" customHeight="1">
      <c r="A398" s="48"/>
      <c r="B398" s="36" t="s">
        <v>478</v>
      </c>
      <c r="C398" s="15"/>
      <c r="D398" s="21">
        <v>63</v>
      </c>
      <c r="E398" s="72" t="s">
        <v>271</v>
      </c>
      <c r="F398" s="72" t="s">
        <v>271</v>
      </c>
      <c r="G398" s="72">
        <v>1.1000000000000001</v>
      </c>
      <c r="H398" s="72">
        <v>0.8</v>
      </c>
      <c r="I398" s="72">
        <v>0.9</v>
      </c>
      <c r="J398" s="72">
        <v>230</v>
      </c>
      <c r="K398" s="72">
        <v>220</v>
      </c>
      <c r="L398" s="93">
        <f>100*(J398*(G398+H398+I398)+J399*(G399+H399+I399))/(D398*1000)</f>
        <v>5.4031746031746035</v>
      </c>
      <c r="M398" s="72"/>
    </row>
    <row r="399" spans="1:13" ht="12.4" customHeight="1">
      <c r="A399" s="48"/>
      <c r="B399" s="36" t="s">
        <v>479</v>
      </c>
      <c r="C399" s="15"/>
      <c r="D399" s="21">
        <v>63</v>
      </c>
      <c r="E399" s="72" t="s">
        <v>271</v>
      </c>
      <c r="F399" s="72" t="s">
        <v>271</v>
      </c>
      <c r="G399" s="72">
        <v>8.1</v>
      </c>
      <c r="H399" s="72">
        <v>2.1</v>
      </c>
      <c r="I399" s="72">
        <v>1.8</v>
      </c>
      <c r="J399" s="72">
        <v>230</v>
      </c>
      <c r="K399" s="72">
        <v>228</v>
      </c>
      <c r="L399" s="93"/>
      <c r="M399" s="72"/>
    </row>
    <row r="400" spans="1:13" ht="12.4" customHeight="1">
      <c r="A400" s="48"/>
      <c r="B400" s="38" t="s">
        <v>228</v>
      </c>
      <c r="C400" s="20" t="s">
        <v>227</v>
      </c>
      <c r="D400" s="21"/>
      <c r="E400" s="72"/>
      <c r="F400" s="72"/>
      <c r="G400" s="72"/>
      <c r="H400" s="72"/>
      <c r="I400" s="72"/>
      <c r="J400" s="72"/>
      <c r="K400" s="72"/>
      <c r="L400" s="93"/>
      <c r="M400" s="72"/>
    </row>
    <row r="401" spans="1:13" ht="12.4" customHeight="1">
      <c r="A401" s="48"/>
      <c r="B401" s="36" t="s">
        <v>480</v>
      </c>
      <c r="C401" s="20"/>
      <c r="D401" s="21">
        <v>250</v>
      </c>
      <c r="E401" s="72" t="s">
        <v>271</v>
      </c>
      <c r="F401" s="72" t="s">
        <v>271</v>
      </c>
      <c r="G401" s="72">
        <v>11</v>
      </c>
      <c r="H401" s="72">
        <v>17.399999999999999</v>
      </c>
      <c r="I401" s="72">
        <v>19.5</v>
      </c>
      <c r="J401" s="72">
        <v>230</v>
      </c>
      <c r="K401" s="72">
        <v>219</v>
      </c>
      <c r="L401" s="93">
        <f>100*(J401*(G401+H401+I401)+J402*(G402+H402+I402)+J403*(G403+H403+I403)+J404*(I404+H404+G404))/(D401*1000)</f>
        <v>9.1546400000000006</v>
      </c>
      <c r="M401" s="72"/>
    </row>
    <row r="402" spans="1:13" ht="12.4" customHeight="1">
      <c r="A402" s="48"/>
      <c r="B402" s="36" t="s">
        <v>481</v>
      </c>
      <c r="C402" s="20"/>
      <c r="D402" s="21">
        <v>250</v>
      </c>
      <c r="E402" s="72" t="s">
        <v>271</v>
      </c>
      <c r="F402" s="72" t="s">
        <v>271</v>
      </c>
      <c r="G402" s="72">
        <v>2.1</v>
      </c>
      <c r="H402" s="72">
        <v>8.1</v>
      </c>
      <c r="I402" s="72">
        <v>11.1</v>
      </c>
      <c r="J402" s="72">
        <v>235</v>
      </c>
      <c r="K402" s="72">
        <v>221</v>
      </c>
      <c r="L402" s="93"/>
      <c r="M402" s="72"/>
    </row>
    <row r="403" spans="1:13" ht="12.4" customHeight="1">
      <c r="A403" s="48"/>
      <c r="B403" s="36" t="s">
        <v>482</v>
      </c>
      <c r="C403" s="20"/>
      <c r="D403" s="21">
        <v>250</v>
      </c>
      <c r="E403" s="72" t="s">
        <v>271</v>
      </c>
      <c r="F403" s="72" t="s">
        <v>271</v>
      </c>
      <c r="G403" s="72">
        <v>3.6</v>
      </c>
      <c r="H403" s="72">
        <v>4.0999999999999996</v>
      </c>
      <c r="I403" s="72">
        <v>2</v>
      </c>
      <c r="J403" s="72">
        <v>239</v>
      </c>
      <c r="K403" s="72">
        <v>221</v>
      </c>
      <c r="L403" s="93"/>
      <c r="M403" s="72"/>
    </row>
    <row r="404" spans="1:13" ht="12.4" customHeight="1">
      <c r="A404" s="48"/>
      <c r="B404" s="36" t="s">
        <v>483</v>
      </c>
      <c r="C404" s="20"/>
      <c r="D404" s="21">
        <v>250</v>
      </c>
      <c r="E404" s="72" t="s">
        <v>271</v>
      </c>
      <c r="F404" s="72" t="s">
        <v>271</v>
      </c>
      <c r="G404" s="72">
        <v>5.9</v>
      </c>
      <c r="H404" s="72">
        <v>6.2</v>
      </c>
      <c r="I404" s="72">
        <v>7</v>
      </c>
      <c r="J404" s="72">
        <v>238</v>
      </c>
      <c r="K404" s="72">
        <v>221</v>
      </c>
      <c r="L404" s="93"/>
      <c r="M404" s="72"/>
    </row>
    <row r="405" spans="1:13" ht="12.4" customHeight="1">
      <c r="A405" s="46"/>
      <c r="B405" s="27" t="s">
        <v>484</v>
      </c>
      <c r="C405" s="15"/>
      <c r="D405" s="21">
        <v>250</v>
      </c>
      <c r="E405" s="72" t="s">
        <v>271</v>
      </c>
      <c r="F405" s="72" t="s">
        <v>271</v>
      </c>
      <c r="G405" s="72">
        <v>14.9</v>
      </c>
      <c r="H405" s="72">
        <v>13</v>
      </c>
      <c r="I405" s="72">
        <v>11.1</v>
      </c>
      <c r="J405" s="72">
        <v>235</v>
      </c>
      <c r="K405" s="72">
        <v>221</v>
      </c>
      <c r="L405" s="93">
        <f>100*(J405*(G405+H405+I405)+J406*(G406+H406+I406)+J407*(G407+H407+I407))/(D405*1000)</f>
        <v>12.26736</v>
      </c>
      <c r="M405" s="72"/>
    </row>
    <row r="406" spans="1:13" ht="12.4" customHeight="1">
      <c r="A406" s="46"/>
      <c r="B406" s="27" t="s">
        <v>485</v>
      </c>
      <c r="C406" s="15"/>
      <c r="D406" s="21">
        <v>250</v>
      </c>
      <c r="E406" s="72" t="s">
        <v>271</v>
      </c>
      <c r="F406" s="72" t="s">
        <v>271</v>
      </c>
      <c r="G406" s="72">
        <v>25.5</v>
      </c>
      <c r="H406" s="72">
        <v>20.3</v>
      </c>
      <c r="I406" s="72">
        <v>19.3</v>
      </c>
      <c r="J406" s="72">
        <v>240</v>
      </c>
      <c r="K406" s="72">
        <v>224</v>
      </c>
      <c r="L406" s="93"/>
      <c r="M406" s="72"/>
    </row>
    <row r="407" spans="1:13" ht="12.4" customHeight="1">
      <c r="A407" s="46"/>
      <c r="B407" s="27" t="s">
        <v>486</v>
      </c>
      <c r="C407" s="15"/>
      <c r="D407" s="21">
        <v>250</v>
      </c>
      <c r="E407" s="72" t="s">
        <v>271</v>
      </c>
      <c r="F407" s="72" t="s">
        <v>271</v>
      </c>
      <c r="G407" s="72">
        <v>9.3000000000000007</v>
      </c>
      <c r="H407" s="72">
        <v>7.3</v>
      </c>
      <c r="I407" s="72">
        <v>8</v>
      </c>
      <c r="J407" s="72">
        <v>239</v>
      </c>
      <c r="K407" s="72">
        <v>225</v>
      </c>
      <c r="L407" s="93"/>
      <c r="M407" s="72"/>
    </row>
    <row r="408" spans="1:13" ht="12.4" customHeight="1">
      <c r="A408" s="51"/>
      <c r="B408" s="27" t="s">
        <v>229</v>
      </c>
      <c r="C408" s="15"/>
      <c r="D408" s="21">
        <v>160</v>
      </c>
      <c r="E408" s="72" t="s">
        <v>271</v>
      </c>
      <c r="F408" s="72" t="s">
        <v>271</v>
      </c>
      <c r="G408" s="72">
        <v>0.1</v>
      </c>
      <c r="H408" s="72">
        <v>0.9</v>
      </c>
      <c r="I408" s="72">
        <v>0.7</v>
      </c>
      <c r="J408" s="72">
        <v>236</v>
      </c>
      <c r="K408" s="72">
        <v>225</v>
      </c>
      <c r="L408" s="93">
        <f>100*(J408*(G408+H408+I408)+J409*(G409+H409+I409))/(D408*1000)</f>
        <v>3.4526249999999994</v>
      </c>
      <c r="M408" s="72"/>
    </row>
    <row r="409" spans="1:13" ht="12.4" customHeight="1">
      <c r="A409" s="51"/>
      <c r="B409" s="27" t="s">
        <v>492</v>
      </c>
      <c r="C409" s="15"/>
      <c r="D409" s="21">
        <v>160</v>
      </c>
      <c r="E409" s="72" t="s">
        <v>271</v>
      </c>
      <c r="F409" s="72" t="s">
        <v>271</v>
      </c>
      <c r="G409" s="72">
        <v>8.1999999999999993</v>
      </c>
      <c r="H409" s="72">
        <v>5.5</v>
      </c>
      <c r="I409" s="72">
        <v>8.1</v>
      </c>
      <c r="J409" s="72">
        <v>235</v>
      </c>
      <c r="K409" s="72">
        <v>220</v>
      </c>
      <c r="L409" s="93"/>
      <c r="M409" s="72"/>
    </row>
    <row r="410" spans="1:13" ht="12.4" customHeight="1">
      <c r="A410" s="48"/>
      <c r="B410" s="27" t="s">
        <v>487</v>
      </c>
      <c r="C410" s="15"/>
      <c r="D410" s="21">
        <v>250</v>
      </c>
      <c r="E410" s="72" t="s">
        <v>271</v>
      </c>
      <c r="F410" s="72" t="s">
        <v>271</v>
      </c>
      <c r="G410" s="72">
        <v>1.3</v>
      </c>
      <c r="H410" s="72">
        <v>1.1000000000000001</v>
      </c>
      <c r="I410" s="72">
        <v>3.2</v>
      </c>
      <c r="J410" s="72">
        <v>225</v>
      </c>
      <c r="K410" s="72">
        <v>220</v>
      </c>
      <c r="L410" s="93">
        <f>100*(J410*(G410+H410+I410)+J411*(G411+H411+I411)+J412*(G412+H412+I412))/(D410*1000)</f>
        <v>5.5720000000000001</v>
      </c>
      <c r="M410" s="72"/>
    </row>
    <row r="411" spans="1:13" ht="12.4" customHeight="1">
      <c r="A411" s="48"/>
      <c r="B411" s="27" t="s">
        <v>488</v>
      </c>
      <c r="C411" s="52"/>
      <c r="D411" s="21">
        <v>250</v>
      </c>
      <c r="E411" s="72" t="s">
        <v>271</v>
      </c>
      <c r="F411" s="72" t="s">
        <v>271</v>
      </c>
      <c r="G411" s="72">
        <v>4.3</v>
      </c>
      <c r="H411" s="72">
        <v>3</v>
      </c>
      <c r="I411" s="72">
        <v>2.8</v>
      </c>
      <c r="J411" s="72">
        <v>240</v>
      </c>
      <c r="K411" s="72">
        <v>223</v>
      </c>
      <c r="L411" s="93"/>
      <c r="M411" s="72"/>
    </row>
    <row r="412" spans="1:13" ht="12.4" customHeight="1">
      <c r="A412" s="48"/>
      <c r="B412" s="27" t="s">
        <v>489</v>
      </c>
      <c r="C412" s="52"/>
      <c r="D412" s="21">
        <v>250</v>
      </c>
      <c r="E412" s="72" t="s">
        <v>271</v>
      </c>
      <c r="F412" s="72" t="s">
        <v>271</v>
      </c>
      <c r="G412" s="72">
        <v>12.6</v>
      </c>
      <c r="H412" s="72">
        <v>14</v>
      </c>
      <c r="I412" s="72">
        <v>17</v>
      </c>
      <c r="J412" s="72">
        <v>235</v>
      </c>
      <c r="K412" s="72">
        <v>215</v>
      </c>
      <c r="L412" s="93"/>
      <c r="M412" s="72"/>
    </row>
    <row r="413" spans="1:13" ht="12.4" customHeight="1">
      <c r="A413" s="48"/>
      <c r="B413" s="27" t="s">
        <v>490</v>
      </c>
      <c r="C413" s="52"/>
      <c r="D413" s="53">
        <v>100</v>
      </c>
      <c r="E413" s="72" t="s">
        <v>271</v>
      </c>
      <c r="F413" s="72" t="s">
        <v>271</v>
      </c>
      <c r="G413" s="72">
        <v>3.9</v>
      </c>
      <c r="H413" s="72">
        <v>2.2000000000000002</v>
      </c>
      <c r="I413" s="72">
        <v>3</v>
      </c>
      <c r="J413" s="72">
        <v>248</v>
      </c>
      <c r="K413" s="72">
        <v>220</v>
      </c>
      <c r="L413" s="93">
        <f>100*(J413*(G413+H413+I413)+J414*(G414+H414+I414))/(D413*1000)</f>
        <v>9.0271999999999988</v>
      </c>
      <c r="M413" s="72"/>
    </row>
    <row r="414" spans="1:13" ht="12.4" customHeight="1">
      <c r="A414" s="48"/>
      <c r="B414" s="27" t="s">
        <v>491</v>
      </c>
      <c r="C414" s="52"/>
      <c r="D414" s="53">
        <v>100</v>
      </c>
      <c r="E414" s="72" t="s">
        <v>271</v>
      </c>
      <c r="F414" s="72" t="s">
        <v>271</v>
      </c>
      <c r="G414" s="72">
        <v>8.6999999999999993</v>
      </c>
      <c r="H414" s="72">
        <v>9.6999999999999993</v>
      </c>
      <c r="I414" s="72">
        <v>8.9</v>
      </c>
      <c r="J414" s="72">
        <v>248</v>
      </c>
      <c r="K414" s="72">
        <v>220</v>
      </c>
      <c r="L414" s="93"/>
      <c r="M414" s="72"/>
    </row>
    <row r="415" spans="1:13" ht="12.4" customHeight="1">
      <c r="A415" s="51"/>
      <c r="B415" s="38" t="s">
        <v>230</v>
      </c>
      <c r="C415" s="20" t="s">
        <v>227</v>
      </c>
      <c r="D415" s="53"/>
      <c r="E415" s="72"/>
      <c r="F415" s="72"/>
      <c r="G415" s="72"/>
      <c r="H415" s="72"/>
      <c r="I415" s="72"/>
      <c r="J415" s="72"/>
      <c r="K415" s="72"/>
      <c r="L415" s="93"/>
      <c r="M415" s="72"/>
    </row>
    <row r="416" spans="1:13" ht="12.4" customHeight="1">
      <c r="A416" s="51"/>
      <c r="B416" s="36" t="s">
        <v>493</v>
      </c>
      <c r="C416" s="54"/>
      <c r="D416" s="53">
        <v>160</v>
      </c>
      <c r="E416" s="72" t="s">
        <v>271</v>
      </c>
      <c r="F416" s="72" t="s">
        <v>271</v>
      </c>
      <c r="G416" s="72">
        <v>11.8</v>
      </c>
      <c r="H416" s="72">
        <v>8.1999999999999993</v>
      </c>
      <c r="I416" s="72">
        <v>8.6</v>
      </c>
      <c r="J416" s="72">
        <v>245</v>
      </c>
      <c r="K416" s="72">
        <v>220</v>
      </c>
      <c r="L416" s="93">
        <f>100*(J416*(G416+H416+I416)+J417*(G417+H417+I417))/(D416*1000)</f>
        <v>9.6950000000000003</v>
      </c>
      <c r="M416" s="72"/>
    </row>
    <row r="417" spans="1:13" ht="12.4" customHeight="1">
      <c r="A417" s="51"/>
      <c r="B417" s="36" t="s">
        <v>494</v>
      </c>
      <c r="C417" s="54"/>
      <c r="D417" s="53">
        <v>160</v>
      </c>
      <c r="E417" s="72" t="s">
        <v>271</v>
      </c>
      <c r="F417" s="72" t="s">
        <v>271</v>
      </c>
      <c r="G417" s="72">
        <v>11.4</v>
      </c>
      <c r="H417" s="72">
        <v>12.2</v>
      </c>
      <c r="I417" s="72">
        <v>11.4</v>
      </c>
      <c r="J417" s="72">
        <v>243</v>
      </c>
      <c r="K417" s="72">
        <v>225</v>
      </c>
      <c r="L417" s="93"/>
      <c r="M417" s="72"/>
    </row>
    <row r="418" spans="1:13" ht="12.4" customHeight="1">
      <c r="A418" s="46"/>
      <c r="B418" s="15" t="s">
        <v>495</v>
      </c>
      <c r="C418" s="52"/>
      <c r="D418" s="53">
        <v>160</v>
      </c>
      <c r="E418" s="72" t="s">
        <v>271</v>
      </c>
      <c r="F418" s="72" t="s">
        <v>271</v>
      </c>
      <c r="G418" s="72">
        <v>9.6</v>
      </c>
      <c r="H418" s="72">
        <v>7.3</v>
      </c>
      <c r="I418" s="72">
        <v>5.6</v>
      </c>
      <c r="J418" s="72">
        <v>245</v>
      </c>
      <c r="K418" s="72">
        <v>224</v>
      </c>
      <c r="L418" s="93">
        <f>100*(J418*(G418+H418+I418)+J419*(G419+H419+I419)+J420*(G420+H420+I420))/(D418*1000)</f>
        <v>15.188000000000002</v>
      </c>
      <c r="M418" s="72"/>
    </row>
    <row r="419" spans="1:13" ht="12.4" customHeight="1">
      <c r="A419" s="29"/>
      <c r="B419" s="15" t="s">
        <v>496</v>
      </c>
      <c r="C419" s="52"/>
      <c r="D419" s="53">
        <v>160</v>
      </c>
      <c r="E419" s="72" t="s">
        <v>271</v>
      </c>
      <c r="F419" s="72" t="s">
        <v>271</v>
      </c>
      <c r="G419" s="72">
        <v>9.1999999999999993</v>
      </c>
      <c r="H419" s="72">
        <v>7.5</v>
      </c>
      <c r="I419" s="72">
        <v>8</v>
      </c>
      <c r="J419" s="72">
        <v>245</v>
      </c>
      <c r="K419" s="72">
        <v>221</v>
      </c>
      <c r="L419" s="93"/>
      <c r="M419" s="72"/>
    </row>
    <row r="420" spans="1:13" ht="12.4" customHeight="1">
      <c r="A420" s="29"/>
      <c r="B420" s="15" t="s">
        <v>497</v>
      </c>
      <c r="C420" s="52"/>
      <c r="D420" s="53">
        <v>160</v>
      </c>
      <c r="E420" s="72" t="s">
        <v>271</v>
      </c>
      <c r="F420" s="72" t="s">
        <v>271</v>
      </c>
      <c r="G420" s="72">
        <v>18</v>
      </c>
      <c r="H420" s="72">
        <v>16.100000000000001</v>
      </c>
      <c r="I420" s="72">
        <v>18.100000000000001</v>
      </c>
      <c r="J420" s="72">
        <v>244</v>
      </c>
      <c r="K420" s="72">
        <v>222</v>
      </c>
      <c r="L420" s="93"/>
      <c r="M420" s="72"/>
    </row>
    <row r="421" spans="1:13" ht="12.4" customHeight="1">
      <c r="A421" s="55"/>
      <c r="B421" s="38" t="s">
        <v>232</v>
      </c>
      <c r="C421" s="54" t="s">
        <v>233</v>
      </c>
      <c r="D421" s="53"/>
      <c r="E421" s="72"/>
      <c r="F421" s="72"/>
      <c r="G421" s="72"/>
      <c r="H421" s="72"/>
      <c r="I421" s="72"/>
      <c r="J421" s="72"/>
      <c r="K421" s="72"/>
      <c r="L421" s="93"/>
      <c r="M421" s="72"/>
    </row>
    <row r="422" spans="1:13" ht="12.4" customHeight="1">
      <c r="A422" s="47" t="s">
        <v>231</v>
      </c>
      <c r="B422" s="36" t="s">
        <v>498</v>
      </c>
      <c r="C422" s="54"/>
      <c r="D422" s="53">
        <v>250</v>
      </c>
      <c r="E422" s="72" t="s">
        <v>271</v>
      </c>
      <c r="F422" s="72" t="s">
        <v>271</v>
      </c>
      <c r="G422" s="72">
        <v>0.1</v>
      </c>
      <c r="H422" s="72">
        <v>0</v>
      </c>
      <c r="I422" s="72">
        <v>0</v>
      </c>
      <c r="J422" s="72">
        <v>240</v>
      </c>
      <c r="K422" s="72">
        <v>226</v>
      </c>
      <c r="L422" s="93">
        <f>100*(J422*(G422+H422+I422)+J423*(G423+H423+I423))/(D422*1000)</f>
        <v>0.26663999999999999</v>
      </c>
      <c r="M422" s="72"/>
    </row>
    <row r="423" spans="1:13" ht="12.4" customHeight="1">
      <c r="A423" s="46"/>
      <c r="B423" s="36" t="s">
        <v>499</v>
      </c>
      <c r="C423" s="54"/>
      <c r="D423" s="53">
        <v>250</v>
      </c>
      <c r="E423" s="72" t="s">
        <v>271</v>
      </c>
      <c r="F423" s="72" t="s">
        <v>271</v>
      </c>
      <c r="G423" s="72">
        <v>1.6</v>
      </c>
      <c r="H423" s="72">
        <v>0.8</v>
      </c>
      <c r="I423" s="72">
        <v>0.3</v>
      </c>
      <c r="J423" s="72">
        <v>238</v>
      </c>
      <c r="K423" s="72">
        <v>221</v>
      </c>
      <c r="L423" s="93"/>
      <c r="M423" s="72"/>
    </row>
    <row r="424" spans="1:13" ht="12.4" customHeight="1">
      <c r="A424" s="46"/>
      <c r="B424" s="27" t="s">
        <v>500</v>
      </c>
      <c r="C424" s="52"/>
      <c r="D424" s="53">
        <v>160</v>
      </c>
      <c r="E424" s="72" t="s">
        <v>271</v>
      </c>
      <c r="F424" s="72" t="s">
        <v>271</v>
      </c>
      <c r="G424" s="72">
        <v>0</v>
      </c>
      <c r="H424" s="72">
        <v>0.1</v>
      </c>
      <c r="I424" s="72">
        <v>0</v>
      </c>
      <c r="J424" s="72">
        <v>236</v>
      </c>
      <c r="K424" s="72">
        <v>219</v>
      </c>
      <c r="L424" s="93">
        <f>100*(J424*(G424+H424+I424)+J425*(G425+H425+I425))/(D424*1000)</f>
        <v>8.8187500000000002E-2</v>
      </c>
      <c r="M424" s="72"/>
    </row>
    <row r="425" spans="1:13" ht="12.4" customHeight="1">
      <c r="A425" s="46"/>
      <c r="B425" s="27" t="s">
        <v>501</v>
      </c>
      <c r="C425" s="52"/>
      <c r="D425" s="53">
        <v>160</v>
      </c>
      <c r="E425" s="72" t="s">
        <v>271</v>
      </c>
      <c r="F425" s="72" t="s">
        <v>271</v>
      </c>
      <c r="G425" s="72">
        <v>0.3</v>
      </c>
      <c r="H425" s="72">
        <v>0</v>
      </c>
      <c r="I425" s="72">
        <v>0.2</v>
      </c>
      <c r="J425" s="72">
        <v>235</v>
      </c>
      <c r="K425" s="72">
        <v>218</v>
      </c>
      <c r="L425" s="93"/>
      <c r="M425" s="72"/>
    </row>
    <row r="426" spans="1:13" ht="12.4" customHeight="1">
      <c r="A426" s="51"/>
      <c r="B426" s="27" t="s">
        <v>234</v>
      </c>
      <c r="C426" s="52"/>
      <c r="D426" s="53">
        <v>250</v>
      </c>
      <c r="E426" s="72" t="s">
        <v>271</v>
      </c>
      <c r="F426" s="72" t="s">
        <v>271</v>
      </c>
      <c r="G426" s="72">
        <v>9</v>
      </c>
      <c r="H426" s="72">
        <v>8.1</v>
      </c>
      <c r="I426" s="72">
        <v>5.2</v>
      </c>
      <c r="J426" s="72">
        <v>231</v>
      </c>
      <c r="K426" s="72">
        <v>219</v>
      </c>
      <c r="L426" s="93">
        <f t="shared" ref="L426:L428" si="18">100*(J426*(G426+H426+I426))/(D426*1000)</f>
        <v>2.0605199999999999</v>
      </c>
      <c r="M426" s="72"/>
    </row>
    <row r="427" spans="1:13" ht="12.4" customHeight="1">
      <c r="A427" s="51"/>
      <c r="B427" s="36" t="s">
        <v>235</v>
      </c>
      <c r="C427" s="52"/>
      <c r="D427" s="53">
        <v>40</v>
      </c>
      <c r="E427" s="72" t="s">
        <v>271</v>
      </c>
      <c r="F427" s="72" t="s">
        <v>271</v>
      </c>
      <c r="G427" s="72">
        <v>0.5</v>
      </c>
      <c r="H427" s="72">
        <v>0</v>
      </c>
      <c r="I427" s="72">
        <v>0.1</v>
      </c>
      <c r="J427" s="72">
        <v>231</v>
      </c>
      <c r="K427" s="72">
        <v>215</v>
      </c>
      <c r="L427" s="93">
        <f t="shared" si="18"/>
        <v>0.34649999999999997</v>
      </c>
      <c r="M427" s="72"/>
    </row>
    <row r="428" spans="1:13" ht="12.4" customHeight="1">
      <c r="A428" s="46"/>
      <c r="B428" s="27" t="s">
        <v>236</v>
      </c>
      <c r="C428" s="52"/>
      <c r="D428" s="53">
        <v>63</v>
      </c>
      <c r="E428" s="72" t="s">
        <v>271</v>
      </c>
      <c r="F428" s="72" t="s">
        <v>271</v>
      </c>
      <c r="G428" s="72">
        <v>7</v>
      </c>
      <c r="H428" s="72">
        <v>11</v>
      </c>
      <c r="I428" s="72">
        <v>9</v>
      </c>
      <c r="J428" s="72">
        <v>235</v>
      </c>
      <c r="K428" s="72">
        <v>216</v>
      </c>
      <c r="L428" s="93">
        <f t="shared" si="18"/>
        <v>10.071428571428571</v>
      </c>
      <c r="M428" s="72"/>
    </row>
    <row r="429" spans="1:13" ht="12.4" customHeight="1">
      <c r="A429" s="46"/>
      <c r="B429" s="42" t="s">
        <v>237</v>
      </c>
      <c r="C429" s="54" t="s">
        <v>233</v>
      </c>
      <c r="D429" s="53"/>
      <c r="E429" s="72"/>
      <c r="F429" s="72"/>
      <c r="G429" s="72"/>
      <c r="H429" s="72"/>
      <c r="I429" s="72"/>
      <c r="J429" s="72"/>
      <c r="K429" s="72"/>
      <c r="L429" s="93"/>
      <c r="M429" s="72"/>
    </row>
    <row r="430" spans="1:13" ht="12.4" customHeight="1">
      <c r="A430" s="46"/>
      <c r="B430" s="27" t="s">
        <v>238</v>
      </c>
      <c r="C430" s="52"/>
      <c r="D430" s="53">
        <v>100</v>
      </c>
      <c r="E430" s="72" t="s">
        <v>271</v>
      </c>
      <c r="F430" s="72" t="s">
        <v>271</v>
      </c>
      <c r="G430" s="72">
        <v>1.1000000000000001</v>
      </c>
      <c r="H430" s="72">
        <v>4.0999999999999996</v>
      </c>
      <c r="I430" s="72">
        <v>1.2</v>
      </c>
      <c r="J430" s="72">
        <v>230</v>
      </c>
      <c r="K430" s="72">
        <v>225</v>
      </c>
      <c r="L430" s="93">
        <f t="shared" ref="L430:L433" si="19">100*(J430*(G430+H430+I430))/(D430*1000)</f>
        <v>1.4719999999999998</v>
      </c>
      <c r="M430" s="72"/>
    </row>
    <row r="431" spans="1:13" ht="12.4" customHeight="1">
      <c r="A431" s="51"/>
      <c r="B431" s="27" t="s">
        <v>239</v>
      </c>
      <c r="C431" s="52"/>
      <c r="D431" s="53">
        <v>160</v>
      </c>
      <c r="E431" s="72" t="s">
        <v>271</v>
      </c>
      <c r="F431" s="72" t="s">
        <v>271</v>
      </c>
      <c r="G431" s="72">
        <v>1.1000000000000001</v>
      </c>
      <c r="H431" s="72">
        <v>0</v>
      </c>
      <c r="I431" s="72">
        <v>1</v>
      </c>
      <c r="J431" s="72">
        <v>240</v>
      </c>
      <c r="K431" s="72">
        <v>230</v>
      </c>
      <c r="L431" s="93">
        <f t="shared" si="19"/>
        <v>0.315</v>
      </c>
      <c r="M431" s="72"/>
    </row>
    <row r="432" spans="1:13" ht="12.4" customHeight="1">
      <c r="A432" s="51"/>
      <c r="B432" s="36" t="s">
        <v>240</v>
      </c>
      <c r="C432" s="52"/>
      <c r="D432" s="53">
        <v>160</v>
      </c>
      <c r="E432" s="72" t="s">
        <v>271</v>
      </c>
      <c r="F432" s="72" t="s">
        <v>271</v>
      </c>
      <c r="G432" s="72">
        <v>1.2</v>
      </c>
      <c r="H432" s="72">
        <v>2.1</v>
      </c>
      <c r="I432" s="72">
        <v>1</v>
      </c>
      <c r="J432" s="72">
        <v>235</v>
      </c>
      <c r="K432" s="72">
        <v>229</v>
      </c>
      <c r="L432" s="93">
        <f t="shared" si="19"/>
        <v>0.63156250000000003</v>
      </c>
      <c r="M432" s="72"/>
    </row>
    <row r="433" spans="1:13" ht="12.4" customHeight="1">
      <c r="A433" s="46"/>
      <c r="B433" s="27" t="s">
        <v>241</v>
      </c>
      <c r="C433" s="52"/>
      <c r="D433" s="53">
        <v>160</v>
      </c>
      <c r="E433" s="72" t="s">
        <v>271</v>
      </c>
      <c r="F433" s="72" t="s">
        <v>271</v>
      </c>
      <c r="G433" s="72">
        <v>1.1000000000000001</v>
      </c>
      <c r="H433" s="72">
        <v>2.5</v>
      </c>
      <c r="I433" s="72">
        <v>3.1</v>
      </c>
      <c r="J433" s="72">
        <v>230</v>
      </c>
      <c r="K433" s="72">
        <v>221</v>
      </c>
      <c r="L433" s="93">
        <f t="shared" si="19"/>
        <v>0.96312500000000001</v>
      </c>
      <c r="M433" s="72"/>
    </row>
    <row r="434" spans="1:13" ht="12.4" customHeight="1">
      <c r="A434" s="51"/>
      <c r="B434" s="42" t="s">
        <v>242</v>
      </c>
      <c r="C434" s="54" t="s">
        <v>233</v>
      </c>
      <c r="D434" s="53"/>
      <c r="E434" s="72"/>
      <c r="F434" s="72"/>
      <c r="G434" s="72"/>
      <c r="H434" s="72"/>
      <c r="I434" s="72"/>
      <c r="J434" s="72"/>
      <c r="K434" s="72"/>
      <c r="L434" s="93"/>
      <c r="M434" s="72"/>
    </row>
    <row r="435" spans="1:13" ht="12.4" customHeight="1">
      <c r="A435" s="51"/>
      <c r="B435" s="27" t="s">
        <v>502</v>
      </c>
      <c r="C435" s="52"/>
      <c r="D435" s="53">
        <v>160</v>
      </c>
      <c r="E435" s="72" t="s">
        <v>270</v>
      </c>
      <c r="F435" s="72" t="s">
        <v>270</v>
      </c>
      <c r="G435" s="72">
        <v>9.5</v>
      </c>
      <c r="H435" s="72">
        <v>10.8</v>
      </c>
      <c r="I435" s="72">
        <v>9.1999999999999993</v>
      </c>
      <c r="J435" s="72">
        <v>235</v>
      </c>
      <c r="K435" s="72">
        <v>214</v>
      </c>
      <c r="L435" s="93">
        <f>100*(J435*(G435+H435+I435)+J436*(G436+H436+I436))/(D435*1000)</f>
        <v>9.6937499999999996</v>
      </c>
      <c r="M435" s="72"/>
    </row>
    <row r="436" spans="1:13" ht="12.4" customHeight="1">
      <c r="A436" s="51"/>
      <c r="B436" s="27" t="s">
        <v>503</v>
      </c>
      <c r="C436" s="52"/>
      <c r="D436" s="53">
        <v>160</v>
      </c>
      <c r="E436" s="72" t="s">
        <v>270</v>
      </c>
      <c r="F436" s="72" t="s">
        <v>270</v>
      </c>
      <c r="G436" s="72">
        <v>13</v>
      </c>
      <c r="H436" s="72">
        <v>11</v>
      </c>
      <c r="I436" s="72">
        <v>12.5</v>
      </c>
      <c r="J436" s="72">
        <v>235</v>
      </c>
      <c r="K436" s="72">
        <v>220</v>
      </c>
      <c r="L436" s="93"/>
      <c r="M436" s="72"/>
    </row>
    <row r="437" spans="1:13" ht="12.4" customHeight="1">
      <c r="A437" s="46"/>
      <c r="B437" s="27" t="s">
        <v>504</v>
      </c>
      <c r="C437" s="15"/>
      <c r="D437" s="21">
        <v>250</v>
      </c>
      <c r="E437" s="72" t="s">
        <v>270</v>
      </c>
      <c r="F437" s="72" t="s">
        <v>270</v>
      </c>
      <c r="G437" s="72">
        <v>9</v>
      </c>
      <c r="H437" s="72">
        <v>8.1</v>
      </c>
      <c r="I437" s="72">
        <v>7.5</v>
      </c>
      <c r="J437" s="72">
        <v>230</v>
      </c>
      <c r="K437" s="72">
        <v>204</v>
      </c>
      <c r="L437" s="93">
        <f>100*(J437*(G437+H437+I437)+J438*(G438+H438+I438))/(D437*1000)</f>
        <v>5.5167999999999999</v>
      </c>
      <c r="M437" s="72"/>
    </row>
    <row r="438" spans="1:13" ht="12.4" customHeight="1">
      <c r="A438" s="46"/>
      <c r="B438" s="27" t="s">
        <v>505</v>
      </c>
      <c r="C438" s="15"/>
      <c r="D438" s="21">
        <v>250</v>
      </c>
      <c r="E438" s="72" t="s">
        <v>270</v>
      </c>
      <c r="F438" s="72" t="s">
        <v>270</v>
      </c>
      <c r="G438" s="72">
        <v>9.1</v>
      </c>
      <c r="H438" s="72">
        <v>12.2</v>
      </c>
      <c r="I438" s="72">
        <v>11.9</v>
      </c>
      <c r="J438" s="72">
        <v>245</v>
      </c>
      <c r="K438" s="72">
        <v>220</v>
      </c>
      <c r="L438" s="93"/>
      <c r="M438" s="72"/>
    </row>
    <row r="439" spans="1:13" ht="12.4" customHeight="1">
      <c r="A439" s="51"/>
      <c r="B439" s="56" t="s">
        <v>506</v>
      </c>
      <c r="C439" s="23"/>
      <c r="D439" s="21">
        <v>160</v>
      </c>
      <c r="E439" s="72" t="s">
        <v>270</v>
      </c>
      <c r="F439" s="72" t="s">
        <v>270</v>
      </c>
      <c r="G439" s="72">
        <v>10.3</v>
      </c>
      <c r="H439" s="72">
        <v>10.4</v>
      </c>
      <c r="I439" s="72">
        <v>10</v>
      </c>
      <c r="J439" s="72">
        <v>230</v>
      </c>
      <c r="K439" s="72">
        <v>220</v>
      </c>
      <c r="L439" s="93">
        <f>100*(J439*(G439+H439+I439)+J440*(G440+H440+I440))/(D439*1000)</f>
        <v>8.6824999999999992</v>
      </c>
      <c r="M439" s="72"/>
    </row>
    <row r="440" spans="1:13" ht="12.4" customHeight="1">
      <c r="A440" s="51"/>
      <c r="B440" s="56" t="s">
        <v>507</v>
      </c>
      <c r="C440" s="23"/>
      <c r="D440" s="21">
        <v>160</v>
      </c>
      <c r="E440" s="72" t="s">
        <v>270</v>
      </c>
      <c r="F440" s="72" t="s">
        <v>270</v>
      </c>
      <c r="G440" s="72">
        <v>9.1999999999999993</v>
      </c>
      <c r="H440" s="72">
        <v>10.7</v>
      </c>
      <c r="I440" s="72">
        <v>9.8000000000000007</v>
      </c>
      <c r="J440" s="72">
        <v>230</v>
      </c>
      <c r="K440" s="72">
        <v>205</v>
      </c>
      <c r="L440" s="93"/>
      <c r="M440" s="72"/>
    </row>
    <row r="441" spans="1:13" ht="12.4" customHeight="1">
      <c r="A441" s="35"/>
      <c r="B441" s="27" t="s">
        <v>508</v>
      </c>
      <c r="C441" s="20"/>
      <c r="D441" s="21">
        <v>250</v>
      </c>
      <c r="E441" s="72" t="s">
        <v>270</v>
      </c>
      <c r="F441" s="72" t="s">
        <v>270</v>
      </c>
      <c r="G441" s="72">
        <v>5.0999999999999996</v>
      </c>
      <c r="H441" s="72">
        <v>3</v>
      </c>
      <c r="I441" s="72">
        <v>1.1000000000000001</v>
      </c>
      <c r="J441" s="72">
        <v>240</v>
      </c>
      <c r="K441" s="72">
        <v>205</v>
      </c>
      <c r="L441" s="93">
        <f>100*(J441*(G441+H441+I441)+J442*(G442+H442+I442))/(D441*1000)</f>
        <v>3.6656</v>
      </c>
      <c r="M441" s="72"/>
    </row>
    <row r="442" spans="1:13" ht="12.4" customHeight="1">
      <c r="A442" s="35"/>
      <c r="B442" s="27" t="s">
        <v>509</v>
      </c>
      <c r="C442" s="20"/>
      <c r="D442" s="21">
        <v>250</v>
      </c>
      <c r="E442" s="72" t="s">
        <v>270</v>
      </c>
      <c r="F442" s="72" t="s">
        <v>270</v>
      </c>
      <c r="G442" s="72">
        <v>9.5</v>
      </c>
      <c r="H442" s="72">
        <v>8</v>
      </c>
      <c r="I442" s="72">
        <v>12.1</v>
      </c>
      <c r="J442" s="72">
        <v>235</v>
      </c>
      <c r="K442" s="72">
        <v>205</v>
      </c>
      <c r="L442" s="93"/>
      <c r="M442" s="72"/>
    </row>
    <row r="443" spans="1:13" ht="12.4" customHeight="1">
      <c r="A443" s="51"/>
      <c r="B443" s="20" t="s">
        <v>244</v>
      </c>
      <c r="C443" s="20" t="s">
        <v>245</v>
      </c>
      <c r="D443" s="21"/>
      <c r="E443" s="72"/>
      <c r="F443" s="72"/>
      <c r="G443" s="72"/>
      <c r="H443" s="72"/>
      <c r="I443" s="72"/>
      <c r="J443" s="72"/>
      <c r="K443" s="72"/>
      <c r="L443" s="93"/>
      <c r="M443" s="72"/>
    </row>
    <row r="444" spans="1:13" ht="12.4" customHeight="1">
      <c r="A444" s="20" t="s">
        <v>243</v>
      </c>
      <c r="B444" s="15" t="s">
        <v>510</v>
      </c>
      <c r="C444" s="58"/>
      <c r="D444" s="21">
        <v>250</v>
      </c>
      <c r="E444" s="72" t="s">
        <v>271</v>
      </c>
      <c r="F444" s="72" t="s">
        <v>271</v>
      </c>
      <c r="G444" s="72">
        <v>14.2</v>
      </c>
      <c r="H444" s="72">
        <v>12.8</v>
      </c>
      <c r="I444" s="72">
        <v>12.9</v>
      </c>
      <c r="J444" s="72">
        <v>240</v>
      </c>
      <c r="K444" s="72">
        <v>222</v>
      </c>
      <c r="L444" s="93">
        <f>100*(J444*(G444+H444+I444)+J445*(G445+H445+I445))/(D444*1000)</f>
        <v>8.6235999999999997</v>
      </c>
      <c r="M444" s="72"/>
    </row>
    <row r="445" spans="1:13" ht="12.4" customHeight="1">
      <c r="A445" s="57"/>
      <c r="B445" s="15" t="s">
        <v>511</v>
      </c>
      <c r="C445" s="58"/>
      <c r="D445" s="21">
        <v>250</v>
      </c>
      <c r="E445" s="72" t="s">
        <v>271</v>
      </c>
      <c r="F445" s="72" t="s">
        <v>271</v>
      </c>
      <c r="G445" s="72">
        <v>16.2</v>
      </c>
      <c r="H445" s="72">
        <v>18</v>
      </c>
      <c r="I445" s="72">
        <v>17.899999999999999</v>
      </c>
      <c r="J445" s="72">
        <v>230</v>
      </c>
      <c r="K445" s="72">
        <v>230</v>
      </c>
      <c r="L445" s="93"/>
      <c r="M445" s="72"/>
    </row>
    <row r="446" spans="1:13" ht="12.4" customHeight="1">
      <c r="A446" s="57"/>
      <c r="B446" s="15" t="s">
        <v>246</v>
      </c>
      <c r="C446" s="16"/>
      <c r="D446" s="60">
        <v>160</v>
      </c>
      <c r="E446" s="72" t="s">
        <v>271</v>
      </c>
      <c r="F446" s="72" t="s">
        <v>271</v>
      </c>
      <c r="G446" s="72">
        <v>19.899999999999999</v>
      </c>
      <c r="H446" s="72">
        <v>12.8</v>
      </c>
      <c r="I446" s="72">
        <v>16.7</v>
      </c>
      <c r="J446" s="72">
        <v>234</v>
      </c>
      <c r="K446" s="72">
        <v>223</v>
      </c>
      <c r="L446" s="93">
        <f t="shared" ref="L446:L447" si="20">100*(J446*(G446+H446+I446))/(D446*1000)</f>
        <v>7.2247500000000011</v>
      </c>
      <c r="M446" s="72"/>
    </row>
    <row r="447" spans="1:13" ht="12.4" customHeight="1">
      <c r="A447" s="59"/>
      <c r="B447" s="27" t="s">
        <v>247</v>
      </c>
      <c r="C447" s="16"/>
      <c r="D447" s="60">
        <v>250</v>
      </c>
      <c r="E447" s="72" t="s">
        <v>271</v>
      </c>
      <c r="F447" s="72" t="s">
        <v>271</v>
      </c>
      <c r="G447" s="72">
        <v>10.6</v>
      </c>
      <c r="H447" s="72">
        <v>12.3</v>
      </c>
      <c r="I447" s="72">
        <v>14.6</v>
      </c>
      <c r="J447" s="72">
        <v>234</v>
      </c>
      <c r="K447" s="72">
        <v>220</v>
      </c>
      <c r="L447" s="93">
        <f t="shared" si="20"/>
        <v>3.51</v>
      </c>
      <c r="M447" s="72"/>
    </row>
    <row r="448" spans="1:13" ht="12.4" customHeight="1">
      <c r="A448" s="51"/>
      <c r="B448" s="61" t="s">
        <v>512</v>
      </c>
      <c r="C448" s="20"/>
      <c r="D448" s="60">
        <v>250</v>
      </c>
      <c r="E448" s="72" t="s">
        <v>271</v>
      </c>
      <c r="F448" s="72" t="s">
        <v>271</v>
      </c>
      <c r="G448" s="72">
        <v>20.100000000000001</v>
      </c>
      <c r="H448" s="72">
        <v>18.600000000000001</v>
      </c>
      <c r="I448" s="72">
        <v>16</v>
      </c>
      <c r="J448" s="72">
        <v>240</v>
      </c>
      <c r="K448" s="72">
        <v>220</v>
      </c>
      <c r="L448" s="93">
        <f>100*(J448*(G448+H448+I448)+J449*(G449+H449+I449)+J450*(G450+H450+I450))/(D448*1000)</f>
        <v>10.993</v>
      </c>
      <c r="M448" s="72"/>
    </row>
    <row r="449" spans="1:13" ht="12.4" customHeight="1">
      <c r="A449" s="51"/>
      <c r="B449" s="61" t="s">
        <v>513</v>
      </c>
      <c r="C449" s="20"/>
      <c r="D449" s="60">
        <v>250</v>
      </c>
      <c r="E449" s="72" t="s">
        <v>271</v>
      </c>
      <c r="F449" s="72" t="s">
        <v>271</v>
      </c>
      <c r="G449" s="72">
        <v>12.5</v>
      </c>
      <c r="H449" s="72">
        <v>10.8</v>
      </c>
      <c r="I449" s="72">
        <v>9.8000000000000007</v>
      </c>
      <c r="J449" s="72">
        <v>235</v>
      </c>
      <c r="K449" s="72">
        <v>215</v>
      </c>
      <c r="L449" s="93"/>
      <c r="M449" s="72"/>
    </row>
    <row r="450" spans="1:13" ht="12.4" customHeight="1">
      <c r="A450" s="51"/>
      <c r="B450" s="61" t="s">
        <v>514</v>
      </c>
      <c r="C450" s="20"/>
      <c r="D450" s="60">
        <v>250</v>
      </c>
      <c r="E450" s="72" t="s">
        <v>271</v>
      </c>
      <c r="F450" s="72" t="s">
        <v>271</v>
      </c>
      <c r="G450" s="72">
        <v>10.6</v>
      </c>
      <c r="H450" s="72">
        <v>9.6</v>
      </c>
      <c r="I450" s="72">
        <v>7.2</v>
      </c>
      <c r="J450" s="72">
        <v>240</v>
      </c>
      <c r="K450" s="72">
        <v>215</v>
      </c>
      <c r="L450" s="93"/>
      <c r="M450" s="72"/>
    </row>
    <row r="451" spans="1:13" ht="12.4" customHeight="1">
      <c r="A451" s="51"/>
      <c r="B451" s="27" t="s">
        <v>248</v>
      </c>
      <c r="C451" s="20"/>
      <c r="D451" s="28">
        <v>250</v>
      </c>
      <c r="E451" s="72" t="s">
        <v>271</v>
      </c>
      <c r="F451" s="72" t="s">
        <v>271</v>
      </c>
      <c r="G451" s="72">
        <v>2.6</v>
      </c>
      <c r="H451" s="72">
        <v>4.0999999999999996</v>
      </c>
      <c r="I451" s="72">
        <v>0.6</v>
      </c>
      <c r="J451" s="72">
        <v>235</v>
      </c>
      <c r="K451" s="72">
        <v>220</v>
      </c>
      <c r="L451" s="93">
        <f t="shared" ref="L451" si="21">100*(J451*(G451+H451+I451))/(D451*1000)</f>
        <v>0.68619999999999992</v>
      </c>
      <c r="M451" s="72"/>
    </row>
    <row r="452" spans="1:13" ht="12.4" customHeight="1">
      <c r="A452" s="51"/>
      <c r="B452" s="42" t="s">
        <v>249</v>
      </c>
      <c r="C452" s="20" t="s">
        <v>245</v>
      </c>
      <c r="D452" s="60"/>
      <c r="E452" s="72"/>
      <c r="F452" s="72"/>
      <c r="G452" s="72"/>
      <c r="H452" s="72"/>
      <c r="I452" s="72"/>
      <c r="J452" s="72"/>
      <c r="K452" s="72"/>
      <c r="L452" s="93"/>
      <c r="M452" s="72"/>
    </row>
    <row r="453" spans="1:13" ht="12.4" customHeight="1">
      <c r="A453" s="51"/>
      <c r="B453" s="27" t="s">
        <v>515</v>
      </c>
      <c r="C453" s="14"/>
      <c r="D453" s="17">
        <v>100</v>
      </c>
      <c r="E453" s="72" t="s">
        <v>271</v>
      </c>
      <c r="F453" s="72" t="s">
        <v>271</v>
      </c>
      <c r="G453" s="72">
        <v>8.8000000000000007</v>
      </c>
      <c r="H453" s="72">
        <v>10.199999999999999</v>
      </c>
      <c r="I453" s="72">
        <v>9.5</v>
      </c>
      <c r="J453" s="72">
        <v>240</v>
      </c>
      <c r="K453" s="72">
        <v>215</v>
      </c>
      <c r="L453" s="93">
        <f>100*(J453*(G453+H453+I453)+J454*(G454+H454+I454))/(D453*1000)</f>
        <v>14.568</v>
      </c>
      <c r="M453" s="72"/>
    </row>
    <row r="454" spans="1:13" ht="12.4" customHeight="1">
      <c r="A454" s="51"/>
      <c r="B454" s="27" t="s">
        <v>516</v>
      </c>
      <c r="C454" s="14"/>
      <c r="D454" s="17">
        <v>100</v>
      </c>
      <c r="E454" s="72" t="s">
        <v>271</v>
      </c>
      <c r="F454" s="72" t="s">
        <v>271</v>
      </c>
      <c r="G454" s="72">
        <v>10.5</v>
      </c>
      <c r="H454" s="72">
        <v>9.1999999999999993</v>
      </c>
      <c r="I454" s="72">
        <v>12.5</v>
      </c>
      <c r="J454" s="72">
        <v>240</v>
      </c>
      <c r="K454" s="72">
        <v>225</v>
      </c>
      <c r="L454" s="93"/>
      <c r="M454" s="72"/>
    </row>
    <row r="455" spans="1:13" ht="12.4" customHeight="1">
      <c r="A455" s="48"/>
      <c r="B455" s="27" t="s">
        <v>250</v>
      </c>
      <c r="C455" s="14"/>
      <c r="D455" s="17">
        <v>100</v>
      </c>
      <c r="E455" s="72" t="s">
        <v>271</v>
      </c>
      <c r="F455" s="72" t="s">
        <v>271</v>
      </c>
      <c r="G455" s="72">
        <v>1.2</v>
      </c>
      <c r="H455" s="72">
        <v>1.9</v>
      </c>
      <c r="I455" s="72">
        <v>3</v>
      </c>
      <c r="J455" s="72">
        <v>236</v>
      </c>
      <c r="K455" s="72">
        <v>218</v>
      </c>
      <c r="L455" s="93">
        <f t="shared" ref="L455:L458" si="22">100*(J455*(G455+H455+I455))/(D455*1000)</f>
        <v>1.4396</v>
      </c>
      <c r="M455" s="72"/>
    </row>
    <row r="456" spans="1:13" ht="12.4" customHeight="1">
      <c r="A456" s="48"/>
      <c r="B456" s="27" t="s">
        <v>251</v>
      </c>
      <c r="C456" s="14"/>
      <c r="D456" s="17">
        <v>250</v>
      </c>
      <c r="E456" s="72" t="s">
        <v>271</v>
      </c>
      <c r="F456" s="72" t="s">
        <v>271</v>
      </c>
      <c r="G456" s="72">
        <v>3.2</v>
      </c>
      <c r="H456" s="72">
        <v>2.1</v>
      </c>
      <c r="I456" s="72">
        <v>1.9</v>
      </c>
      <c r="J456" s="72">
        <v>236</v>
      </c>
      <c r="K456" s="72">
        <v>215</v>
      </c>
      <c r="L456" s="93">
        <f t="shared" si="22"/>
        <v>0.67968000000000006</v>
      </c>
      <c r="M456" s="72"/>
    </row>
    <row r="457" spans="1:13" ht="12.4" customHeight="1">
      <c r="A457" s="48"/>
      <c r="B457" s="36" t="s">
        <v>252</v>
      </c>
      <c r="C457" s="20"/>
      <c r="D457" s="17">
        <v>160</v>
      </c>
      <c r="E457" s="72" t="s">
        <v>271</v>
      </c>
      <c r="F457" s="72" t="s">
        <v>271</v>
      </c>
      <c r="G457" s="72">
        <v>10.8</v>
      </c>
      <c r="H457" s="72">
        <v>8.1999999999999993</v>
      </c>
      <c r="I457" s="72">
        <v>7.3</v>
      </c>
      <c r="J457" s="72">
        <v>231</v>
      </c>
      <c r="K457" s="72">
        <v>215</v>
      </c>
      <c r="L457" s="93">
        <f t="shared" si="22"/>
        <v>3.7970625</v>
      </c>
      <c r="M457" s="72"/>
    </row>
    <row r="458" spans="1:13" ht="12.4" customHeight="1">
      <c r="A458" s="46"/>
      <c r="B458" s="27" t="s">
        <v>253</v>
      </c>
      <c r="C458" s="20"/>
      <c r="D458" s="17">
        <v>25</v>
      </c>
      <c r="E458" s="72" t="s">
        <v>271</v>
      </c>
      <c r="F458" s="72" t="s">
        <v>271</v>
      </c>
      <c r="G458" s="72">
        <v>14.1</v>
      </c>
      <c r="H458" s="72">
        <v>10.5</v>
      </c>
      <c r="I458" s="72">
        <v>9</v>
      </c>
      <c r="J458" s="72">
        <v>235</v>
      </c>
      <c r="K458" s="72">
        <v>219</v>
      </c>
      <c r="L458" s="93">
        <f t="shared" si="22"/>
        <v>31.584</v>
      </c>
      <c r="M458" s="72"/>
    </row>
    <row r="459" spans="1:13" ht="12.4" customHeight="1">
      <c r="A459" s="51"/>
      <c r="B459" s="32" t="s">
        <v>254</v>
      </c>
      <c r="C459" s="20" t="s">
        <v>245</v>
      </c>
      <c r="D459" s="17"/>
      <c r="E459" s="72"/>
      <c r="F459" s="72"/>
      <c r="G459" s="72"/>
      <c r="H459" s="72"/>
      <c r="I459" s="72"/>
      <c r="J459" s="72"/>
      <c r="K459" s="72"/>
      <c r="L459" s="93"/>
      <c r="M459" s="72"/>
    </row>
    <row r="460" spans="1:13" ht="12.4" customHeight="1">
      <c r="A460" s="51"/>
      <c r="B460" s="61" t="s">
        <v>255</v>
      </c>
      <c r="C460" s="25"/>
      <c r="D460" s="17">
        <v>63</v>
      </c>
      <c r="E460" s="72" t="s">
        <v>271</v>
      </c>
      <c r="F460" s="72" t="s">
        <v>271</v>
      </c>
      <c r="G460" s="72">
        <v>5.2</v>
      </c>
      <c r="H460" s="72">
        <v>12</v>
      </c>
      <c r="I460" s="72">
        <v>10.1</v>
      </c>
      <c r="J460" s="72">
        <v>237</v>
      </c>
      <c r="K460" s="72">
        <v>216</v>
      </c>
      <c r="L460" s="93">
        <f t="shared" ref="L460:L463" si="23">100*(J460*(G460+H460+I460))/(D460*1000)</f>
        <v>10.27</v>
      </c>
      <c r="M460" s="72"/>
    </row>
    <row r="461" spans="1:13" ht="12.4" customHeight="1">
      <c r="A461" s="46"/>
      <c r="B461" s="27" t="s">
        <v>256</v>
      </c>
      <c r="C461" s="14"/>
      <c r="D461" s="17">
        <v>100</v>
      </c>
      <c r="E461" s="72" t="s">
        <v>271</v>
      </c>
      <c r="F461" s="72" t="s">
        <v>271</v>
      </c>
      <c r="G461" s="72">
        <v>3.2</v>
      </c>
      <c r="H461" s="72">
        <v>4.2</v>
      </c>
      <c r="I461" s="72">
        <v>2.2000000000000002</v>
      </c>
      <c r="J461" s="72">
        <v>235</v>
      </c>
      <c r="K461" s="72">
        <v>218</v>
      </c>
      <c r="L461" s="93">
        <f t="shared" si="23"/>
        <v>2.2560000000000007</v>
      </c>
      <c r="M461" s="72"/>
    </row>
    <row r="462" spans="1:13" ht="12.4" customHeight="1">
      <c r="A462" s="49"/>
      <c r="B462" s="27" t="s">
        <v>257</v>
      </c>
      <c r="C462" s="14"/>
      <c r="D462" s="17">
        <v>100</v>
      </c>
      <c r="E462" s="72" t="s">
        <v>271</v>
      </c>
      <c r="F462" s="72" t="s">
        <v>271</v>
      </c>
      <c r="G462" s="72">
        <v>0.8</v>
      </c>
      <c r="H462" s="72">
        <v>1.1000000000000001</v>
      </c>
      <c r="I462" s="72">
        <v>1.5</v>
      </c>
      <c r="J462" s="72">
        <v>240</v>
      </c>
      <c r="K462" s="72">
        <v>216</v>
      </c>
      <c r="L462" s="93">
        <f t="shared" si="23"/>
        <v>0.81600000000000017</v>
      </c>
      <c r="M462" s="72"/>
    </row>
    <row r="463" spans="1:13" ht="12.4" customHeight="1">
      <c r="A463" s="51"/>
      <c r="B463" s="36" t="s">
        <v>258</v>
      </c>
      <c r="C463" s="14"/>
      <c r="D463" s="17">
        <v>400</v>
      </c>
      <c r="E463" s="72" t="s">
        <v>271</v>
      </c>
      <c r="F463" s="72" t="s">
        <v>271</v>
      </c>
      <c r="G463" s="72">
        <v>1.1000000000000001</v>
      </c>
      <c r="H463" s="72">
        <v>0.2</v>
      </c>
      <c r="I463" s="72">
        <v>0</v>
      </c>
      <c r="J463" s="72">
        <v>230</v>
      </c>
      <c r="K463" s="72">
        <v>225</v>
      </c>
      <c r="L463" s="93">
        <f t="shared" si="23"/>
        <v>7.4749999999999997E-2</v>
      </c>
      <c r="M463" s="72"/>
    </row>
    <row r="464" spans="1:13" ht="12.4" customHeight="1">
      <c r="A464" s="51"/>
      <c r="B464" s="19" t="s">
        <v>260</v>
      </c>
      <c r="C464" s="25" t="s">
        <v>261</v>
      </c>
      <c r="D464" s="17"/>
      <c r="E464" s="72"/>
      <c r="F464" s="72"/>
      <c r="G464" s="72"/>
      <c r="H464" s="72"/>
      <c r="I464" s="72"/>
      <c r="J464" s="72"/>
      <c r="K464" s="72"/>
      <c r="L464" s="93"/>
      <c r="M464" s="72"/>
    </row>
    <row r="465" spans="1:13" ht="12.4" customHeight="1">
      <c r="A465" s="47" t="s">
        <v>259</v>
      </c>
      <c r="B465" s="22" t="s">
        <v>517</v>
      </c>
      <c r="C465" s="25"/>
      <c r="D465" s="17">
        <v>160</v>
      </c>
      <c r="E465" s="72" t="s">
        <v>305</v>
      </c>
      <c r="F465" s="72" t="s">
        <v>305</v>
      </c>
      <c r="G465" s="72">
        <v>14.2</v>
      </c>
      <c r="H465" s="72">
        <v>10.1</v>
      </c>
      <c r="I465" s="72">
        <v>12.2</v>
      </c>
      <c r="J465" s="72">
        <v>248</v>
      </c>
      <c r="K465" s="72">
        <v>225</v>
      </c>
      <c r="L465" s="93">
        <f>100*(J465*(G465+H465+I465)+J466*(G466+H466+I466))/(D465*1000)</f>
        <v>13.7485</v>
      </c>
      <c r="M465" s="72"/>
    </row>
    <row r="466" spans="1:13" ht="12.4" customHeight="1">
      <c r="A466" s="62"/>
      <c r="B466" s="22" t="s">
        <v>518</v>
      </c>
      <c r="C466" s="25"/>
      <c r="D466" s="17">
        <v>160</v>
      </c>
      <c r="E466" s="72" t="s">
        <v>305</v>
      </c>
      <c r="F466" s="72" t="s">
        <v>305</v>
      </c>
      <c r="G466" s="72">
        <v>14.2</v>
      </c>
      <c r="H466" s="72">
        <v>19.5</v>
      </c>
      <c r="I466" s="72">
        <v>18.5</v>
      </c>
      <c r="J466" s="72">
        <v>248</v>
      </c>
      <c r="K466" s="72">
        <v>222</v>
      </c>
      <c r="L466" s="93"/>
      <c r="M466" s="72"/>
    </row>
    <row r="467" spans="1:13" ht="12.4" customHeight="1">
      <c r="A467" s="62"/>
      <c r="B467" s="27" t="s">
        <v>519</v>
      </c>
      <c r="C467" s="14"/>
      <c r="D467" s="17">
        <v>250</v>
      </c>
      <c r="E467" s="72" t="s">
        <v>305</v>
      </c>
      <c r="F467" s="72" t="s">
        <v>305</v>
      </c>
      <c r="G467" s="72">
        <v>15.1</v>
      </c>
      <c r="H467" s="72">
        <v>14.6</v>
      </c>
      <c r="I467" s="72">
        <v>18.100000000000001</v>
      </c>
      <c r="J467" s="72">
        <v>245</v>
      </c>
      <c r="K467" s="72">
        <v>222</v>
      </c>
      <c r="L467" s="93">
        <f>100*(J467*(G467+H467+I467)+J468*(G468+H468+I468))/(D467*1000)</f>
        <v>9.9618400000000005</v>
      </c>
      <c r="M467" s="72"/>
    </row>
    <row r="468" spans="1:13" ht="12.4" customHeight="1">
      <c r="A468" s="62"/>
      <c r="B468" s="27" t="s">
        <v>520</v>
      </c>
      <c r="C468" s="14"/>
      <c r="D468" s="17">
        <v>250</v>
      </c>
      <c r="E468" s="72" t="s">
        <v>305</v>
      </c>
      <c r="F468" s="72" t="s">
        <v>305</v>
      </c>
      <c r="G468" s="72">
        <v>15.5</v>
      </c>
      <c r="H468" s="72">
        <v>20.2</v>
      </c>
      <c r="I468" s="72">
        <v>17.5</v>
      </c>
      <c r="J468" s="72">
        <v>248</v>
      </c>
      <c r="K468" s="72">
        <v>225</v>
      </c>
      <c r="L468" s="93"/>
      <c r="M468" s="72"/>
    </row>
    <row r="469" spans="1:13" ht="12.4" customHeight="1">
      <c r="A469" s="63"/>
      <c r="B469" s="27" t="s">
        <v>521</v>
      </c>
      <c r="C469" s="14"/>
      <c r="D469" s="17">
        <v>160</v>
      </c>
      <c r="E469" s="72" t="s">
        <v>305</v>
      </c>
      <c r="F469" s="72" t="s">
        <v>305</v>
      </c>
      <c r="G469" s="72">
        <v>11.5</v>
      </c>
      <c r="H469" s="72">
        <v>16.2</v>
      </c>
      <c r="I469" s="72">
        <v>12.3</v>
      </c>
      <c r="J469" s="72">
        <v>240</v>
      </c>
      <c r="K469" s="72">
        <v>221</v>
      </c>
      <c r="L469" s="93">
        <f>100*(J469*(G469+H469+I469)+J470*(G470+H470+I470)+J471*(G471+H471+I471))/(D469*1000)</f>
        <v>17.265437500000001</v>
      </c>
      <c r="M469" s="72"/>
    </row>
    <row r="470" spans="1:13" ht="12.4" customHeight="1">
      <c r="A470" s="64"/>
      <c r="B470" s="27" t="s">
        <v>522</v>
      </c>
      <c r="C470" s="14"/>
      <c r="D470" s="17">
        <v>160</v>
      </c>
      <c r="E470" s="72" t="s">
        <v>305</v>
      </c>
      <c r="F470" s="72" t="s">
        <v>305</v>
      </c>
      <c r="G470" s="72">
        <v>15.4</v>
      </c>
      <c r="H470" s="72">
        <v>18.5</v>
      </c>
      <c r="I470" s="72">
        <v>18</v>
      </c>
      <c r="J470" s="72">
        <v>240</v>
      </c>
      <c r="K470" s="72">
        <v>223</v>
      </c>
      <c r="L470" s="93"/>
      <c r="M470" s="72"/>
    </row>
    <row r="471" spans="1:13" ht="12.4" customHeight="1">
      <c r="A471" s="64"/>
      <c r="B471" s="27" t="s">
        <v>523</v>
      </c>
      <c r="C471" s="14"/>
      <c r="D471" s="17">
        <v>160</v>
      </c>
      <c r="E471" s="72" t="s">
        <v>305</v>
      </c>
      <c r="F471" s="72" t="s">
        <v>305</v>
      </c>
      <c r="G471" s="72">
        <v>10</v>
      </c>
      <c r="H471" s="72">
        <v>8.5</v>
      </c>
      <c r="I471" s="72">
        <v>5.4</v>
      </c>
      <c r="J471" s="72">
        <v>233</v>
      </c>
      <c r="K471" s="72">
        <v>210</v>
      </c>
      <c r="L471" s="93"/>
      <c r="M471" s="72"/>
    </row>
    <row r="472" spans="1:13" ht="12.4" customHeight="1">
      <c r="A472" s="64"/>
      <c r="B472" s="27" t="s">
        <v>524</v>
      </c>
      <c r="C472" s="14"/>
      <c r="D472" s="17">
        <v>160</v>
      </c>
      <c r="E472" s="72" t="s">
        <v>305</v>
      </c>
      <c r="F472" s="72" t="s">
        <v>305</v>
      </c>
      <c r="G472" s="72">
        <v>5.2</v>
      </c>
      <c r="H472" s="72">
        <v>4.2</v>
      </c>
      <c r="I472" s="72">
        <v>2.1</v>
      </c>
      <c r="J472" s="72">
        <v>240</v>
      </c>
      <c r="K472" s="72">
        <v>222</v>
      </c>
      <c r="L472" s="93">
        <f>100*(J472*(G472+H472+I472)+J473*(G473+H473+I473)+J474*(G474+H474+I474)+J475*(I475+H475+G475))/(D472*1000)</f>
        <v>14.1755</v>
      </c>
      <c r="M472" s="72"/>
    </row>
    <row r="473" spans="1:13" ht="12.4" customHeight="1">
      <c r="A473" s="64"/>
      <c r="B473" s="27" t="s">
        <v>525</v>
      </c>
      <c r="C473" s="14"/>
      <c r="D473" s="17">
        <v>160</v>
      </c>
      <c r="E473" s="72" t="s">
        <v>305</v>
      </c>
      <c r="F473" s="72" t="s">
        <v>305</v>
      </c>
      <c r="G473" s="72">
        <v>6</v>
      </c>
      <c r="H473" s="72">
        <v>11</v>
      </c>
      <c r="I473" s="72">
        <v>12.1</v>
      </c>
      <c r="J473" s="72">
        <v>228</v>
      </c>
      <c r="K473" s="72">
        <v>224</v>
      </c>
      <c r="L473" s="93"/>
      <c r="M473" s="72"/>
    </row>
    <row r="474" spans="1:13" ht="12.4" customHeight="1">
      <c r="A474" s="64"/>
      <c r="B474" s="27" t="s">
        <v>526</v>
      </c>
      <c r="C474" s="14"/>
      <c r="D474" s="17">
        <v>160</v>
      </c>
      <c r="E474" s="72" t="s">
        <v>305</v>
      </c>
      <c r="F474" s="72" t="s">
        <v>305</v>
      </c>
      <c r="G474" s="72">
        <v>5.2</v>
      </c>
      <c r="H474" s="72">
        <v>9.5</v>
      </c>
      <c r="I474" s="72">
        <v>12</v>
      </c>
      <c r="J474" s="72">
        <v>245</v>
      </c>
      <c r="K474" s="72">
        <v>225</v>
      </c>
      <c r="L474" s="93"/>
      <c r="M474" s="72"/>
    </row>
    <row r="475" spans="1:13" ht="12.4" customHeight="1">
      <c r="A475" s="64"/>
      <c r="B475" s="27" t="s">
        <v>527</v>
      </c>
      <c r="C475" s="14"/>
      <c r="D475" s="17">
        <v>160</v>
      </c>
      <c r="E475" s="72" t="s">
        <v>305</v>
      </c>
      <c r="F475" s="72" t="s">
        <v>305</v>
      </c>
      <c r="G475" s="72">
        <v>8.5</v>
      </c>
      <c r="H475" s="72">
        <v>9.1999999999999993</v>
      </c>
      <c r="I475" s="72">
        <v>11</v>
      </c>
      <c r="J475" s="72">
        <v>235</v>
      </c>
      <c r="K475" s="72">
        <v>220</v>
      </c>
      <c r="L475" s="93"/>
      <c r="M475" s="72"/>
    </row>
    <row r="476" spans="1:13" ht="12.4" customHeight="1">
      <c r="A476" s="64"/>
      <c r="B476" s="42" t="s">
        <v>262</v>
      </c>
      <c r="C476" s="25" t="s">
        <v>261</v>
      </c>
      <c r="D476" s="17"/>
      <c r="E476" s="72"/>
      <c r="F476" s="72"/>
      <c r="G476" s="72"/>
      <c r="H476" s="72"/>
      <c r="I476" s="72"/>
      <c r="J476" s="72"/>
      <c r="K476" s="72"/>
      <c r="L476" s="93"/>
      <c r="M476" s="72"/>
    </row>
    <row r="477" spans="1:13" ht="12.4" customHeight="1">
      <c r="A477" s="64"/>
      <c r="B477" s="27" t="s">
        <v>263</v>
      </c>
      <c r="C477" s="14"/>
      <c r="D477" s="17">
        <v>160</v>
      </c>
      <c r="E477" s="72" t="s">
        <v>305</v>
      </c>
      <c r="F477" s="72" t="s">
        <v>305</v>
      </c>
      <c r="G477" s="72">
        <v>0.5</v>
      </c>
      <c r="H477" s="72">
        <v>0.3</v>
      </c>
      <c r="I477" s="72">
        <v>0.7</v>
      </c>
      <c r="J477" s="72">
        <v>235</v>
      </c>
      <c r="K477" s="72">
        <v>215</v>
      </c>
      <c r="L477" s="93">
        <f t="shared" ref="L477" si="24">100*(J477*(G477+H477+I477))/(D477*1000)</f>
        <v>0.22031249999999999</v>
      </c>
      <c r="M477" s="72"/>
    </row>
    <row r="478" spans="1:13" ht="12.4" customHeight="1">
      <c r="A478" s="64"/>
      <c r="B478" s="27" t="s">
        <v>528</v>
      </c>
      <c r="C478" s="15"/>
      <c r="D478" s="21">
        <v>160</v>
      </c>
      <c r="E478" s="72" t="s">
        <v>305</v>
      </c>
      <c r="F478" s="72" t="s">
        <v>305</v>
      </c>
      <c r="G478" s="72">
        <v>0.4</v>
      </c>
      <c r="H478" s="72">
        <v>0.6</v>
      </c>
      <c r="I478" s="72">
        <v>1.1000000000000001</v>
      </c>
      <c r="J478" s="72">
        <v>230</v>
      </c>
      <c r="K478" s="72">
        <v>219</v>
      </c>
      <c r="L478" s="93">
        <f>100*(J478*(G478+H478+I478)+J479*(G479+H479+I479))/(D478*1000)</f>
        <v>1.193125</v>
      </c>
      <c r="M478" s="72"/>
    </row>
    <row r="479" spans="1:13" ht="12.4" customHeight="1">
      <c r="A479" s="64"/>
      <c r="B479" s="27" t="s">
        <v>529</v>
      </c>
      <c r="C479" s="15"/>
      <c r="D479" s="21">
        <v>160</v>
      </c>
      <c r="E479" s="72" t="s">
        <v>305</v>
      </c>
      <c r="F479" s="72" t="s">
        <v>305</v>
      </c>
      <c r="G479" s="72">
        <v>2.2000000000000002</v>
      </c>
      <c r="H479" s="72">
        <v>1.5</v>
      </c>
      <c r="I479" s="72">
        <v>2.5</v>
      </c>
      <c r="J479" s="72">
        <v>230</v>
      </c>
      <c r="K479" s="72">
        <v>222</v>
      </c>
      <c r="L479" s="93"/>
      <c r="M479" s="72"/>
    </row>
    <row r="480" spans="1:13" ht="12.4" customHeight="1">
      <c r="A480" s="64"/>
      <c r="B480" s="27" t="s">
        <v>530</v>
      </c>
      <c r="C480" s="15"/>
      <c r="D480" s="21">
        <v>250</v>
      </c>
      <c r="E480" s="72" t="s">
        <v>305</v>
      </c>
      <c r="F480" s="72" t="s">
        <v>305</v>
      </c>
      <c r="G480" s="72">
        <v>9.5</v>
      </c>
      <c r="H480" s="72">
        <v>8.5</v>
      </c>
      <c r="I480" s="72">
        <v>6.6</v>
      </c>
      <c r="J480" s="72">
        <v>245</v>
      </c>
      <c r="K480" s="72">
        <v>220</v>
      </c>
      <c r="L480" s="93">
        <f>100*(J480*(G480+H480+I480)+J481*(G481+H481+I481)+J482*(G482+H482+I482))/(D480*1000)</f>
        <v>7.2194000000000003</v>
      </c>
      <c r="M480" s="72"/>
    </row>
    <row r="481" spans="1:13" ht="12.4" customHeight="1">
      <c r="A481" s="64"/>
      <c r="B481" s="27" t="s">
        <v>531</v>
      </c>
      <c r="C481" s="27"/>
      <c r="D481" s="21">
        <v>250</v>
      </c>
      <c r="E481" s="72" t="s">
        <v>305</v>
      </c>
      <c r="F481" s="72" t="s">
        <v>305</v>
      </c>
      <c r="G481" s="72">
        <v>13.4</v>
      </c>
      <c r="H481" s="72">
        <v>11.4</v>
      </c>
      <c r="I481" s="72">
        <v>10.199999999999999</v>
      </c>
      <c r="J481" s="72">
        <v>230</v>
      </c>
      <c r="K481" s="72">
        <v>219</v>
      </c>
      <c r="L481" s="93"/>
      <c r="M481" s="72"/>
    </row>
    <row r="482" spans="1:13" ht="12.4" customHeight="1">
      <c r="A482" s="64"/>
      <c r="B482" s="27" t="s">
        <v>532</v>
      </c>
      <c r="C482" s="27"/>
      <c r="D482" s="21">
        <v>250</v>
      </c>
      <c r="E482" s="72" t="s">
        <v>305</v>
      </c>
      <c r="F482" s="72" t="s">
        <v>305</v>
      </c>
      <c r="G482" s="72">
        <v>2.2000000000000002</v>
      </c>
      <c r="H482" s="72">
        <v>8.1</v>
      </c>
      <c r="I482" s="72">
        <v>6.6</v>
      </c>
      <c r="J482" s="72">
        <v>235</v>
      </c>
      <c r="K482" s="72">
        <v>220</v>
      </c>
      <c r="L482" s="93"/>
      <c r="M482" s="72"/>
    </row>
    <row r="483" spans="1:13" ht="12.4" customHeight="1">
      <c r="A483" s="64"/>
      <c r="B483" s="42" t="s">
        <v>265</v>
      </c>
      <c r="C483" s="42" t="s">
        <v>266</v>
      </c>
      <c r="D483" s="21"/>
      <c r="E483" s="72"/>
      <c r="F483" s="72"/>
      <c r="G483" s="72"/>
      <c r="H483" s="72"/>
      <c r="I483" s="72"/>
      <c r="J483" s="72"/>
      <c r="K483" s="72"/>
      <c r="L483" s="93"/>
      <c r="M483" s="72"/>
    </row>
    <row r="484" spans="1:13" ht="12.4" customHeight="1">
      <c r="A484" s="18" t="s">
        <v>264</v>
      </c>
      <c r="B484" s="27" t="s">
        <v>267</v>
      </c>
      <c r="C484" s="42"/>
      <c r="D484" s="21">
        <v>250</v>
      </c>
      <c r="E484" s="72" t="s">
        <v>271</v>
      </c>
      <c r="F484" s="72" t="s">
        <v>271</v>
      </c>
      <c r="G484" s="72">
        <v>11.2</v>
      </c>
      <c r="H484" s="72">
        <v>13.2</v>
      </c>
      <c r="I484" s="72">
        <v>10.5</v>
      </c>
      <c r="J484" s="72">
        <v>235</v>
      </c>
      <c r="K484" s="72">
        <v>220</v>
      </c>
      <c r="L484" s="93">
        <f t="shared" ref="L484:L485" si="25">100*(J484*(G484+H484+I484))/(D484*1000)</f>
        <v>3.2806000000000002</v>
      </c>
      <c r="M484" s="72"/>
    </row>
    <row r="485" spans="1:13" ht="12.4" customHeight="1">
      <c r="A485" s="65"/>
      <c r="B485" s="27" t="s">
        <v>268</v>
      </c>
      <c r="C485" s="16"/>
      <c r="D485" s="17">
        <v>250</v>
      </c>
      <c r="E485" s="72" t="s">
        <v>271</v>
      </c>
      <c r="F485" s="72" t="s">
        <v>271</v>
      </c>
      <c r="G485" s="72">
        <v>13.5</v>
      </c>
      <c r="H485" s="72">
        <v>11.4</v>
      </c>
      <c r="I485" s="72">
        <v>15.2</v>
      </c>
      <c r="J485" s="72">
        <v>238</v>
      </c>
      <c r="K485" s="72">
        <v>223</v>
      </c>
      <c r="L485" s="93">
        <f t="shared" si="25"/>
        <v>3.8175199999999996</v>
      </c>
      <c r="M485" s="72"/>
    </row>
    <row r="486" spans="1:13" ht="12.4" customHeight="1">
      <c r="A486" s="64"/>
      <c r="B486" s="27" t="s">
        <v>533</v>
      </c>
      <c r="C486" s="14"/>
      <c r="D486" s="17">
        <v>250</v>
      </c>
      <c r="E486" s="72" t="s">
        <v>271</v>
      </c>
      <c r="F486" s="72" t="s">
        <v>271</v>
      </c>
      <c r="G486" s="72">
        <v>0.6</v>
      </c>
      <c r="H486" s="72">
        <v>1</v>
      </c>
      <c r="I486" s="72">
        <v>0.9</v>
      </c>
      <c r="J486" s="72">
        <v>240</v>
      </c>
      <c r="K486" s="72">
        <v>225</v>
      </c>
      <c r="L486" s="93">
        <f>100*(J486*(G486+H486+I486)+J487*(G487+H487+I487))/(D486*1000)</f>
        <v>0.97919999999999996</v>
      </c>
      <c r="M486" s="72"/>
    </row>
    <row r="487" spans="1:13" ht="12.4" customHeight="1">
      <c r="A487" s="64"/>
      <c r="B487" s="27" t="s">
        <v>534</v>
      </c>
      <c r="C487" s="14"/>
      <c r="D487" s="17">
        <v>250</v>
      </c>
      <c r="E487" s="72" t="s">
        <v>271</v>
      </c>
      <c r="F487" s="72" t="s">
        <v>271</v>
      </c>
      <c r="G487" s="72">
        <v>5.2</v>
      </c>
      <c r="H487" s="72">
        <v>2.1</v>
      </c>
      <c r="I487" s="72">
        <v>0.4</v>
      </c>
      <c r="J487" s="72">
        <v>240</v>
      </c>
      <c r="K487" s="72">
        <v>221</v>
      </c>
      <c r="L487" s="93"/>
      <c r="M487" s="72"/>
    </row>
    <row r="488" spans="1:13" ht="12.4" customHeight="1">
      <c r="A488" s="64"/>
      <c r="B488" s="42" t="s">
        <v>269</v>
      </c>
      <c r="C488" s="20" t="s">
        <v>216</v>
      </c>
      <c r="D488" s="21"/>
      <c r="E488" s="72"/>
      <c r="F488" s="72"/>
      <c r="G488" s="72"/>
      <c r="H488" s="72"/>
      <c r="I488" s="72"/>
      <c r="J488" s="72"/>
      <c r="K488" s="72"/>
      <c r="L488" s="93"/>
      <c r="M488" s="72"/>
    </row>
    <row r="489" spans="1:13" ht="12.4" customHeight="1">
      <c r="A489" s="18" t="s">
        <v>214</v>
      </c>
      <c r="B489" s="27" t="s">
        <v>535</v>
      </c>
      <c r="C489" s="20"/>
      <c r="D489" s="21">
        <v>250</v>
      </c>
      <c r="E489" s="72" t="s">
        <v>271</v>
      </c>
      <c r="F489" s="72" t="s">
        <v>271</v>
      </c>
      <c r="G489" s="72">
        <v>9.5</v>
      </c>
      <c r="H489" s="72">
        <v>11.5</v>
      </c>
      <c r="I489" s="72">
        <v>11.1</v>
      </c>
      <c r="J489" s="72">
        <v>240</v>
      </c>
      <c r="K489" s="72">
        <v>220</v>
      </c>
      <c r="L489" s="93">
        <f>100*(J489*(G489+H489+I489)+J490*(G490+H490+I490)+J491*(G491+H491+I491))/(D489*1000)</f>
        <v>7.5406000000000004</v>
      </c>
      <c r="M489" s="72"/>
    </row>
    <row r="490" spans="1:13" ht="12.4" customHeight="1">
      <c r="A490" s="66"/>
      <c r="B490" s="27" t="s">
        <v>536</v>
      </c>
      <c r="C490" s="25"/>
      <c r="D490" s="21">
        <v>250</v>
      </c>
      <c r="E490" s="72" t="s">
        <v>271</v>
      </c>
      <c r="F490" s="72" t="s">
        <v>271</v>
      </c>
      <c r="G490" s="72">
        <v>5.4</v>
      </c>
      <c r="H490" s="72">
        <v>6.2</v>
      </c>
      <c r="I490" s="72">
        <v>9.1999999999999993</v>
      </c>
      <c r="J490" s="72">
        <v>245</v>
      </c>
      <c r="K490" s="72">
        <v>225</v>
      </c>
      <c r="L490" s="93"/>
      <c r="M490" s="72"/>
    </row>
    <row r="491" spans="1:13" ht="12.4" customHeight="1">
      <c r="A491" s="66"/>
      <c r="B491" s="27" t="s">
        <v>537</v>
      </c>
      <c r="C491" s="25"/>
      <c r="D491" s="21">
        <v>250</v>
      </c>
      <c r="E491" s="72" t="s">
        <v>271</v>
      </c>
      <c r="F491" s="72" t="s">
        <v>271</v>
      </c>
      <c r="G491" s="72">
        <v>7.1</v>
      </c>
      <c r="H491" s="72">
        <v>6.2</v>
      </c>
      <c r="I491" s="72">
        <v>11.4</v>
      </c>
      <c r="J491" s="72">
        <v>245</v>
      </c>
      <c r="K491" s="72">
        <v>221</v>
      </c>
      <c r="L491" s="93"/>
      <c r="M491" s="72"/>
    </row>
    <row r="492" spans="1:13" ht="12.4" customHeight="1">
      <c r="A492" s="66"/>
      <c r="B492" s="36" t="s">
        <v>538</v>
      </c>
      <c r="C492" s="25"/>
      <c r="D492" s="17">
        <v>160</v>
      </c>
      <c r="E492" s="72" t="s">
        <v>271</v>
      </c>
      <c r="F492" s="72" t="s">
        <v>271</v>
      </c>
      <c r="G492" s="72">
        <v>3.6</v>
      </c>
      <c r="H492" s="72">
        <v>4.2</v>
      </c>
      <c r="I492" s="72">
        <v>1</v>
      </c>
      <c r="J492" s="72">
        <v>240</v>
      </c>
      <c r="K492" s="72">
        <v>225</v>
      </c>
      <c r="L492" s="93">
        <f>100*(J492*(G492+H492+I492)+J493*(G493+H493+I493))/(D492*1000)</f>
        <v>2.4300000000000002</v>
      </c>
      <c r="M492" s="72"/>
    </row>
    <row r="493" spans="1:13" ht="12.4" customHeight="1">
      <c r="A493" s="66"/>
      <c r="B493" s="36" t="s">
        <v>539</v>
      </c>
      <c r="C493" s="25"/>
      <c r="D493" s="17">
        <v>160</v>
      </c>
      <c r="E493" s="72" t="s">
        <v>271</v>
      </c>
      <c r="F493" s="72" t="s">
        <v>271</v>
      </c>
      <c r="G493" s="72">
        <v>5</v>
      </c>
      <c r="H493" s="72">
        <v>1.5</v>
      </c>
      <c r="I493" s="72">
        <v>0.9</v>
      </c>
      <c r="J493" s="72">
        <v>240</v>
      </c>
      <c r="K493" s="72">
        <v>220</v>
      </c>
      <c r="L493" s="93"/>
      <c r="M493" s="72"/>
    </row>
    <row r="494" spans="1:13" ht="12.4" customHeight="1">
      <c r="A494" s="67"/>
      <c r="B494" s="68"/>
      <c r="C494" s="68"/>
      <c r="D494" s="69"/>
    </row>
    <row r="495" spans="1:13" ht="12.4" customHeight="1">
      <c r="A495" s="4"/>
      <c r="B495" s="68"/>
      <c r="C495" s="68"/>
      <c r="D495" s="69"/>
    </row>
    <row r="496" spans="1:13" ht="12.4" customHeight="1">
      <c r="A496" s="4"/>
      <c r="B496" s="68"/>
      <c r="C496" s="68"/>
      <c r="D496" s="69"/>
    </row>
    <row r="497" spans="1:4" ht="12.4" customHeight="1">
      <c r="A497" s="4"/>
      <c r="B497" s="68"/>
      <c r="C497" s="68"/>
      <c r="D497" s="69"/>
    </row>
    <row r="498" spans="1:4" ht="12.4" customHeight="1">
      <c r="A498" s="4"/>
      <c r="B498" s="68"/>
      <c r="C498" s="68"/>
      <c r="D498" s="69"/>
    </row>
    <row r="499" spans="1:4">
      <c r="A499" s="4"/>
      <c r="B499" s="68"/>
      <c r="C499" s="68"/>
      <c r="D499" s="69"/>
    </row>
    <row r="500" spans="1:4">
      <c r="A500" s="4"/>
      <c r="B500" s="68"/>
      <c r="C500" s="68"/>
      <c r="D500" s="69"/>
    </row>
    <row r="501" spans="1:4">
      <c r="A501" s="4"/>
      <c r="B501" s="68"/>
      <c r="C501" s="68"/>
      <c r="D501" s="69"/>
    </row>
    <row r="502" spans="1:4">
      <c r="A502" s="4"/>
      <c r="B502" s="68"/>
      <c r="C502" s="68"/>
      <c r="D502" s="69"/>
    </row>
    <row r="503" spans="1:4">
      <c r="A503" s="4"/>
      <c r="B503" s="68"/>
      <c r="C503" s="68"/>
      <c r="D503" s="69"/>
    </row>
    <row r="504" spans="1:4">
      <c r="A504" s="4"/>
      <c r="B504" s="68"/>
      <c r="C504" s="68"/>
      <c r="D504" s="69"/>
    </row>
    <row r="505" spans="1:4">
      <c r="A505" s="4"/>
      <c r="B505" s="68"/>
      <c r="C505" s="68"/>
      <c r="D505" s="69"/>
    </row>
    <row r="506" spans="1:4">
      <c r="A506" s="4"/>
      <c r="B506" s="68"/>
      <c r="C506" s="68"/>
      <c r="D506" s="69"/>
    </row>
    <row r="507" spans="1:4">
      <c r="A507" s="4"/>
      <c r="B507" s="68"/>
      <c r="C507" s="68"/>
      <c r="D507" s="69"/>
    </row>
    <row r="508" spans="1:4">
      <c r="A508" s="4"/>
      <c r="B508" s="68"/>
      <c r="C508" s="68"/>
      <c r="D508" s="69"/>
    </row>
    <row r="509" spans="1:4">
      <c r="A509" s="4"/>
      <c r="B509" s="68"/>
      <c r="C509" s="68"/>
      <c r="D509" s="69"/>
    </row>
    <row r="510" spans="1:4">
      <c r="A510" s="4"/>
      <c r="B510" s="68"/>
      <c r="C510" s="68"/>
      <c r="D510" s="69"/>
    </row>
    <row r="511" spans="1:4">
      <c r="A511" s="4"/>
      <c r="B511" s="68"/>
      <c r="C511" s="68"/>
      <c r="D511" s="69"/>
    </row>
    <row r="512" spans="1:4">
      <c r="A512" s="4"/>
      <c r="D512" s="69"/>
    </row>
    <row r="513" spans="1:1">
      <c r="A513" s="4"/>
    </row>
    <row r="514" spans="1:1">
      <c r="A514" s="4"/>
    </row>
  </sheetData>
  <phoneticPr fontId="10" type="noConversion"/>
  <pageMargins left="0" right="0" top="0.39370078740157483" bottom="0" header="0.51181102362204722" footer="0.51181102362204722"/>
  <pageSetup paperSize="9" scale="90" orientation="portrait" r:id="rId1"/>
  <headerFooter alignWithMargins="0"/>
  <colBreaks count="1" manualBreakCount="1">
    <brk id="9" min="11" max="37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284"/>
  <sheetViews>
    <sheetView tabSelected="1" workbookViewId="0">
      <selection activeCell="A7" sqref="A7:F7"/>
    </sheetView>
  </sheetViews>
  <sheetFormatPr defaultRowHeight="12.75"/>
  <cols>
    <col min="1" max="1" width="23" style="1" customWidth="1"/>
    <col min="2" max="2" width="32.42578125" style="2" customWidth="1"/>
    <col min="3" max="3" width="15.140625" style="2" customWidth="1"/>
    <col min="4" max="4" width="13.42578125" style="3" customWidth="1"/>
    <col min="5" max="5" width="12.85546875" style="1" customWidth="1"/>
    <col min="6" max="6" width="14.7109375" style="1" customWidth="1"/>
    <col min="7" max="16384" width="9.140625" style="1"/>
  </cols>
  <sheetData>
    <row r="2" spans="1:6">
      <c r="E2" s="104"/>
      <c r="F2" s="104"/>
    </row>
    <row r="3" spans="1:6">
      <c r="D3" s="78"/>
      <c r="E3" s="105"/>
      <c r="F3" s="105"/>
    </row>
    <row r="4" spans="1:6">
      <c r="D4" s="78"/>
      <c r="E4" s="105"/>
      <c r="F4" s="105"/>
    </row>
    <row r="5" spans="1:6">
      <c r="D5" s="78"/>
      <c r="E5" s="95"/>
      <c r="F5" s="95"/>
    </row>
    <row r="6" spans="1:6">
      <c r="D6" s="78"/>
      <c r="E6" s="105"/>
      <c r="F6" s="105"/>
    </row>
    <row r="7" spans="1:6" ht="15" customHeight="1">
      <c r="A7" s="106" t="s">
        <v>544</v>
      </c>
      <c r="B7" s="106"/>
      <c r="C7" s="106"/>
      <c r="D7" s="106"/>
      <c r="E7" s="106"/>
      <c r="F7" s="106"/>
    </row>
    <row r="8" spans="1:6">
      <c r="A8" s="4"/>
    </row>
    <row r="9" spans="1:6" ht="13.5" thickBot="1"/>
    <row r="10" spans="1:6" ht="57.75" customHeight="1" thickBot="1">
      <c r="A10" s="7" t="s">
        <v>1</v>
      </c>
      <c r="B10" s="8" t="s">
        <v>2</v>
      </c>
      <c r="C10" s="83" t="s">
        <v>3</v>
      </c>
      <c r="D10" s="88" t="s">
        <v>542</v>
      </c>
      <c r="E10" s="91" t="s">
        <v>540</v>
      </c>
      <c r="F10" s="92" t="s">
        <v>541</v>
      </c>
    </row>
    <row r="11" spans="1:6" ht="12" customHeight="1">
      <c r="A11" s="9" t="s">
        <v>5</v>
      </c>
      <c r="B11" s="10" t="s">
        <v>6</v>
      </c>
      <c r="C11" s="9" t="s">
        <v>7</v>
      </c>
      <c r="D11" s="84"/>
      <c r="E11" s="87"/>
      <c r="F11" s="87"/>
    </row>
    <row r="12" spans="1:6" ht="12.4" customHeight="1">
      <c r="A12" s="99"/>
      <c r="B12" s="96" t="s">
        <v>8</v>
      </c>
      <c r="C12" s="14"/>
      <c r="D12" s="11">
        <v>250</v>
      </c>
      <c r="E12" s="93">
        <v>2.0876800000000002</v>
      </c>
      <c r="F12" s="72">
        <f>ROUND((100-E12)/100*D12,1)</f>
        <v>244.8</v>
      </c>
    </row>
    <row r="13" spans="1:6" ht="12.4" customHeight="1">
      <c r="A13" s="99"/>
      <c r="B13" s="27" t="s">
        <v>9</v>
      </c>
      <c r="C13" s="16"/>
      <c r="D13" s="17">
        <v>100</v>
      </c>
      <c r="E13" s="93">
        <v>15.654600000000002</v>
      </c>
      <c r="F13" s="72">
        <f t="shared" ref="F13:F76" si="0">ROUND((100-E13)/100*D13,1)</f>
        <v>84.3</v>
      </c>
    </row>
    <row r="14" spans="1:6" ht="12.4" customHeight="1">
      <c r="A14" s="99"/>
      <c r="B14" s="27" t="s">
        <v>10</v>
      </c>
      <c r="C14" s="16"/>
      <c r="D14" s="17">
        <v>160</v>
      </c>
      <c r="E14" s="93">
        <v>13.659375000000001</v>
      </c>
      <c r="F14" s="72">
        <f t="shared" si="0"/>
        <v>138.1</v>
      </c>
    </row>
    <row r="15" spans="1:6" ht="12.4" customHeight="1">
      <c r="A15" s="99"/>
      <c r="B15" s="10" t="s">
        <v>11</v>
      </c>
      <c r="C15" s="9" t="s">
        <v>7</v>
      </c>
      <c r="D15" s="17"/>
      <c r="E15" s="93"/>
      <c r="F15" s="72"/>
    </row>
    <row r="16" spans="1:6" ht="12.4" customHeight="1">
      <c r="A16" s="99"/>
      <c r="B16" s="27" t="s">
        <v>12</v>
      </c>
      <c r="C16" s="16"/>
      <c r="D16" s="17">
        <v>250</v>
      </c>
      <c r="E16" s="93">
        <v>11.167199999999999</v>
      </c>
      <c r="F16" s="72">
        <f t="shared" si="0"/>
        <v>222.1</v>
      </c>
    </row>
    <row r="17" spans="1:6" ht="12.4" customHeight="1">
      <c r="A17" s="99"/>
      <c r="B17" s="27" t="s">
        <v>13</v>
      </c>
      <c r="C17" s="16"/>
      <c r="D17" s="17">
        <v>100</v>
      </c>
      <c r="E17" s="93">
        <v>14.898999999999999</v>
      </c>
      <c r="F17" s="72">
        <f t="shared" si="0"/>
        <v>85.1</v>
      </c>
    </row>
    <row r="18" spans="1:6" ht="12.4" customHeight="1">
      <c r="A18" s="99"/>
      <c r="B18" s="27" t="s">
        <v>14</v>
      </c>
      <c r="C18" s="16"/>
      <c r="D18" s="17">
        <v>160</v>
      </c>
      <c r="E18" s="93">
        <v>6.3180000000000005</v>
      </c>
      <c r="F18" s="72">
        <f t="shared" si="0"/>
        <v>149.9</v>
      </c>
    </row>
    <row r="19" spans="1:6" ht="12.4" customHeight="1">
      <c r="A19" s="99"/>
      <c r="B19" s="27" t="s">
        <v>15</v>
      </c>
      <c r="C19" s="16"/>
      <c r="D19" s="17">
        <v>100</v>
      </c>
      <c r="E19" s="93">
        <v>14.0555</v>
      </c>
      <c r="F19" s="72">
        <f t="shared" si="0"/>
        <v>85.9</v>
      </c>
    </row>
    <row r="20" spans="1:6" ht="12.4" customHeight="1">
      <c r="A20" s="18" t="s">
        <v>16</v>
      </c>
      <c r="B20" s="38" t="s">
        <v>17</v>
      </c>
      <c r="C20" s="20" t="s">
        <v>18</v>
      </c>
      <c r="D20" s="21"/>
      <c r="E20" s="93"/>
      <c r="F20" s="72"/>
    </row>
    <row r="21" spans="1:6" ht="12.4" customHeight="1">
      <c r="A21" s="18"/>
      <c r="B21" s="36" t="s">
        <v>19</v>
      </c>
      <c r="C21" s="20"/>
      <c r="D21" s="21">
        <v>250</v>
      </c>
      <c r="E21" s="93">
        <v>5.0824800000000003</v>
      </c>
      <c r="F21" s="72">
        <f t="shared" si="0"/>
        <v>237.3</v>
      </c>
    </row>
    <row r="22" spans="1:6" ht="12.4" customHeight="1">
      <c r="A22" s="23" t="s">
        <v>20</v>
      </c>
      <c r="B22" s="38" t="s">
        <v>21</v>
      </c>
      <c r="C22" s="20" t="s">
        <v>22</v>
      </c>
      <c r="D22" s="21"/>
      <c r="E22" s="93"/>
      <c r="F22" s="72"/>
    </row>
    <row r="23" spans="1:6" ht="12.4" customHeight="1">
      <c r="A23" s="100"/>
      <c r="B23" s="36" t="s">
        <v>23</v>
      </c>
      <c r="C23" s="20"/>
      <c r="D23" s="21">
        <v>100</v>
      </c>
      <c r="E23" s="93">
        <v>38.591800000000006</v>
      </c>
      <c r="F23" s="72">
        <f t="shared" si="0"/>
        <v>61.4</v>
      </c>
    </row>
    <row r="24" spans="1:6" ht="12.4" customHeight="1">
      <c r="A24" s="100"/>
      <c r="B24" s="27" t="s">
        <v>286</v>
      </c>
      <c r="C24" s="25"/>
      <c r="D24" s="21">
        <v>100</v>
      </c>
      <c r="E24" s="93">
        <v>10.888199999999999</v>
      </c>
      <c r="F24" s="72">
        <f t="shared" si="0"/>
        <v>89.1</v>
      </c>
    </row>
    <row r="25" spans="1:6" ht="21" customHeight="1">
      <c r="A25" s="100"/>
      <c r="B25" s="42" t="s">
        <v>24</v>
      </c>
      <c r="C25" s="20" t="s">
        <v>22</v>
      </c>
      <c r="D25" s="17"/>
      <c r="E25" s="93"/>
      <c r="F25" s="72"/>
    </row>
    <row r="26" spans="1:6" ht="12.4" customHeight="1">
      <c r="A26" s="100"/>
      <c r="B26" s="27" t="s">
        <v>25</v>
      </c>
      <c r="C26" s="25"/>
      <c r="D26" s="17">
        <v>160</v>
      </c>
      <c r="E26" s="93">
        <v>29.541125000000001</v>
      </c>
      <c r="F26" s="72">
        <f t="shared" si="0"/>
        <v>112.7</v>
      </c>
    </row>
    <row r="27" spans="1:6" ht="12.4" customHeight="1">
      <c r="A27" s="100"/>
      <c r="B27" s="27" t="s">
        <v>26</v>
      </c>
      <c r="C27" s="25"/>
      <c r="D27" s="17">
        <v>160</v>
      </c>
      <c r="E27" s="93">
        <v>16.169625</v>
      </c>
      <c r="F27" s="72">
        <f t="shared" si="0"/>
        <v>134.1</v>
      </c>
    </row>
    <row r="28" spans="1:6" ht="12.4" customHeight="1">
      <c r="A28" s="100"/>
      <c r="B28" s="27" t="s">
        <v>27</v>
      </c>
      <c r="C28" s="25"/>
      <c r="D28" s="17">
        <v>100</v>
      </c>
      <c r="E28" s="93">
        <v>9.0860000000000003</v>
      </c>
      <c r="F28" s="72">
        <f t="shared" si="0"/>
        <v>90.9</v>
      </c>
    </row>
    <row r="29" spans="1:6" ht="12.4" customHeight="1">
      <c r="A29" s="100"/>
      <c r="B29" s="27" t="s">
        <v>28</v>
      </c>
      <c r="C29" s="25"/>
      <c r="D29" s="17">
        <v>63</v>
      </c>
      <c r="E29" s="93">
        <v>26.005714285714284</v>
      </c>
      <c r="F29" s="72">
        <f t="shared" si="0"/>
        <v>46.6</v>
      </c>
    </row>
    <row r="30" spans="1:6" ht="12.4" customHeight="1">
      <c r="A30" s="100"/>
      <c r="B30" s="27" t="s">
        <v>29</v>
      </c>
      <c r="C30" s="25"/>
      <c r="D30" s="17">
        <v>100</v>
      </c>
      <c r="E30" s="93">
        <v>5.7591000000000001</v>
      </c>
      <c r="F30" s="72">
        <f t="shared" si="0"/>
        <v>94.2</v>
      </c>
    </row>
    <row r="31" spans="1:6" ht="12.4" customHeight="1">
      <c r="A31" s="100"/>
      <c r="B31" s="27" t="s">
        <v>30</v>
      </c>
      <c r="C31" s="25"/>
      <c r="D31" s="17">
        <v>63</v>
      </c>
      <c r="E31" s="93">
        <v>8.0761904761904759</v>
      </c>
      <c r="F31" s="72">
        <f t="shared" si="0"/>
        <v>57.9</v>
      </c>
    </row>
    <row r="32" spans="1:6" ht="12.4" customHeight="1">
      <c r="A32" s="100"/>
      <c r="B32" s="27" t="s">
        <v>31</v>
      </c>
      <c r="C32" s="25"/>
      <c r="D32" s="17">
        <v>250</v>
      </c>
      <c r="E32" s="93">
        <v>5.2271999999999998</v>
      </c>
      <c r="F32" s="72">
        <f t="shared" si="0"/>
        <v>236.9</v>
      </c>
    </row>
    <row r="33" spans="1:6" ht="12.4" customHeight="1">
      <c r="A33" s="100"/>
      <c r="B33" s="27" t="s">
        <v>32</v>
      </c>
      <c r="C33" s="25"/>
      <c r="D33" s="17">
        <v>160</v>
      </c>
      <c r="E33" s="93">
        <v>6.6</v>
      </c>
      <c r="F33" s="72">
        <f t="shared" si="0"/>
        <v>149.4</v>
      </c>
    </row>
    <row r="34" spans="1:6" ht="12.4" customHeight="1">
      <c r="A34" s="100"/>
      <c r="B34" s="27" t="s">
        <v>33</v>
      </c>
      <c r="C34" s="25"/>
      <c r="D34" s="17">
        <v>100</v>
      </c>
      <c r="E34" s="93">
        <v>4.4771999999999998</v>
      </c>
      <c r="F34" s="72">
        <f t="shared" si="0"/>
        <v>95.5</v>
      </c>
    </row>
    <row r="35" spans="1:6" ht="12.4" customHeight="1">
      <c r="A35" s="100"/>
      <c r="B35" s="27" t="s">
        <v>34</v>
      </c>
      <c r="C35" s="25"/>
      <c r="D35" s="17">
        <v>100</v>
      </c>
      <c r="E35" s="93">
        <v>16.071000000000002</v>
      </c>
      <c r="F35" s="72">
        <f t="shared" si="0"/>
        <v>83.9</v>
      </c>
    </row>
    <row r="36" spans="1:6" ht="12.4" customHeight="1">
      <c r="A36" s="100"/>
      <c r="B36" s="42" t="s">
        <v>35</v>
      </c>
      <c r="C36" s="25" t="s">
        <v>36</v>
      </c>
      <c r="D36" s="17"/>
      <c r="E36" s="93"/>
      <c r="F36" s="72"/>
    </row>
    <row r="37" spans="1:6" ht="12.4" customHeight="1">
      <c r="A37" s="100"/>
      <c r="B37" s="27" t="s">
        <v>37</v>
      </c>
      <c r="C37" s="25"/>
      <c r="D37" s="17">
        <v>160</v>
      </c>
      <c r="E37" s="93">
        <v>4.9814999999999996</v>
      </c>
      <c r="F37" s="72">
        <f t="shared" si="0"/>
        <v>152</v>
      </c>
    </row>
    <row r="38" spans="1:6" ht="12.4" customHeight="1">
      <c r="A38" s="100"/>
      <c r="B38" s="27" t="s">
        <v>38</v>
      </c>
      <c r="C38" s="25"/>
      <c r="D38" s="17">
        <v>160</v>
      </c>
      <c r="E38" s="93">
        <v>11.15625</v>
      </c>
      <c r="F38" s="72">
        <f t="shared" si="0"/>
        <v>142.19999999999999</v>
      </c>
    </row>
    <row r="39" spans="1:6" ht="12.4" customHeight="1">
      <c r="A39" s="100"/>
      <c r="B39" s="27" t="s">
        <v>39</v>
      </c>
      <c r="C39" s="14"/>
      <c r="D39" s="17">
        <v>100</v>
      </c>
      <c r="E39" s="93">
        <v>9.9663000000000004</v>
      </c>
      <c r="F39" s="72">
        <f t="shared" si="0"/>
        <v>90</v>
      </c>
    </row>
    <row r="40" spans="1:6" ht="12.4" customHeight="1">
      <c r="A40" s="18"/>
      <c r="B40" s="27" t="s">
        <v>40</v>
      </c>
      <c r="C40" s="27"/>
      <c r="D40" s="28">
        <v>100</v>
      </c>
      <c r="E40" s="93">
        <v>8.1359999999999992</v>
      </c>
      <c r="F40" s="72">
        <f t="shared" si="0"/>
        <v>91.9</v>
      </c>
    </row>
    <row r="41" spans="1:6" ht="12.4" customHeight="1">
      <c r="A41" s="100"/>
      <c r="B41" s="27" t="s">
        <v>41</v>
      </c>
      <c r="C41" s="15"/>
      <c r="D41" s="21">
        <v>250</v>
      </c>
      <c r="E41" s="93">
        <v>6.9287200000000002</v>
      </c>
      <c r="F41" s="72">
        <f t="shared" si="0"/>
        <v>232.7</v>
      </c>
    </row>
    <row r="42" spans="1:6" ht="12.4" customHeight="1">
      <c r="A42" s="100"/>
      <c r="B42" s="42" t="s">
        <v>42</v>
      </c>
      <c r="C42" s="20" t="s">
        <v>43</v>
      </c>
      <c r="D42" s="21"/>
      <c r="E42" s="93"/>
      <c r="F42" s="72"/>
    </row>
    <row r="43" spans="1:6" ht="12.4" customHeight="1">
      <c r="A43" s="100"/>
      <c r="B43" s="27" t="s">
        <v>44</v>
      </c>
      <c r="C43" s="20"/>
      <c r="D43" s="21">
        <v>63</v>
      </c>
      <c r="E43" s="93">
        <v>13.162857142857144</v>
      </c>
      <c r="F43" s="72">
        <f t="shared" si="0"/>
        <v>54.7</v>
      </c>
    </row>
    <row r="44" spans="1:6" ht="12.4" customHeight="1">
      <c r="A44" s="47"/>
      <c r="B44" s="38" t="s">
        <v>46</v>
      </c>
      <c r="C44" s="20" t="s">
        <v>47</v>
      </c>
      <c r="D44" s="21"/>
      <c r="E44" s="93"/>
      <c r="F44" s="72"/>
    </row>
    <row r="45" spans="1:6" ht="12.4" customHeight="1">
      <c r="A45" s="23" t="s">
        <v>45</v>
      </c>
      <c r="B45" s="36" t="s">
        <v>48</v>
      </c>
      <c r="C45" s="20"/>
      <c r="D45" s="21">
        <v>100</v>
      </c>
      <c r="E45" s="93">
        <v>19.630800000000001</v>
      </c>
      <c r="F45" s="72">
        <f t="shared" si="0"/>
        <v>80.400000000000006</v>
      </c>
    </row>
    <row r="46" spans="1:6" ht="12.4" customHeight="1">
      <c r="A46" s="23"/>
      <c r="B46" s="36" t="s">
        <v>68</v>
      </c>
      <c r="C46" s="20"/>
      <c r="D46" s="21">
        <v>100</v>
      </c>
      <c r="E46" s="93">
        <v>15.541400000000003</v>
      </c>
      <c r="F46" s="72">
        <f t="shared" si="0"/>
        <v>84.5</v>
      </c>
    </row>
    <row r="47" spans="1:6" ht="12.4" customHeight="1">
      <c r="A47" s="101"/>
      <c r="B47" s="36" t="s">
        <v>49</v>
      </c>
      <c r="C47" s="20"/>
      <c r="D47" s="21">
        <v>100</v>
      </c>
      <c r="E47" s="93">
        <v>20.978700000000003</v>
      </c>
      <c r="F47" s="72">
        <f t="shared" si="0"/>
        <v>79</v>
      </c>
    </row>
    <row r="48" spans="1:6" ht="12.4" customHeight="1">
      <c r="A48" s="101"/>
      <c r="B48" s="27" t="s">
        <v>50</v>
      </c>
      <c r="C48" s="32"/>
      <c r="D48" s="21">
        <v>250</v>
      </c>
      <c r="E48" s="93">
        <v>17.508759999999999</v>
      </c>
      <c r="F48" s="72">
        <f t="shared" si="0"/>
        <v>206.2</v>
      </c>
    </row>
    <row r="49" spans="1:6" ht="12.4" customHeight="1">
      <c r="A49" s="23"/>
      <c r="B49" s="27" t="s">
        <v>51</v>
      </c>
      <c r="C49" s="32"/>
      <c r="D49" s="21">
        <v>160</v>
      </c>
      <c r="E49" s="93">
        <v>13.252750000000001</v>
      </c>
      <c r="F49" s="72">
        <f t="shared" si="0"/>
        <v>138.80000000000001</v>
      </c>
    </row>
    <row r="50" spans="1:6" ht="12.4" customHeight="1">
      <c r="A50" s="23"/>
      <c r="B50" s="27" t="s">
        <v>52</v>
      </c>
      <c r="C50" s="32"/>
      <c r="D50" s="21">
        <v>100</v>
      </c>
      <c r="E50" s="93">
        <v>11.02</v>
      </c>
      <c r="F50" s="72">
        <f t="shared" si="0"/>
        <v>89</v>
      </c>
    </row>
    <row r="51" spans="1:6" ht="12.4" customHeight="1">
      <c r="A51" s="23"/>
      <c r="B51" s="27" t="s">
        <v>53</v>
      </c>
      <c r="C51" s="32"/>
      <c r="D51" s="21">
        <v>160</v>
      </c>
      <c r="E51" s="93">
        <v>13.73775</v>
      </c>
      <c r="F51" s="72">
        <f t="shared" si="0"/>
        <v>138</v>
      </c>
    </row>
    <row r="52" spans="1:6" ht="12.4" customHeight="1">
      <c r="A52" s="23"/>
      <c r="B52" s="27" t="s">
        <v>69</v>
      </c>
      <c r="C52" s="32"/>
      <c r="D52" s="21">
        <v>100</v>
      </c>
      <c r="E52" s="93">
        <v>18.216000000000001</v>
      </c>
      <c r="F52" s="72">
        <f t="shared" si="0"/>
        <v>81.8</v>
      </c>
    </row>
    <row r="53" spans="1:6" ht="12.4" customHeight="1">
      <c r="A53" s="23"/>
      <c r="B53" s="27" t="s">
        <v>343</v>
      </c>
      <c r="C53" s="32"/>
      <c r="D53" s="21">
        <v>100</v>
      </c>
      <c r="E53" s="93">
        <v>4.684400000000001</v>
      </c>
      <c r="F53" s="72">
        <f t="shared" si="0"/>
        <v>95.3</v>
      </c>
    </row>
    <row r="54" spans="1:6" ht="12.4" customHeight="1">
      <c r="A54" s="23"/>
      <c r="B54" s="38" t="s">
        <v>54</v>
      </c>
      <c r="C54" s="20" t="s">
        <v>47</v>
      </c>
      <c r="D54" s="21"/>
      <c r="E54" s="93"/>
      <c r="F54" s="72"/>
    </row>
    <row r="55" spans="1:6" ht="12.4" customHeight="1">
      <c r="A55" s="23"/>
      <c r="B55" s="36" t="s">
        <v>55</v>
      </c>
      <c r="C55" s="20"/>
      <c r="D55" s="21">
        <v>63</v>
      </c>
      <c r="E55" s="93">
        <v>23.089523809523815</v>
      </c>
      <c r="F55" s="72">
        <f t="shared" si="0"/>
        <v>48.5</v>
      </c>
    </row>
    <row r="56" spans="1:6" ht="12.4" customHeight="1">
      <c r="A56" s="101"/>
      <c r="B56" s="27" t="s">
        <v>56</v>
      </c>
      <c r="C56" s="32"/>
      <c r="D56" s="21">
        <v>250</v>
      </c>
      <c r="E56" s="93">
        <v>13.159039999999996</v>
      </c>
      <c r="F56" s="72">
        <f t="shared" si="0"/>
        <v>217.1</v>
      </c>
    </row>
    <row r="57" spans="1:6" ht="12.4" customHeight="1">
      <c r="A57" s="23"/>
      <c r="B57" s="27" t="s">
        <v>57</v>
      </c>
      <c r="C57" s="32"/>
      <c r="D57" s="21">
        <v>160</v>
      </c>
      <c r="E57" s="93">
        <v>16.849500000000003</v>
      </c>
      <c r="F57" s="72">
        <f t="shared" si="0"/>
        <v>133</v>
      </c>
    </row>
    <row r="58" spans="1:6" ht="12.4" customHeight="1">
      <c r="A58" s="23"/>
      <c r="B58" s="27" t="s">
        <v>58</v>
      </c>
      <c r="C58" s="32"/>
      <c r="D58" s="21">
        <v>250</v>
      </c>
      <c r="E58" s="93">
        <v>19.687999999999999</v>
      </c>
      <c r="F58" s="72">
        <f t="shared" si="0"/>
        <v>200.8</v>
      </c>
    </row>
    <row r="59" spans="1:6" ht="12.4" customHeight="1">
      <c r="A59" s="23"/>
      <c r="B59" s="27" t="s">
        <v>59</v>
      </c>
      <c r="C59" s="15"/>
      <c r="D59" s="21">
        <v>250</v>
      </c>
      <c r="E59" s="93">
        <v>10.047560000000001</v>
      </c>
      <c r="F59" s="72">
        <f t="shared" si="0"/>
        <v>224.9</v>
      </c>
    </row>
    <row r="60" spans="1:6" ht="12.4" customHeight="1">
      <c r="A60" s="100"/>
      <c r="B60" s="27" t="s">
        <v>60</v>
      </c>
      <c r="C60" s="15"/>
      <c r="D60" s="21">
        <v>100</v>
      </c>
      <c r="E60" s="93">
        <v>14.6477</v>
      </c>
      <c r="F60" s="72">
        <f t="shared" si="0"/>
        <v>85.4</v>
      </c>
    </row>
    <row r="61" spans="1:6" ht="12.4" customHeight="1">
      <c r="A61" s="47"/>
      <c r="B61" s="56" t="s">
        <v>61</v>
      </c>
      <c r="C61" s="23"/>
      <c r="D61" s="21">
        <v>100</v>
      </c>
      <c r="E61" s="93">
        <v>8.0222999999999995</v>
      </c>
      <c r="F61" s="72">
        <f t="shared" si="0"/>
        <v>92</v>
      </c>
    </row>
    <row r="62" spans="1:6" ht="12.4" customHeight="1">
      <c r="A62" s="101"/>
      <c r="B62" s="27" t="s">
        <v>62</v>
      </c>
      <c r="C62" s="15"/>
      <c r="D62" s="21">
        <v>100</v>
      </c>
      <c r="E62" s="93">
        <v>8.2235999999999994</v>
      </c>
      <c r="F62" s="72">
        <f t="shared" si="0"/>
        <v>91.8</v>
      </c>
    </row>
    <row r="63" spans="1:6" ht="12.4" customHeight="1">
      <c r="A63" s="47"/>
      <c r="B63" s="27" t="s">
        <v>63</v>
      </c>
      <c r="C63" s="27"/>
      <c r="D63" s="21">
        <v>160</v>
      </c>
      <c r="E63" s="93">
        <v>15.028124999999999</v>
      </c>
      <c r="F63" s="72">
        <f t="shared" si="0"/>
        <v>136</v>
      </c>
    </row>
    <row r="64" spans="1:6" ht="12.4" customHeight="1">
      <c r="A64" s="100"/>
      <c r="B64" s="27" t="s">
        <v>64</v>
      </c>
      <c r="C64" s="15"/>
      <c r="D64" s="21">
        <v>160</v>
      </c>
      <c r="E64" s="93">
        <v>20.166187499999996</v>
      </c>
      <c r="F64" s="72">
        <f t="shared" si="0"/>
        <v>127.7</v>
      </c>
    </row>
    <row r="65" spans="1:6" ht="12.4" customHeight="1">
      <c r="A65" s="47"/>
      <c r="B65" s="36" t="s">
        <v>65</v>
      </c>
      <c r="C65" s="20"/>
      <c r="D65" s="21">
        <v>100</v>
      </c>
      <c r="E65" s="93">
        <v>12.8439</v>
      </c>
      <c r="F65" s="72">
        <f t="shared" si="0"/>
        <v>87.2</v>
      </c>
    </row>
    <row r="66" spans="1:6" ht="12.4" customHeight="1">
      <c r="A66" s="101"/>
      <c r="B66" s="27" t="s">
        <v>66</v>
      </c>
      <c r="C66" s="20"/>
      <c r="D66" s="21">
        <v>160</v>
      </c>
      <c r="E66" s="93">
        <v>22.471875000000001</v>
      </c>
      <c r="F66" s="72">
        <f t="shared" si="0"/>
        <v>124</v>
      </c>
    </row>
    <row r="67" spans="1:6" ht="12.4" customHeight="1">
      <c r="A67" s="101"/>
      <c r="B67" s="27" t="s">
        <v>410</v>
      </c>
      <c r="C67" s="20"/>
      <c r="D67" s="21">
        <v>160</v>
      </c>
      <c r="E67" s="93">
        <v>27.289124999999999</v>
      </c>
      <c r="F67" s="72">
        <f t="shared" si="0"/>
        <v>116.3</v>
      </c>
    </row>
    <row r="68" spans="1:6" ht="12.4" customHeight="1">
      <c r="A68" s="47"/>
      <c r="B68" s="38" t="s">
        <v>67</v>
      </c>
      <c r="C68" s="20" t="s">
        <v>47</v>
      </c>
      <c r="D68" s="21"/>
      <c r="E68" s="93"/>
      <c r="F68" s="72"/>
    </row>
    <row r="69" spans="1:6" ht="12.4" customHeight="1">
      <c r="A69" s="23"/>
      <c r="B69" s="36" t="s">
        <v>68</v>
      </c>
      <c r="C69" s="20"/>
      <c r="D69" s="21">
        <v>100</v>
      </c>
      <c r="E69" s="93">
        <v>7.1520000000000001</v>
      </c>
      <c r="F69" s="72">
        <f t="shared" si="0"/>
        <v>92.8</v>
      </c>
    </row>
    <row r="70" spans="1:6" ht="12.4" customHeight="1">
      <c r="A70" s="101"/>
      <c r="B70" s="36" t="s">
        <v>69</v>
      </c>
      <c r="C70" s="20"/>
      <c r="D70" s="21">
        <v>160</v>
      </c>
      <c r="E70" s="93">
        <v>6.6132499999999999</v>
      </c>
      <c r="F70" s="72">
        <f t="shared" si="0"/>
        <v>149.4</v>
      </c>
    </row>
    <row r="71" spans="1:6" ht="12.4" customHeight="1">
      <c r="A71" s="101"/>
      <c r="B71" s="38" t="s">
        <v>70</v>
      </c>
      <c r="C71" s="20" t="s">
        <v>47</v>
      </c>
      <c r="D71" s="21"/>
      <c r="E71" s="93"/>
      <c r="F71" s="72"/>
    </row>
    <row r="72" spans="1:6" ht="12.4" customHeight="1">
      <c r="A72" s="101"/>
      <c r="B72" s="36" t="s">
        <v>71</v>
      </c>
      <c r="C72" s="20"/>
      <c r="D72" s="21">
        <v>160</v>
      </c>
      <c r="E72" s="93">
        <v>19.045124999999999</v>
      </c>
      <c r="F72" s="72">
        <f t="shared" si="0"/>
        <v>129.5</v>
      </c>
    </row>
    <row r="73" spans="1:6" ht="12.4" customHeight="1">
      <c r="A73" s="23"/>
      <c r="B73" s="27" t="s">
        <v>72</v>
      </c>
      <c r="C73" s="32"/>
      <c r="D73" s="21">
        <v>250</v>
      </c>
      <c r="E73" s="93">
        <v>9.7416400000000003</v>
      </c>
      <c r="F73" s="72">
        <f t="shared" si="0"/>
        <v>225.6</v>
      </c>
    </row>
    <row r="74" spans="1:6" ht="12.4" customHeight="1">
      <c r="A74" s="23"/>
      <c r="B74" s="27" t="s">
        <v>73</v>
      </c>
      <c r="C74" s="32"/>
      <c r="D74" s="21">
        <v>160</v>
      </c>
      <c r="E74" s="93">
        <v>18.050249999999998</v>
      </c>
      <c r="F74" s="72">
        <f t="shared" si="0"/>
        <v>131.1</v>
      </c>
    </row>
    <row r="75" spans="1:6" ht="12.4" customHeight="1">
      <c r="A75" s="23"/>
      <c r="B75" s="27" t="s">
        <v>74</v>
      </c>
      <c r="C75" s="32"/>
      <c r="D75" s="21">
        <v>160</v>
      </c>
      <c r="E75" s="93">
        <v>19.774312500000001</v>
      </c>
      <c r="F75" s="72">
        <f t="shared" si="0"/>
        <v>128.4</v>
      </c>
    </row>
    <row r="76" spans="1:6" ht="12.4" customHeight="1">
      <c r="A76" s="23"/>
      <c r="B76" s="27" t="s">
        <v>75</v>
      </c>
      <c r="C76" s="32"/>
      <c r="D76" s="21">
        <v>160</v>
      </c>
      <c r="E76" s="93">
        <v>24.292124999999999</v>
      </c>
      <c r="F76" s="72">
        <f t="shared" si="0"/>
        <v>121.1</v>
      </c>
    </row>
    <row r="77" spans="1:6" ht="12.4" customHeight="1">
      <c r="A77" s="23"/>
      <c r="B77" s="36" t="s">
        <v>76</v>
      </c>
      <c r="C77" s="20"/>
      <c r="D77" s="21">
        <v>160</v>
      </c>
      <c r="E77" s="93">
        <v>51.642499999999991</v>
      </c>
      <c r="F77" s="72">
        <f t="shared" ref="F77:F139" si="1">ROUND((100-E77)/100*D77,1)</f>
        <v>77.400000000000006</v>
      </c>
    </row>
    <row r="78" spans="1:6" ht="12.4" customHeight="1">
      <c r="A78" s="101"/>
      <c r="B78" s="27" t="s">
        <v>77</v>
      </c>
      <c r="C78" s="32"/>
      <c r="D78" s="21">
        <v>100</v>
      </c>
      <c r="E78" s="93">
        <v>0.184</v>
      </c>
      <c r="F78" s="72">
        <f t="shared" si="1"/>
        <v>99.8</v>
      </c>
    </row>
    <row r="79" spans="1:6" ht="12.4" customHeight="1">
      <c r="A79" s="23"/>
      <c r="B79" s="27" t="s">
        <v>78</v>
      </c>
      <c r="C79" s="32"/>
      <c r="D79" s="21">
        <v>100</v>
      </c>
      <c r="E79" s="93">
        <v>24.950600000000001</v>
      </c>
      <c r="F79" s="72">
        <f t="shared" si="1"/>
        <v>75</v>
      </c>
    </row>
    <row r="80" spans="1:6" ht="12.4" customHeight="1">
      <c r="A80" s="23"/>
      <c r="B80" s="27" t="s">
        <v>79</v>
      </c>
      <c r="C80" s="32"/>
      <c r="D80" s="21">
        <v>100</v>
      </c>
      <c r="E80" s="93">
        <v>34.511199999999995</v>
      </c>
      <c r="F80" s="72">
        <f t="shared" si="1"/>
        <v>65.5</v>
      </c>
    </row>
    <row r="81" spans="1:6" ht="12.4" customHeight="1">
      <c r="A81" s="23"/>
      <c r="B81" s="27" t="s">
        <v>80</v>
      </c>
      <c r="C81" s="20"/>
      <c r="D81" s="21">
        <v>100</v>
      </c>
      <c r="E81" s="93">
        <v>18.671399999999998</v>
      </c>
      <c r="F81" s="72">
        <f t="shared" si="1"/>
        <v>81.3</v>
      </c>
    </row>
    <row r="82" spans="1:6" ht="12.4" customHeight="1">
      <c r="A82" s="100"/>
      <c r="B82" s="27" t="s">
        <v>81</v>
      </c>
      <c r="C82" s="27"/>
      <c r="D82" s="21">
        <v>250</v>
      </c>
      <c r="E82" s="93">
        <v>15.86856</v>
      </c>
      <c r="F82" s="72">
        <f t="shared" si="1"/>
        <v>210.3</v>
      </c>
    </row>
    <row r="83" spans="1:6" ht="12.4" customHeight="1">
      <c r="A83" s="47"/>
      <c r="B83" s="27" t="s">
        <v>82</v>
      </c>
      <c r="C83" s="14"/>
      <c r="D83" s="17">
        <v>160</v>
      </c>
      <c r="E83" s="93">
        <v>37.286000000000008</v>
      </c>
      <c r="F83" s="72">
        <f t="shared" si="1"/>
        <v>100.3</v>
      </c>
    </row>
    <row r="84" spans="1:6" ht="12.4" customHeight="1">
      <c r="A84" s="100"/>
      <c r="B84" s="27" t="s">
        <v>83</v>
      </c>
      <c r="C84" s="15"/>
      <c r="D84" s="17">
        <v>160</v>
      </c>
      <c r="E84" s="93">
        <v>18.640625</v>
      </c>
      <c r="F84" s="72">
        <f t="shared" si="1"/>
        <v>130.19999999999999</v>
      </c>
    </row>
    <row r="85" spans="1:6" ht="12.4" customHeight="1">
      <c r="A85" s="100"/>
      <c r="B85" s="27" t="s">
        <v>84</v>
      </c>
      <c r="C85" s="27"/>
      <c r="D85" s="21">
        <v>63</v>
      </c>
      <c r="E85" s="93">
        <v>18.838095238095239</v>
      </c>
      <c r="F85" s="72">
        <f t="shared" si="1"/>
        <v>51.1</v>
      </c>
    </row>
    <row r="86" spans="1:6" ht="12.4" customHeight="1">
      <c r="A86" s="100"/>
      <c r="B86" s="27" t="s">
        <v>85</v>
      </c>
      <c r="C86" s="15"/>
      <c r="D86" s="21">
        <v>160</v>
      </c>
      <c r="E86" s="93">
        <v>10.151499999999999</v>
      </c>
      <c r="F86" s="72">
        <f t="shared" si="1"/>
        <v>143.80000000000001</v>
      </c>
    </row>
    <row r="87" spans="1:6" ht="12.4" customHeight="1">
      <c r="A87" s="47"/>
      <c r="B87" s="42" t="s">
        <v>86</v>
      </c>
      <c r="C87" s="15"/>
      <c r="D87" s="21"/>
      <c r="E87" s="93"/>
      <c r="F87" s="72"/>
    </row>
    <row r="88" spans="1:6" ht="12.4" customHeight="1">
      <c r="A88" s="47"/>
      <c r="B88" s="27" t="s">
        <v>87</v>
      </c>
      <c r="C88" s="20"/>
      <c r="D88" s="28">
        <v>250</v>
      </c>
      <c r="E88" s="93">
        <v>23.58588</v>
      </c>
      <c r="F88" s="72">
        <f t="shared" si="1"/>
        <v>191</v>
      </c>
    </row>
    <row r="89" spans="1:6" ht="12.4" customHeight="1">
      <c r="A89" s="23"/>
      <c r="B89" s="27" t="s">
        <v>88</v>
      </c>
      <c r="C89" s="20"/>
      <c r="D89" s="28">
        <v>160</v>
      </c>
      <c r="E89" s="93">
        <v>9.6502500000000015</v>
      </c>
      <c r="F89" s="72">
        <f t="shared" si="1"/>
        <v>144.6</v>
      </c>
    </row>
    <row r="90" spans="1:6" ht="12.4" customHeight="1">
      <c r="A90" s="23"/>
      <c r="B90" s="27" t="s">
        <v>89</v>
      </c>
      <c r="C90" s="20"/>
      <c r="D90" s="28">
        <v>100</v>
      </c>
      <c r="E90" s="93">
        <v>38.423499999999997</v>
      </c>
      <c r="F90" s="72">
        <f t="shared" si="1"/>
        <v>61.6</v>
      </c>
    </row>
    <row r="91" spans="1:6" ht="12.4" customHeight="1">
      <c r="A91" s="23"/>
      <c r="B91" s="27" t="s">
        <v>90</v>
      </c>
      <c r="C91" s="20"/>
      <c r="D91" s="28">
        <v>160</v>
      </c>
      <c r="E91" s="93">
        <v>18.263750000000002</v>
      </c>
      <c r="F91" s="72">
        <f t="shared" si="1"/>
        <v>130.80000000000001</v>
      </c>
    </row>
    <row r="92" spans="1:6" ht="12.4" customHeight="1">
      <c r="A92" s="23"/>
      <c r="B92" s="27" t="s">
        <v>91</v>
      </c>
      <c r="C92" s="20"/>
      <c r="D92" s="28">
        <v>100</v>
      </c>
      <c r="E92" s="93">
        <v>23.332000000000004</v>
      </c>
      <c r="F92" s="72">
        <f t="shared" si="1"/>
        <v>76.7</v>
      </c>
    </row>
    <row r="93" spans="1:6" ht="12.4" customHeight="1">
      <c r="A93" s="23"/>
      <c r="B93" s="27" t="s">
        <v>92</v>
      </c>
      <c r="C93" s="20"/>
      <c r="D93" s="28">
        <v>160</v>
      </c>
      <c r="E93" s="93">
        <v>18.716625000000001</v>
      </c>
      <c r="F93" s="72">
        <f t="shared" si="1"/>
        <v>130.1</v>
      </c>
    </row>
    <row r="94" spans="1:6" ht="12.4" customHeight="1">
      <c r="A94" s="23"/>
      <c r="B94" s="27" t="s">
        <v>93</v>
      </c>
      <c r="C94" s="20"/>
      <c r="D94" s="28">
        <v>100</v>
      </c>
      <c r="E94" s="93">
        <v>26.737200000000001</v>
      </c>
      <c r="F94" s="72">
        <f t="shared" si="1"/>
        <v>73.3</v>
      </c>
    </row>
    <row r="95" spans="1:6" ht="12.4" customHeight="1">
      <c r="A95" s="23"/>
      <c r="B95" s="27" t="s">
        <v>94</v>
      </c>
      <c r="C95" s="20"/>
      <c r="D95" s="28">
        <v>100</v>
      </c>
      <c r="E95" s="93">
        <v>29.0259</v>
      </c>
      <c r="F95" s="72">
        <f t="shared" si="1"/>
        <v>71</v>
      </c>
    </row>
    <row r="96" spans="1:6" ht="12.4" customHeight="1">
      <c r="A96" s="23"/>
      <c r="B96" s="27" t="s">
        <v>95</v>
      </c>
      <c r="C96" s="20"/>
      <c r="D96" s="28">
        <v>250</v>
      </c>
      <c r="E96" s="93">
        <v>15.710800000000001</v>
      </c>
      <c r="F96" s="72">
        <f t="shared" si="1"/>
        <v>210.7</v>
      </c>
    </row>
    <row r="97" spans="1:6" ht="12.4" customHeight="1">
      <c r="A97" s="23"/>
      <c r="B97" s="27" t="s">
        <v>96</v>
      </c>
      <c r="C97" s="20"/>
      <c r="D97" s="28">
        <v>160</v>
      </c>
      <c r="E97" s="93">
        <v>12.45875</v>
      </c>
      <c r="F97" s="72">
        <f t="shared" si="1"/>
        <v>140.1</v>
      </c>
    </row>
    <row r="98" spans="1:6" ht="12.4" customHeight="1">
      <c r="A98" s="23"/>
      <c r="B98" s="27" t="s">
        <v>97</v>
      </c>
      <c r="C98" s="20"/>
      <c r="D98" s="28">
        <v>160</v>
      </c>
      <c r="E98" s="93">
        <v>10.55875</v>
      </c>
      <c r="F98" s="72">
        <f t="shared" si="1"/>
        <v>143.1</v>
      </c>
    </row>
    <row r="99" spans="1:6" ht="12.4" customHeight="1">
      <c r="A99" s="23"/>
      <c r="B99" s="27" t="s">
        <v>98</v>
      </c>
      <c r="C99" s="20"/>
      <c r="D99" s="28">
        <v>160</v>
      </c>
      <c r="E99" s="93">
        <v>15.2173125</v>
      </c>
      <c r="F99" s="72">
        <f t="shared" si="1"/>
        <v>135.69999999999999</v>
      </c>
    </row>
    <row r="100" spans="1:6" ht="12.4" customHeight="1">
      <c r="A100" s="23"/>
      <c r="B100" s="42" t="s">
        <v>99</v>
      </c>
      <c r="C100" s="20" t="s">
        <v>47</v>
      </c>
      <c r="D100" s="28"/>
      <c r="E100" s="93"/>
      <c r="F100" s="72"/>
    </row>
    <row r="101" spans="1:6" ht="12.4" customHeight="1">
      <c r="A101" s="23"/>
      <c r="B101" s="27" t="s">
        <v>100</v>
      </c>
      <c r="C101" s="20"/>
      <c r="D101" s="28">
        <v>160</v>
      </c>
      <c r="E101" s="93">
        <v>1.380625</v>
      </c>
      <c r="F101" s="72">
        <f t="shared" si="1"/>
        <v>157.80000000000001</v>
      </c>
    </row>
    <row r="102" spans="1:6" ht="12.4" customHeight="1">
      <c r="A102" s="23"/>
      <c r="B102" s="38" t="s">
        <v>101</v>
      </c>
      <c r="C102" s="20" t="s">
        <v>47</v>
      </c>
      <c r="D102" s="21"/>
      <c r="E102" s="93"/>
      <c r="F102" s="72"/>
    </row>
    <row r="103" spans="1:6" ht="12.4" customHeight="1">
      <c r="A103" s="47"/>
      <c r="B103" s="36" t="s">
        <v>102</v>
      </c>
      <c r="C103" s="20"/>
      <c r="D103" s="21">
        <v>250</v>
      </c>
      <c r="E103" s="93">
        <v>7.0124000000000004</v>
      </c>
      <c r="F103" s="72">
        <f t="shared" si="1"/>
        <v>232.5</v>
      </c>
    </row>
    <row r="104" spans="1:6" ht="12.4" customHeight="1">
      <c r="A104" s="101"/>
      <c r="B104" s="36" t="s">
        <v>103</v>
      </c>
      <c r="C104" s="20"/>
      <c r="D104" s="21">
        <v>100</v>
      </c>
      <c r="E104" s="93">
        <v>30.08</v>
      </c>
      <c r="F104" s="72">
        <f t="shared" si="1"/>
        <v>69.900000000000006</v>
      </c>
    </row>
    <row r="105" spans="1:6" ht="12.4" customHeight="1">
      <c r="A105" s="101"/>
      <c r="B105" s="36" t="s">
        <v>104</v>
      </c>
      <c r="C105" s="20"/>
      <c r="D105" s="21">
        <v>250</v>
      </c>
      <c r="E105" s="93">
        <v>13.942720000000001</v>
      </c>
      <c r="F105" s="72">
        <f t="shared" si="1"/>
        <v>215.1</v>
      </c>
    </row>
    <row r="106" spans="1:6" ht="12.4" customHeight="1">
      <c r="A106" s="101"/>
      <c r="B106" s="36" t="s">
        <v>105</v>
      </c>
      <c r="C106" s="20"/>
      <c r="D106" s="21">
        <v>160</v>
      </c>
      <c r="E106" s="93">
        <v>25.326562500000001</v>
      </c>
      <c r="F106" s="72">
        <f t="shared" si="1"/>
        <v>119.5</v>
      </c>
    </row>
    <row r="107" spans="1:6" ht="12.4" customHeight="1">
      <c r="A107" s="101"/>
      <c r="B107" s="36" t="s">
        <v>106</v>
      </c>
      <c r="C107" s="20"/>
      <c r="D107" s="21">
        <v>160</v>
      </c>
      <c r="E107" s="93">
        <v>19.179749999999999</v>
      </c>
      <c r="F107" s="72">
        <f t="shared" si="1"/>
        <v>129.30000000000001</v>
      </c>
    </row>
    <row r="108" spans="1:6" ht="12.4" customHeight="1">
      <c r="A108" s="101"/>
      <c r="B108" s="36" t="s">
        <v>108</v>
      </c>
      <c r="C108" s="20"/>
      <c r="D108" s="21">
        <v>160</v>
      </c>
      <c r="E108" s="93">
        <v>23.851750000000003</v>
      </c>
      <c r="F108" s="72">
        <f t="shared" si="1"/>
        <v>121.8</v>
      </c>
    </row>
    <row r="109" spans="1:6" ht="12.4" customHeight="1">
      <c r="A109" s="101"/>
      <c r="B109" s="27" t="s">
        <v>109</v>
      </c>
      <c r="C109" s="32"/>
      <c r="D109" s="21">
        <v>160</v>
      </c>
      <c r="E109" s="93">
        <v>18.353999999999999</v>
      </c>
      <c r="F109" s="72">
        <f t="shared" si="1"/>
        <v>130.6</v>
      </c>
    </row>
    <row r="110" spans="1:6" ht="12.4" customHeight="1">
      <c r="A110" s="23"/>
      <c r="B110" s="27" t="s">
        <v>110</v>
      </c>
      <c r="C110" s="32"/>
      <c r="D110" s="21">
        <v>100</v>
      </c>
      <c r="E110" s="93">
        <v>21.348199999999999</v>
      </c>
      <c r="F110" s="72">
        <f t="shared" si="1"/>
        <v>78.7</v>
      </c>
    </row>
    <row r="111" spans="1:6" ht="12.4" customHeight="1">
      <c r="A111" s="23"/>
      <c r="B111" s="42" t="s">
        <v>111</v>
      </c>
      <c r="C111" s="20" t="s">
        <v>47</v>
      </c>
      <c r="D111" s="21"/>
      <c r="E111" s="93"/>
      <c r="F111" s="72"/>
    </row>
    <row r="112" spans="1:6" ht="12.4" customHeight="1">
      <c r="A112" s="23"/>
      <c r="B112" s="27" t="s">
        <v>112</v>
      </c>
      <c r="C112" s="32"/>
      <c r="D112" s="21">
        <v>160</v>
      </c>
      <c r="E112" s="93">
        <v>2.95</v>
      </c>
      <c r="F112" s="72">
        <f t="shared" si="1"/>
        <v>155.30000000000001</v>
      </c>
    </row>
    <row r="113" spans="1:6" ht="12.4" customHeight="1">
      <c r="A113" s="23"/>
      <c r="B113" s="27" t="s">
        <v>113</v>
      </c>
      <c r="C113" s="32"/>
      <c r="D113" s="21">
        <v>100</v>
      </c>
      <c r="E113" s="93">
        <v>33.653599999999997</v>
      </c>
      <c r="F113" s="72">
        <f t="shared" si="1"/>
        <v>66.3</v>
      </c>
    </row>
    <row r="114" spans="1:6" ht="12.4" customHeight="1">
      <c r="A114" s="23"/>
      <c r="B114" s="97" t="s">
        <v>114</v>
      </c>
      <c r="C114" s="39"/>
      <c r="D114" s="21">
        <v>100</v>
      </c>
      <c r="E114" s="93">
        <v>27.092800000000004</v>
      </c>
      <c r="F114" s="72">
        <f t="shared" si="1"/>
        <v>72.900000000000006</v>
      </c>
    </row>
    <row r="115" spans="1:6" ht="12.4" customHeight="1">
      <c r="A115" s="100"/>
      <c r="B115" s="38" t="s">
        <v>17</v>
      </c>
      <c r="C115" s="20" t="s">
        <v>115</v>
      </c>
      <c r="D115" s="21"/>
      <c r="E115" s="93"/>
      <c r="F115" s="72"/>
    </row>
    <row r="116" spans="1:6" ht="12.4" customHeight="1">
      <c r="A116" s="9" t="s">
        <v>16</v>
      </c>
      <c r="B116" s="36" t="s">
        <v>116</v>
      </c>
      <c r="C116" s="20"/>
      <c r="D116" s="21">
        <v>100</v>
      </c>
      <c r="E116" s="93">
        <v>14.191000000000001</v>
      </c>
      <c r="F116" s="72">
        <f t="shared" si="1"/>
        <v>85.8</v>
      </c>
    </row>
    <row r="117" spans="1:6" ht="12.4" customHeight="1">
      <c r="A117" s="9"/>
      <c r="B117" s="27" t="s">
        <v>117</v>
      </c>
      <c r="C117" s="15"/>
      <c r="D117" s="21">
        <v>100</v>
      </c>
      <c r="E117" s="93">
        <v>33.057499999999997</v>
      </c>
      <c r="F117" s="72">
        <f t="shared" si="1"/>
        <v>66.900000000000006</v>
      </c>
    </row>
    <row r="118" spans="1:6" ht="12.4" customHeight="1">
      <c r="A118" s="47"/>
      <c r="B118" s="98" t="s">
        <v>119</v>
      </c>
      <c r="C118" s="20" t="s">
        <v>120</v>
      </c>
      <c r="D118" s="21"/>
      <c r="E118" s="93"/>
      <c r="F118" s="72"/>
    </row>
    <row r="119" spans="1:6" ht="12.4" customHeight="1">
      <c r="A119" s="9" t="s">
        <v>118</v>
      </c>
      <c r="B119" s="56" t="s">
        <v>121</v>
      </c>
      <c r="C119" s="20"/>
      <c r="D119" s="21">
        <v>100</v>
      </c>
      <c r="E119" s="93">
        <v>2.7730000000000001</v>
      </c>
      <c r="F119" s="72">
        <f t="shared" si="1"/>
        <v>97.2</v>
      </c>
    </row>
    <row r="120" spans="1:6" ht="12.4" customHeight="1">
      <c r="A120" s="9"/>
      <c r="B120" s="27" t="s">
        <v>122</v>
      </c>
      <c r="C120" s="20"/>
      <c r="D120" s="21">
        <v>100</v>
      </c>
      <c r="E120" s="93">
        <v>16.299900000000001</v>
      </c>
      <c r="F120" s="72">
        <f t="shared" si="1"/>
        <v>83.7</v>
      </c>
    </row>
    <row r="121" spans="1:6" ht="12.4" customHeight="1">
      <c r="A121" s="47"/>
      <c r="B121" s="98" t="s">
        <v>124</v>
      </c>
      <c r="C121" s="42" t="s">
        <v>125</v>
      </c>
      <c r="D121" s="21"/>
      <c r="E121" s="93"/>
      <c r="F121" s="72"/>
    </row>
    <row r="122" spans="1:6" ht="12.4" customHeight="1">
      <c r="A122" s="23" t="s">
        <v>123</v>
      </c>
      <c r="B122" s="56" t="s">
        <v>126</v>
      </c>
      <c r="C122" s="42"/>
      <c r="D122" s="21">
        <v>250</v>
      </c>
      <c r="E122" s="93">
        <v>18.895679999999999</v>
      </c>
      <c r="F122" s="72">
        <f t="shared" si="1"/>
        <v>202.8</v>
      </c>
    </row>
    <row r="123" spans="1:6" ht="12.4" customHeight="1">
      <c r="A123" s="23"/>
      <c r="B123" s="56" t="s">
        <v>127</v>
      </c>
      <c r="C123" s="20"/>
      <c r="D123" s="21">
        <v>250</v>
      </c>
      <c r="E123" s="93">
        <v>13.622240000000001</v>
      </c>
      <c r="F123" s="72">
        <f t="shared" si="1"/>
        <v>215.9</v>
      </c>
    </row>
    <row r="124" spans="1:6" ht="12.4" customHeight="1">
      <c r="A124" s="102"/>
      <c r="B124" s="27" t="s">
        <v>128</v>
      </c>
      <c r="C124" s="20"/>
      <c r="D124" s="21">
        <v>250</v>
      </c>
      <c r="E124" s="93">
        <v>15.711079999999997</v>
      </c>
      <c r="F124" s="72">
        <f t="shared" si="1"/>
        <v>210.7</v>
      </c>
    </row>
    <row r="125" spans="1:6" ht="12.4" customHeight="1">
      <c r="A125" s="23"/>
      <c r="B125" s="27" t="s">
        <v>129</v>
      </c>
      <c r="C125" s="15"/>
      <c r="D125" s="28">
        <v>160</v>
      </c>
      <c r="E125" s="93">
        <v>21.709</v>
      </c>
      <c r="F125" s="72">
        <f t="shared" si="1"/>
        <v>125.3</v>
      </c>
    </row>
    <row r="126" spans="1:6" ht="12.4" customHeight="1">
      <c r="A126" s="100"/>
      <c r="B126" s="42" t="s">
        <v>130</v>
      </c>
      <c r="C126" s="42" t="s">
        <v>125</v>
      </c>
      <c r="D126" s="28"/>
      <c r="E126" s="93"/>
      <c r="F126" s="72"/>
    </row>
    <row r="127" spans="1:6" ht="12.4" customHeight="1">
      <c r="A127" s="23"/>
      <c r="B127" s="27" t="s">
        <v>131</v>
      </c>
      <c r="C127" s="20"/>
      <c r="D127" s="28">
        <v>100</v>
      </c>
      <c r="E127" s="93">
        <v>24.743500000000001</v>
      </c>
      <c r="F127" s="72">
        <f t="shared" si="1"/>
        <v>75.3</v>
      </c>
    </row>
    <row r="128" spans="1:6" ht="12.4" customHeight="1">
      <c r="A128" s="101"/>
      <c r="B128" s="27" t="s">
        <v>132</v>
      </c>
      <c r="C128" s="15"/>
      <c r="D128" s="28">
        <v>100</v>
      </c>
      <c r="E128" s="93">
        <v>33.272100000000002</v>
      </c>
      <c r="F128" s="72">
        <f t="shared" si="1"/>
        <v>66.7</v>
      </c>
    </row>
    <row r="129" spans="1:6" ht="12.4" customHeight="1">
      <c r="A129" s="100"/>
      <c r="B129" s="27" t="s">
        <v>133</v>
      </c>
      <c r="C129" s="15"/>
      <c r="D129" s="28">
        <v>250</v>
      </c>
      <c r="E129" s="93">
        <v>19.17352</v>
      </c>
      <c r="F129" s="72">
        <f t="shared" si="1"/>
        <v>202.1</v>
      </c>
    </row>
    <row r="130" spans="1:6" ht="12.4" customHeight="1">
      <c r="A130" s="100"/>
      <c r="B130" s="27" t="s">
        <v>134</v>
      </c>
      <c r="C130" s="15"/>
      <c r="D130" s="28">
        <v>100</v>
      </c>
      <c r="E130" s="93">
        <v>26.813500000000001</v>
      </c>
      <c r="F130" s="72">
        <f t="shared" si="1"/>
        <v>73.2</v>
      </c>
    </row>
    <row r="131" spans="1:6" ht="12.4" customHeight="1">
      <c r="A131" s="100"/>
      <c r="B131" s="27" t="s">
        <v>135</v>
      </c>
      <c r="C131" s="15"/>
      <c r="D131" s="28">
        <v>160</v>
      </c>
      <c r="E131" s="93">
        <v>10.237187499999999</v>
      </c>
      <c r="F131" s="72">
        <f t="shared" si="1"/>
        <v>143.6</v>
      </c>
    </row>
    <row r="132" spans="1:6" ht="12.4" customHeight="1">
      <c r="A132" s="100"/>
      <c r="B132" s="36" t="s">
        <v>136</v>
      </c>
      <c r="C132" s="20"/>
      <c r="D132" s="28">
        <v>160</v>
      </c>
      <c r="E132" s="93">
        <v>22.875</v>
      </c>
      <c r="F132" s="72">
        <f t="shared" si="1"/>
        <v>123.4</v>
      </c>
    </row>
    <row r="133" spans="1:6" ht="12.4" customHeight="1">
      <c r="A133" s="23"/>
      <c r="B133" s="42" t="s">
        <v>137</v>
      </c>
      <c r="C133" s="20"/>
      <c r="D133" s="28"/>
      <c r="E133" s="93"/>
      <c r="F133" s="72"/>
    </row>
    <row r="134" spans="1:6" ht="12.4" customHeight="1">
      <c r="A134" s="23"/>
      <c r="B134" s="27" t="s">
        <v>138</v>
      </c>
      <c r="C134" s="15"/>
      <c r="D134" s="28">
        <v>160</v>
      </c>
      <c r="E134" s="93">
        <v>16.258375000000001</v>
      </c>
      <c r="F134" s="72">
        <f t="shared" si="1"/>
        <v>134</v>
      </c>
    </row>
    <row r="135" spans="1:6" ht="12.4" customHeight="1">
      <c r="A135" s="100"/>
      <c r="B135" s="36" t="s">
        <v>139</v>
      </c>
      <c r="C135" s="32"/>
      <c r="D135" s="28">
        <v>63</v>
      </c>
      <c r="E135" s="93">
        <v>22.285079365079362</v>
      </c>
      <c r="F135" s="72">
        <f t="shared" si="1"/>
        <v>49</v>
      </c>
    </row>
    <row r="136" spans="1:6" ht="12.4" customHeight="1">
      <c r="A136" s="101"/>
      <c r="B136" s="27" t="s">
        <v>140</v>
      </c>
      <c r="C136" s="20"/>
      <c r="D136" s="28">
        <v>100</v>
      </c>
      <c r="E136" s="93">
        <v>12.8558</v>
      </c>
      <c r="F136" s="72">
        <f t="shared" si="1"/>
        <v>87.1</v>
      </c>
    </row>
    <row r="137" spans="1:6" ht="12.4" customHeight="1">
      <c r="A137" s="23"/>
      <c r="B137" s="38" t="s">
        <v>142</v>
      </c>
      <c r="C137" s="20" t="s">
        <v>143</v>
      </c>
      <c r="D137" s="28"/>
      <c r="E137" s="93"/>
      <c r="F137" s="72"/>
    </row>
    <row r="138" spans="1:6" ht="12.4" customHeight="1">
      <c r="A138" s="23" t="s">
        <v>141</v>
      </c>
      <c r="B138" s="36" t="s">
        <v>144</v>
      </c>
      <c r="C138" s="20"/>
      <c r="D138" s="28">
        <v>250</v>
      </c>
      <c r="E138" s="93">
        <v>7.4759200000000003</v>
      </c>
      <c r="F138" s="72">
        <f t="shared" si="1"/>
        <v>231.3</v>
      </c>
    </row>
    <row r="139" spans="1:6" ht="12.4" customHeight="1">
      <c r="A139" s="23"/>
      <c r="B139" s="27" t="s">
        <v>145</v>
      </c>
      <c r="C139" s="15"/>
      <c r="D139" s="28">
        <v>100</v>
      </c>
      <c r="E139" s="93">
        <v>14.311999999999999</v>
      </c>
      <c r="F139" s="72">
        <f t="shared" si="1"/>
        <v>85.7</v>
      </c>
    </row>
    <row r="140" spans="1:6" ht="12.4" customHeight="1">
      <c r="A140" s="23"/>
      <c r="B140" s="42" t="s">
        <v>146</v>
      </c>
      <c r="C140" s="20" t="s">
        <v>143</v>
      </c>
      <c r="D140" s="28"/>
      <c r="E140" s="93"/>
      <c r="F140" s="72"/>
    </row>
    <row r="141" spans="1:6" ht="12.4" customHeight="1">
      <c r="A141" s="23"/>
      <c r="B141" s="27" t="s">
        <v>147</v>
      </c>
      <c r="C141" s="15"/>
      <c r="D141" s="28">
        <v>160</v>
      </c>
      <c r="E141" s="93">
        <v>14.71325</v>
      </c>
      <c r="F141" s="72">
        <f t="shared" ref="F141:F202" si="2">ROUND((100-E141)/100*D141,1)</f>
        <v>136.5</v>
      </c>
    </row>
    <row r="142" spans="1:6" ht="12.4" customHeight="1">
      <c r="A142" s="23"/>
      <c r="B142" s="27" t="s">
        <v>148</v>
      </c>
      <c r="C142" s="15"/>
      <c r="D142" s="28">
        <v>100</v>
      </c>
      <c r="E142" s="93">
        <v>18.8322</v>
      </c>
      <c r="F142" s="72">
        <f t="shared" si="2"/>
        <v>81.2</v>
      </c>
    </row>
    <row r="143" spans="1:6" ht="12.4" customHeight="1">
      <c r="A143" s="23"/>
      <c r="B143" s="27" t="s">
        <v>149</v>
      </c>
      <c r="C143" s="15"/>
      <c r="D143" s="28">
        <v>63</v>
      </c>
      <c r="E143" s="93">
        <v>18.057142857142857</v>
      </c>
      <c r="F143" s="72">
        <f t="shared" si="2"/>
        <v>51.6</v>
      </c>
    </row>
    <row r="144" spans="1:6" ht="12.4" customHeight="1">
      <c r="A144" s="23"/>
      <c r="B144" s="42" t="s">
        <v>150</v>
      </c>
      <c r="C144" s="20" t="s">
        <v>143</v>
      </c>
      <c r="D144" s="28"/>
      <c r="E144" s="93"/>
      <c r="F144" s="72"/>
    </row>
    <row r="145" spans="1:6" ht="12.4" customHeight="1">
      <c r="A145" s="23"/>
      <c r="B145" s="27" t="s">
        <v>151</v>
      </c>
      <c r="C145" s="15"/>
      <c r="D145" s="28">
        <v>100</v>
      </c>
      <c r="E145" s="93">
        <v>5.7119999999999997</v>
      </c>
      <c r="F145" s="72">
        <f t="shared" si="2"/>
        <v>94.3</v>
      </c>
    </row>
    <row r="146" spans="1:6" ht="12.4" customHeight="1">
      <c r="A146" s="23"/>
      <c r="B146" s="42" t="s">
        <v>152</v>
      </c>
      <c r="C146" s="20" t="s">
        <v>153</v>
      </c>
      <c r="D146" s="28"/>
      <c r="E146" s="93"/>
      <c r="F146" s="72"/>
    </row>
    <row r="147" spans="1:6" ht="12.4" customHeight="1">
      <c r="A147" s="23"/>
      <c r="B147" s="27" t="s">
        <v>154</v>
      </c>
      <c r="C147" s="20"/>
      <c r="D147" s="28">
        <v>100</v>
      </c>
      <c r="E147" s="93">
        <v>11.28</v>
      </c>
      <c r="F147" s="72">
        <f t="shared" si="2"/>
        <v>88.7</v>
      </c>
    </row>
    <row r="148" spans="1:6" ht="12.4" customHeight="1">
      <c r="A148" s="23"/>
      <c r="B148" s="27" t="s">
        <v>155</v>
      </c>
      <c r="C148" s="15"/>
      <c r="D148" s="28">
        <v>100</v>
      </c>
      <c r="E148" s="93">
        <v>28.740500000000004</v>
      </c>
      <c r="F148" s="72">
        <f t="shared" si="2"/>
        <v>71.3</v>
      </c>
    </row>
    <row r="149" spans="1:6" ht="12.4" customHeight="1">
      <c r="A149" s="23"/>
      <c r="B149" s="27" t="s">
        <v>156</v>
      </c>
      <c r="C149" s="15"/>
      <c r="D149" s="28">
        <v>160</v>
      </c>
      <c r="E149" s="93">
        <v>13.26</v>
      </c>
      <c r="F149" s="72">
        <f t="shared" si="2"/>
        <v>138.80000000000001</v>
      </c>
    </row>
    <row r="150" spans="1:6" ht="12.4" customHeight="1">
      <c r="A150" s="23"/>
      <c r="B150" s="27" t="s">
        <v>157</v>
      </c>
      <c r="C150" s="15"/>
      <c r="D150" s="28">
        <v>100</v>
      </c>
      <c r="E150" s="93">
        <v>34.036499999999997</v>
      </c>
      <c r="F150" s="72">
        <f t="shared" si="2"/>
        <v>66</v>
      </c>
    </row>
    <row r="151" spans="1:6" ht="12.4" customHeight="1">
      <c r="A151" s="23"/>
      <c r="B151" s="27" t="s">
        <v>158</v>
      </c>
      <c r="C151" s="15"/>
      <c r="D151" s="28">
        <v>160</v>
      </c>
      <c r="E151" s="93">
        <v>34.949062499999997</v>
      </c>
      <c r="F151" s="72">
        <f t="shared" si="2"/>
        <v>104.1</v>
      </c>
    </row>
    <row r="152" spans="1:6" ht="12.4" customHeight="1">
      <c r="A152" s="23"/>
      <c r="B152" s="42" t="s">
        <v>159</v>
      </c>
      <c r="C152" s="20" t="s">
        <v>153</v>
      </c>
      <c r="D152" s="28"/>
      <c r="E152" s="93"/>
      <c r="F152" s="72"/>
    </row>
    <row r="153" spans="1:6" ht="12.4" customHeight="1">
      <c r="A153" s="23"/>
      <c r="B153" s="27" t="s">
        <v>160</v>
      </c>
      <c r="C153" s="15"/>
      <c r="D153" s="28">
        <v>250</v>
      </c>
      <c r="E153" s="93">
        <v>6.6</v>
      </c>
      <c r="F153" s="72">
        <f t="shared" si="2"/>
        <v>233.5</v>
      </c>
    </row>
    <row r="154" spans="1:6" ht="12.4" customHeight="1">
      <c r="A154" s="23"/>
      <c r="B154" s="27" t="s">
        <v>161</v>
      </c>
      <c r="C154" s="15"/>
      <c r="D154" s="28">
        <v>250</v>
      </c>
      <c r="E154" s="93">
        <v>9.5999999999999992E-3</v>
      </c>
      <c r="F154" s="72">
        <f t="shared" si="2"/>
        <v>250</v>
      </c>
    </row>
    <row r="155" spans="1:6" ht="12.4" customHeight="1">
      <c r="A155" s="23"/>
      <c r="B155" s="27" t="s">
        <v>162</v>
      </c>
      <c r="C155" s="15"/>
      <c r="D155" s="28">
        <v>160</v>
      </c>
      <c r="E155" s="93">
        <v>13.86</v>
      </c>
      <c r="F155" s="72">
        <f t="shared" si="2"/>
        <v>137.80000000000001</v>
      </c>
    </row>
    <row r="156" spans="1:6" ht="12.4" customHeight="1">
      <c r="A156" s="23"/>
      <c r="B156" s="42" t="s">
        <v>163</v>
      </c>
      <c r="C156" s="20" t="s">
        <v>153</v>
      </c>
      <c r="E156" s="93"/>
      <c r="F156" s="72"/>
    </row>
    <row r="157" spans="1:6" ht="12.4" customHeight="1">
      <c r="A157" s="72"/>
      <c r="B157" s="27" t="s">
        <v>164</v>
      </c>
      <c r="C157" s="15"/>
      <c r="D157" s="28">
        <v>63</v>
      </c>
      <c r="E157" s="93">
        <v>0.74603174603174605</v>
      </c>
      <c r="F157" s="72">
        <f t="shared" si="2"/>
        <v>62.5</v>
      </c>
    </row>
    <row r="158" spans="1:6" ht="12.4" customHeight="1">
      <c r="A158" s="23"/>
      <c r="B158" s="42" t="s">
        <v>165</v>
      </c>
      <c r="C158" s="20" t="s">
        <v>166</v>
      </c>
      <c r="E158" s="93"/>
      <c r="F158" s="72"/>
    </row>
    <row r="159" spans="1:6" ht="12.4" customHeight="1">
      <c r="A159" s="72"/>
      <c r="B159" s="27" t="s">
        <v>167</v>
      </c>
      <c r="C159" s="20"/>
      <c r="D159" s="28">
        <v>100</v>
      </c>
      <c r="E159" s="93">
        <v>2.7846000000000006</v>
      </c>
      <c r="F159" s="72">
        <f t="shared" si="2"/>
        <v>97.2</v>
      </c>
    </row>
    <row r="160" spans="1:6">
      <c r="A160" s="23"/>
      <c r="B160" s="42" t="s">
        <v>171</v>
      </c>
      <c r="C160" s="20" t="s">
        <v>172</v>
      </c>
      <c r="D160" s="28"/>
      <c r="E160" s="93"/>
      <c r="F160" s="72"/>
    </row>
    <row r="161" spans="1:6" s="4" customFormat="1" ht="12.4" customHeight="1">
      <c r="A161" s="23"/>
      <c r="B161" s="27" t="s">
        <v>173</v>
      </c>
      <c r="C161" s="20"/>
      <c r="D161" s="21">
        <v>100</v>
      </c>
      <c r="E161" s="94">
        <v>3.7612000000000001</v>
      </c>
      <c r="F161" s="72">
        <f t="shared" si="2"/>
        <v>96.2</v>
      </c>
    </row>
    <row r="162" spans="1:6" s="4" customFormat="1" ht="12.4" customHeight="1">
      <c r="A162" s="100"/>
      <c r="B162" s="27" t="s">
        <v>174</v>
      </c>
      <c r="C162" s="15"/>
      <c r="D162" s="21">
        <v>250</v>
      </c>
      <c r="E162" s="94">
        <v>3.8540000000000001</v>
      </c>
      <c r="F162" s="72">
        <f t="shared" si="2"/>
        <v>240.4</v>
      </c>
    </row>
    <row r="163" spans="1:6" ht="12.4" customHeight="1">
      <c r="A163" s="100"/>
      <c r="B163" s="42" t="s">
        <v>176</v>
      </c>
      <c r="C163" s="20" t="s">
        <v>177</v>
      </c>
      <c r="D163" s="28"/>
      <c r="E163" s="93"/>
      <c r="F163" s="72"/>
    </row>
    <row r="164" spans="1:6" ht="12.4" customHeight="1">
      <c r="A164" s="23" t="s">
        <v>175</v>
      </c>
      <c r="B164" s="27" t="s">
        <v>178</v>
      </c>
      <c r="C164" s="20"/>
      <c r="D164" s="28">
        <v>160</v>
      </c>
      <c r="E164" s="93">
        <v>44.16</v>
      </c>
      <c r="F164" s="72">
        <f t="shared" si="2"/>
        <v>89.3</v>
      </c>
    </row>
    <row r="165" spans="1:6" ht="12.4" customHeight="1">
      <c r="A165" s="23"/>
      <c r="B165" s="42" t="s">
        <v>179</v>
      </c>
      <c r="C165" s="20" t="s">
        <v>180</v>
      </c>
      <c r="D165" s="28"/>
      <c r="E165" s="93"/>
      <c r="F165" s="72"/>
    </row>
    <row r="166" spans="1:6" ht="12.4" customHeight="1">
      <c r="A166" s="23"/>
      <c r="B166" s="27" t="s">
        <v>181</v>
      </c>
      <c r="C166" s="20"/>
      <c r="D166" s="21">
        <v>160</v>
      </c>
      <c r="E166" s="93">
        <v>2.9249999999999998</v>
      </c>
      <c r="F166" s="72">
        <f t="shared" si="2"/>
        <v>155.30000000000001</v>
      </c>
    </row>
    <row r="167" spans="1:6" ht="12.4" customHeight="1">
      <c r="A167" s="100"/>
      <c r="B167" s="38" t="s">
        <v>183</v>
      </c>
      <c r="C167" s="20" t="s">
        <v>184</v>
      </c>
      <c r="D167" s="21"/>
      <c r="E167" s="93"/>
      <c r="F167" s="72"/>
    </row>
    <row r="168" spans="1:6" ht="12.4" customHeight="1">
      <c r="A168" s="23" t="s">
        <v>182</v>
      </c>
      <c r="B168" s="36" t="s">
        <v>185</v>
      </c>
      <c r="C168" s="20"/>
      <c r="D168" s="21">
        <v>160</v>
      </c>
      <c r="E168" s="93">
        <v>28.349499999999999</v>
      </c>
      <c r="F168" s="72">
        <f t="shared" si="2"/>
        <v>114.6</v>
      </c>
    </row>
    <row r="169" spans="1:6" ht="12.4" customHeight="1">
      <c r="A169" s="23"/>
      <c r="B169" s="27" t="s">
        <v>186</v>
      </c>
      <c r="C169" s="20"/>
      <c r="D169" s="21">
        <v>100</v>
      </c>
      <c r="E169" s="93">
        <v>19.869499999999995</v>
      </c>
      <c r="F169" s="72">
        <f t="shared" si="2"/>
        <v>80.099999999999994</v>
      </c>
    </row>
    <row r="170" spans="1:6" ht="12.4" customHeight="1">
      <c r="A170" s="47"/>
      <c r="B170" s="27" t="s">
        <v>187</v>
      </c>
      <c r="C170" s="15"/>
      <c r="D170" s="3">
        <v>160</v>
      </c>
      <c r="E170" s="93">
        <v>25.085374999999999</v>
      </c>
      <c r="F170" s="72">
        <f t="shared" si="2"/>
        <v>119.9</v>
      </c>
    </row>
    <row r="171" spans="1:6" ht="12.4" customHeight="1">
      <c r="A171" s="100"/>
      <c r="B171" s="27" t="s">
        <v>188</v>
      </c>
      <c r="C171" s="15"/>
      <c r="D171" s="21">
        <v>160</v>
      </c>
      <c r="E171" s="93">
        <v>17.406500000000001</v>
      </c>
      <c r="F171" s="72">
        <f t="shared" si="2"/>
        <v>132.1</v>
      </c>
    </row>
    <row r="172" spans="1:6" ht="12.4" customHeight="1">
      <c r="A172" s="100"/>
      <c r="B172" s="27" t="s">
        <v>189</v>
      </c>
      <c r="C172" s="15"/>
      <c r="D172" s="21">
        <v>160</v>
      </c>
      <c r="E172" s="93">
        <v>25.694375000000001</v>
      </c>
      <c r="F172" s="72">
        <f t="shared" si="2"/>
        <v>118.9</v>
      </c>
    </row>
    <row r="173" spans="1:6" ht="12.4" customHeight="1">
      <c r="A173" s="100"/>
      <c r="B173" s="42" t="s">
        <v>190</v>
      </c>
      <c r="C173" s="20" t="s">
        <v>191</v>
      </c>
      <c r="D173" s="21"/>
      <c r="E173" s="93"/>
      <c r="F173" s="72"/>
    </row>
    <row r="174" spans="1:6" ht="12.4" customHeight="1">
      <c r="A174" s="100"/>
      <c r="B174" s="27" t="s">
        <v>192</v>
      </c>
      <c r="C174" s="20"/>
      <c r="D174" s="21">
        <v>160</v>
      </c>
      <c r="E174" s="93">
        <v>2.2312500000000002</v>
      </c>
      <c r="F174" s="72">
        <f t="shared" si="2"/>
        <v>156.4</v>
      </c>
    </row>
    <row r="175" spans="1:6" ht="12.4" customHeight="1">
      <c r="A175" s="100"/>
      <c r="B175" s="36" t="s">
        <v>193</v>
      </c>
      <c r="C175" s="20"/>
      <c r="D175" s="21">
        <v>160</v>
      </c>
      <c r="E175" s="93">
        <v>2.7280000000000002</v>
      </c>
      <c r="F175" s="72">
        <f t="shared" si="2"/>
        <v>155.6</v>
      </c>
    </row>
    <row r="176" spans="1:6" ht="12.4" customHeight="1">
      <c r="A176" s="101"/>
      <c r="B176" s="27" t="s">
        <v>196</v>
      </c>
      <c r="C176" s="20"/>
      <c r="D176" s="21">
        <v>160</v>
      </c>
      <c r="E176" s="93">
        <v>7.1994999999999996</v>
      </c>
      <c r="F176" s="72">
        <f t="shared" si="2"/>
        <v>148.5</v>
      </c>
    </row>
    <row r="177" spans="1:6" ht="12.4" customHeight="1">
      <c r="A177" s="47"/>
      <c r="B177" s="27" t="s">
        <v>197</v>
      </c>
      <c r="C177" s="14"/>
      <c r="D177" s="17">
        <v>160</v>
      </c>
      <c r="E177" s="93">
        <v>0.61250000000000004</v>
      </c>
      <c r="F177" s="72">
        <f t="shared" si="2"/>
        <v>159</v>
      </c>
    </row>
    <row r="178" spans="1:6" ht="12.4" customHeight="1">
      <c r="A178" s="100"/>
      <c r="B178" s="42" t="s">
        <v>198</v>
      </c>
      <c r="C178" s="25" t="s">
        <v>199</v>
      </c>
      <c r="D178" s="17"/>
      <c r="E178" s="93"/>
      <c r="F178" s="72"/>
    </row>
    <row r="179" spans="1:6" ht="12.4" customHeight="1">
      <c r="A179" s="100"/>
      <c r="B179" s="27" t="s">
        <v>200</v>
      </c>
      <c r="C179" s="25"/>
      <c r="D179" s="17">
        <v>160</v>
      </c>
      <c r="E179" s="93">
        <v>1.7393749999999999</v>
      </c>
      <c r="F179" s="72">
        <f t="shared" si="2"/>
        <v>157.19999999999999</v>
      </c>
    </row>
    <row r="180" spans="1:6" ht="12.4" customHeight="1">
      <c r="A180" s="100"/>
      <c r="B180" s="27" t="s">
        <v>201</v>
      </c>
      <c r="C180" s="15"/>
      <c r="D180" s="21">
        <v>160</v>
      </c>
      <c r="E180" s="93">
        <v>5.0658750000000001</v>
      </c>
      <c r="F180" s="72">
        <f t="shared" si="2"/>
        <v>151.9</v>
      </c>
    </row>
    <row r="181" spans="1:6" ht="12.4" customHeight="1">
      <c r="A181" s="47"/>
      <c r="B181" s="38" t="s">
        <v>203</v>
      </c>
      <c r="C181" s="25" t="s">
        <v>204</v>
      </c>
      <c r="D181" s="17"/>
      <c r="E181" s="93"/>
      <c r="F181" s="72"/>
    </row>
    <row r="182" spans="1:6" ht="12.4" customHeight="1">
      <c r="A182" s="23" t="s">
        <v>202</v>
      </c>
      <c r="B182" s="36" t="s">
        <v>205</v>
      </c>
      <c r="C182" s="14"/>
      <c r="D182" s="17">
        <v>250</v>
      </c>
      <c r="E182" s="93">
        <v>19.072559999999999</v>
      </c>
      <c r="F182" s="72">
        <f t="shared" si="2"/>
        <v>202.3</v>
      </c>
    </row>
    <row r="183" spans="1:6" ht="12.4" customHeight="1">
      <c r="A183" s="23"/>
      <c r="B183" s="27" t="s">
        <v>206</v>
      </c>
      <c r="C183" s="14"/>
      <c r="D183" s="17">
        <v>160</v>
      </c>
      <c r="E183" s="93">
        <v>9.6750000000000007</v>
      </c>
      <c r="F183" s="72">
        <f t="shared" si="2"/>
        <v>144.5</v>
      </c>
    </row>
    <row r="184" spans="1:6" ht="12.4" customHeight="1">
      <c r="A184" s="47"/>
      <c r="B184" s="36" t="s">
        <v>207</v>
      </c>
      <c r="C184" s="25"/>
      <c r="D184" s="17">
        <v>160</v>
      </c>
      <c r="E184" s="93">
        <v>16.237500000000001</v>
      </c>
      <c r="F184" s="72">
        <f t="shared" si="2"/>
        <v>134</v>
      </c>
    </row>
    <row r="185" spans="1:6" ht="12.4" customHeight="1">
      <c r="A185" s="47"/>
      <c r="B185" s="38" t="s">
        <v>209</v>
      </c>
      <c r="C185" s="20" t="s">
        <v>210</v>
      </c>
      <c r="D185" s="21"/>
      <c r="E185" s="93"/>
      <c r="F185" s="72"/>
    </row>
    <row r="186" spans="1:6" ht="12.4" customHeight="1">
      <c r="A186" s="47" t="s">
        <v>208</v>
      </c>
      <c r="B186" s="36" t="s">
        <v>211</v>
      </c>
      <c r="C186" s="20"/>
      <c r="D186" s="21">
        <v>250</v>
      </c>
      <c r="E186" s="93">
        <v>7.8082000000000003</v>
      </c>
      <c r="F186" s="72">
        <f t="shared" si="2"/>
        <v>230.5</v>
      </c>
    </row>
    <row r="187" spans="1:6" ht="12.4" customHeight="1">
      <c r="A187" s="47"/>
      <c r="B187" s="27" t="s">
        <v>212</v>
      </c>
      <c r="C187" s="15"/>
      <c r="D187" s="21">
        <v>160</v>
      </c>
      <c r="E187" s="93">
        <v>1.2506249999999999</v>
      </c>
      <c r="F187" s="72">
        <f t="shared" si="2"/>
        <v>158</v>
      </c>
    </row>
    <row r="188" spans="1:6" ht="12.4" customHeight="1">
      <c r="A188" s="47"/>
      <c r="B188" s="27" t="s">
        <v>213</v>
      </c>
      <c r="C188" s="15"/>
      <c r="D188" s="21">
        <v>100</v>
      </c>
      <c r="E188" s="93">
        <v>6.3120000000000003</v>
      </c>
      <c r="F188" s="72">
        <f t="shared" si="2"/>
        <v>93.7</v>
      </c>
    </row>
    <row r="189" spans="1:6" ht="12.4" customHeight="1">
      <c r="A189" s="103"/>
      <c r="B189" s="42" t="s">
        <v>215</v>
      </c>
      <c r="C189" s="20" t="s">
        <v>216</v>
      </c>
      <c r="D189" s="21"/>
      <c r="E189" s="93"/>
      <c r="F189" s="72"/>
    </row>
    <row r="190" spans="1:6" ht="12.4" customHeight="1">
      <c r="A190" s="18" t="s">
        <v>214</v>
      </c>
      <c r="B190" s="27" t="s">
        <v>217</v>
      </c>
      <c r="C190" s="20"/>
      <c r="D190" s="21">
        <v>40</v>
      </c>
      <c r="E190" s="93">
        <v>0.18000000000000005</v>
      </c>
      <c r="F190" s="72">
        <f t="shared" si="2"/>
        <v>39.9</v>
      </c>
    </row>
    <row r="191" spans="1:6" ht="12.4" customHeight="1">
      <c r="A191" s="18"/>
      <c r="B191" s="27" t="s">
        <v>218</v>
      </c>
      <c r="C191" s="15"/>
      <c r="D191" s="21">
        <v>40</v>
      </c>
      <c r="E191" s="93">
        <v>53.337499999999999</v>
      </c>
      <c r="F191" s="72">
        <f t="shared" si="2"/>
        <v>18.7</v>
      </c>
    </row>
    <row r="192" spans="1:6" ht="12.4" customHeight="1">
      <c r="A192" s="103"/>
      <c r="B192" s="36" t="s">
        <v>219</v>
      </c>
      <c r="C192" s="20"/>
      <c r="D192" s="21">
        <v>100</v>
      </c>
      <c r="E192" s="93">
        <v>8.7035999999999998</v>
      </c>
      <c r="F192" s="72">
        <f t="shared" si="2"/>
        <v>91.3</v>
      </c>
    </row>
    <row r="193" spans="1:6" ht="12.4" customHeight="1">
      <c r="A193" s="47"/>
      <c r="B193" s="42" t="s">
        <v>221</v>
      </c>
      <c r="C193" s="20" t="s">
        <v>222</v>
      </c>
      <c r="D193" s="21"/>
      <c r="E193" s="93"/>
      <c r="F193" s="72"/>
    </row>
    <row r="194" spans="1:6" ht="12.4" customHeight="1">
      <c r="A194" s="47" t="s">
        <v>220</v>
      </c>
      <c r="B194" s="27" t="s">
        <v>223</v>
      </c>
      <c r="C194" s="20"/>
      <c r="D194" s="21">
        <v>250</v>
      </c>
      <c r="E194" s="93">
        <v>7.9553599999999989</v>
      </c>
      <c r="F194" s="72">
        <f t="shared" si="2"/>
        <v>230.1</v>
      </c>
    </row>
    <row r="195" spans="1:6" ht="12.4" customHeight="1">
      <c r="A195" s="47"/>
      <c r="B195" s="27" t="s">
        <v>224</v>
      </c>
      <c r="C195" s="15"/>
      <c r="D195" s="21">
        <v>160</v>
      </c>
      <c r="E195" s="93">
        <v>7.5110625000000004</v>
      </c>
      <c r="F195" s="72">
        <f t="shared" si="2"/>
        <v>148</v>
      </c>
    </row>
    <row r="196" spans="1:6" ht="12.4" customHeight="1">
      <c r="A196" s="103"/>
      <c r="B196" s="42" t="s">
        <v>226</v>
      </c>
      <c r="C196" s="20" t="s">
        <v>227</v>
      </c>
      <c r="D196" s="21"/>
      <c r="E196" s="93"/>
      <c r="F196" s="72"/>
    </row>
    <row r="197" spans="1:6" ht="12.4" customHeight="1">
      <c r="A197" s="47" t="s">
        <v>225</v>
      </c>
      <c r="B197" s="27" t="s">
        <v>456</v>
      </c>
      <c r="C197" s="20"/>
      <c r="D197" s="21">
        <v>100</v>
      </c>
      <c r="E197" s="93">
        <v>15.8035</v>
      </c>
      <c r="F197" s="72">
        <f t="shared" si="2"/>
        <v>84.2</v>
      </c>
    </row>
    <row r="198" spans="1:6" ht="12.4" customHeight="1">
      <c r="A198" s="20"/>
      <c r="B198" s="27" t="s">
        <v>459</v>
      </c>
      <c r="C198" s="15"/>
      <c r="D198" s="21">
        <v>160</v>
      </c>
      <c r="E198" s="93">
        <v>11.577750000000002</v>
      </c>
      <c r="F198" s="72">
        <f t="shared" si="2"/>
        <v>141.5</v>
      </c>
    </row>
    <row r="199" spans="1:6" ht="12.4" customHeight="1">
      <c r="A199" s="103"/>
      <c r="B199" s="27" t="s">
        <v>462</v>
      </c>
      <c r="C199" s="15"/>
      <c r="D199" s="21">
        <v>160</v>
      </c>
      <c r="E199" s="93">
        <v>9.1156249999999996</v>
      </c>
      <c r="F199" s="72">
        <f t="shared" si="2"/>
        <v>145.4</v>
      </c>
    </row>
    <row r="200" spans="1:6" ht="12.4" customHeight="1">
      <c r="A200" s="103"/>
      <c r="B200" s="27" t="s">
        <v>465</v>
      </c>
      <c r="C200" s="15"/>
      <c r="D200" s="21">
        <v>250</v>
      </c>
      <c r="E200" s="93">
        <v>8.1511999999999993</v>
      </c>
      <c r="F200" s="72">
        <f t="shared" si="2"/>
        <v>229.6</v>
      </c>
    </row>
    <row r="201" spans="1:6" ht="12.4" customHeight="1">
      <c r="A201" s="103"/>
      <c r="B201" s="27" t="s">
        <v>468</v>
      </c>
      <c r="C201" s="15"/>
      <c r="D201" s="21">
        <v>100</v>
      </c>
      <c r="E201" s="93">
        <v>1.9116</v>
      </c>
      <c r="F201" s="72">
        <f t="shared" si="2"/>
        <v>98.1</v>
      </c>
    </row>
    <row r="202" spans="1:6" ht="12.4" customHeight="1">
      <c r="A202" s="103"/>
      <c r="B202" s="36" t="s">
        <v>470</v>
      </c>
      <c r="C202" s="20"/>
      <c r="D202" s="21">
        <v>160</v>
      </c>
      <c r="E202" s="93">
        <v>9.703125</v>
      </c>
      <c r="F202" s="72">
        <f t="shared" si="2"/>
        <v>144.5</v>
      </c>
    </row>
    <row r="203" spans="1:6" ht="12.4" customHeight="1">
      <c r="A203" s="47"/>
      <c r="B203" s="27" t="s">
        <v>472</v>
      </c>
      <c r="C203" s="15"/>
      <c r="D203" s="21">
        <v>250</v>
      </c>
      <c r="E203" s="93">
        <v>6.8979999999999997</v>
      </c>
      <c r="F203" s="72">
        <f t="shared" ref="F203:F263" si="3">ROUND((100-E203)/100*D203,1)</f>
        <v>232.8</v>
      </c>
    </row>
    <row r="204" spans="1:6" ht="12.4" customHeight="1">
      <c r="A204" s="20"/>
      <c r="B204" s="27" t="s">
        <v>475</v>
      </c>
      <c r="C204" s="15"/>
      <c r="D204" s="21">
        <v>160</v>
      </c>
      <c r="E204" s="93">
        <v>14.648999999999999</v>
      </c>
      <c r="F204" s="72">
        <f t="shared" si="3"/>
        <v>136.6</v>
      </c>
    </row>
    <row r="205" spans="1:6" ht="12.4" customHeight="1">
      <c r="A205" s="103"/>
      <c r="B205" s="36" t="s">
        <v>478</v>
      </c>
      <c r="C205" s="15"/>
      <c r="D205" s="21">
        <v>63</v>
      </c>
      <c r="E205" s="93">
        <v>5.4031746031746035</v>
      </c>
      <c r="F205" s="72">
        <f t="shared" si="3"/>
        <v>59.6</v>
      </c>
    </row>
    <row r="206" spans="1:6" ht="12.4" customHeight="1">
      <c r="A206" s="103"/>
      <c r="B206" s="38" t="s">
        <v>228</v>
      </c>
      <c r="C206" s="20" t="s">
        <v>227</v>
      </c>
      <c r="D206" s="21"/>
      <c r="E206" s="93"/>
      <c r="F206" s="72"/>
    </row>
    <row r="207" spans="1:6" ht="12.4" customHeight="1">
      <c r="A207" s="103"/>
      <c r="B207" s="36" t="s">
        <v>480</v>
      </c>
      <c r="C207" s="20"/>
      <c r="D207" s="21">
        <v>250</v>
      </c>
      <c r="E207" s="93">
        <v>9.1546400000000006</v>
      </c>
      <c r="F207" s="72">
        <f t="shared" si="3"/>
        <v>227.1</v>
      </c>
    </row>
    <row r="208" spans="1:6" ht="12.4" customHeight="1">
      <c r="A208" s="47"/>
      <c r="B208" s="27" t="s">
        <v>484</v>
      </c>
      <c r="C208" s="15"/>
      <c r="D208" s="21">
        <v>250</v>
      </c>
      <c r="E208" s="93">
        <v>12.26736</v>
      </c>
      <c r="F208" s="72">
        <f t="shared" si="3"/>
        <v>219.3</v>
      </c>
    </row>
    <row r="209" spans="1:6" ht="12.4" customHeight="1">
      <c r="A209" s="20"/>
      <c r="B209" s="27" t="s">
        <v>229</v>
      </c>
      <c r="C209" s="15"/>
      <c r="D209" s="21">
        <v>160</v>
      </c>
      <c r="E209" s="93">
        <v>3.4526249999999994</v>
      </c>
      <c r="F209" s="72">
        <f t="shared" si="3"/>
        <v>154.5</v>
      </c>
    </row>
    <row r="210" spans="1:6" ht="12.4" customHeight="1">
      <c r="A210" s="103"/>
      <c r="B210" s="27" t="s">
        <v>487</v>
      </c>
      <c r="C210" s="15"/>
      <c r="D210" s="21">
        <v>250</v>
      </c>
      <c r="E210" s="93">
        <v>5.5720000000000001</v>
      </c>
      <c r="F210" s="72">
        <f t="shared" si="3"/>
        <v>236.1</v>
      </c>
    </row>
    <row r="211" spans="1:6" ht="12.4" customHeight="1">
      <c r="A211" s="103"/>
      <c r="B211" s="27" t="s">
        <v>490</v>
      </c>
      <c r="C211" s="52"/>
      <c r="D211" s="53">
        <v>100</v>
      </c>
      <c r="E211" s="93">
        <v>9.0271999999999988</v>
      </c>
      <c r="F211" s="72">
        <f t="shared" si="3"/>
        <v>91</v>
      </c>
    </row>
    <row r="212" spans="1:6" ht="12.4" customHeight="1">
      <c r="A212" s="20"/>
      <c r="B212" s="38" t="s">
        <v>230</v>
      </c>
      <c r="C212" s="20" t="s">
        <v>227</v>
      </c>
      <c r="D212" s="53"/>
      <c r="E212" s="93"/>
      <c r="F212" s="72"/>
    </row>
    <row r="213" spans="1:6" ht="12.4" customHeight="1">
      <c r="A213" s="20"/>
      <c r="B213" s="36" t="s">
        <v>493</v>
      </c>
      <c r="C213" s="54"/>
      <c r="D213" s="53">
        <v>160</v>
      </c>
      <c r="E213" s="93">
        <v>9.6950000000000003</v>
      </c>
      <c r="F213" s="72">
        <f t="shared" si="3"/>
        <v>144.5</v>
      </c>
    </row>
    <row r="214" spans="1:6" ht="12.4" customHeight="1">
      <c r="A214" s="47"/>
      <c r="B214" s="27" t="s">
        <v>495</v>
      </c>
      <c r="C214" s="52"/>
      <c r="D214" s="53">
        <v>160</v>
      </c>
      <c r="E214" s="93">
        <v>15.188000000000002</v>
      </c>
      <c r="F214" s="72">
        <f t="shared" si="3"/>
        <v>135.69999999999999</v>
      </c>
    </row>
    <row r="215" spans="1:6" ht="12.4" customHeight="1">
      <c r="A215" s="20"/>
      <c r="B215" s="38" t="s">
        <v>232</v>
      </c>
      <c r="C215" s="54" t="s">
        <v>233</v>
      </c>
      <c r="D215" s="53"/>
      <c r="E215" s="93"/>
      <c r="F215" s="72"/>
    </row>
    <row r="216" spans="1:6" ht="12.4" customHeight="1">
      <c r="A216" s="47" t="s">
        <v>231</v>
      </c>
      <c r="B216" s="36" t="s">
        <v>498</v>
      </c>
      <c r="C216" s="54"/>
      <c r="D216" s="53">
        <v>250</v>
      </c>
      <c r="E216" s="93">
        <v>0.26663999999999999</v>
      </c>
      <c r="F216" s="72">
        <f t="shared" si="3"/>
        <v>249.3</v>
      </c>
    </row>
    <row r="217" spans="1:6" ht="12.4" customHeight="1">
      <c r="A217" s="47"/>
      <c r="B217" s="27" t="s">
        <v>500</v>
      </c>
      <c r="C217" s="52"/>
      <c r="D217" s="53">
        <v>160</v>
      </c>
      <c r="E217" s="93">
        <v>8.8187500000000002E-2</v>
      </c>
      <c r="F217" s="72">
        <f t="shared" si="3"/>
        <v>159.9</v>
      </c>
    </row>
    <row r="218" spans="1:6" ht="12.4" customHeight="1">
      <c r="A218" s="20"/>
      <c r="B218" s="27" t="s">
        <v>234</v>
      </c>
      <c r="C218" s="52"/>
      <c r="D218" s="53">
        <v>250</v>
      </c>
      <c r="E218" s="93">
        <v>2.0605199999999999</v>
      </c>
      <c r="F218" s="72">
        <f t="shared" si="3"/>
        <v>244.8</v>
      </c>
    </row>
    <row r="219" spans="1:6" ht="12.4" customHeight="1">
      <c r="A219" s="20"/>
      <c r="B219" s="36" t="s">
        <v>235</v>
      </c>
      <c r="C219" s="52"/>
      <c r="D219" s="53">
        <v>40</v>
      </c>
      <c r="E219" s="93">
        <v>0.34649999999999997</v>
      </c>
      <c r="F219" s="72">
        <f t="shared" si="3"/>
        <v>39.9</v>
      </c>
    </row>
    <row r="220" spans="1:6" ht="12.4" customHeight="1">
      <c r="A220" s="47"/>
      <c r="B220" s="27" t="s">
        <v>236</v>
      </c>
      <c r="C220" s="52"/>
      <c r="D220" s="53">
        <v>63</v>
      </c>
      <c r="E220" s="93">
        <v>10.071428571428571</v>
      </c>
      <c r="F220" s="72">
        <f t="shared" si="3"/>
        <v>56.7</v>
      </c>
    </row>
    <row r="221" spans="1:6" ht="12.4" customHeight="1">
      <c r="A221" s="47"/>
      <c r="B221" s="42" t="s">
        <v>237</v>
      </c>
      <c r="C221" s="54" t="s">
        <v>233</v>
      </c>
      <c r="D221" s="53"/>
      <c r="E221" s="93"/>
      <c r="F221" s="72"/>
    </row>
    <row r="222" spans="1:6" ht="12.4" customHeight="1">
      <c r="A222" s="47"/>
      <c r="B222" s="27" t="s">
        <v>238</v>
      </c>
      <c r="C222" s="52"/>
      <c r="D222" s="53">
        <v>100</v>
      </c>
      <c r="E222" s="93">
        <v>1.4719999999999998</v>
      </c>
      <c r="F222" s="72">
        <f t="shared" si="3"/>
        <v>98.5</v>
      </c>
    </row>
    <row r="223" spans="1:6" ht="12.4" customHeight="1">
      <c r="A223" s="20"/>
      <c r="B223" s="27" t="s">
        <v>239</v>
      </c>
      <c r="C223" s="52"/>
      <c r="D223" s="53">
        <v>160</v>
      </c>
      <c r="E223" s="93">
        <v>0.315</v>
      </c>
      <c r="F223" s="72">
        <f t="shared" si="3"/>
        <v>159.5</v>
      </c>
    </row>
    <row r="224" spans="1:6" ht="12.4" customHeight="1">
      <c r="A224" s="20"/>
      <c r="B224" s="36" t="s">
        <v>240</v>
      </c>
      <c r="C224" s="52"/>
      <c r="D224" s="53">
        <v>160</v>
      </c>
      <c r="E224" s="93">
        <v>0.63156250000000003</v>
      </c>
      <c r="F224" s="72">
        <f t="shared" si="3"/>
        <v>159</v>
      </c>
    </row>
    <row r="225" spans="1:6" ht="12.4" customHeight="1">
      <c r="A225" s="47"/>
      <c r="B225" s="27" t="s">
        <v>241</v>
      </c>
      <c r="C225" s="52"/>
      <c r="D225" s="53">
        <v>160</v>
      </c>
      <c r="E225" s="93">
        <v>0.96312500000000001</v>
      </c>
      <c r="F225" s="72">
        <f t="shared" si="3"/>
        <v>158.5</v>
      </c>
    </row>
    <row r="226" spans="1:6" ht="12.4" customHeight="1">
      <c r="A226" s="20"/>
      <c r="B226" s="42" t="s">
        <v>242</v>
      </c>
      <c r="C226" s="54" t="s">
        <v>233</v>
      </c>
      <c r="D226" s="53"/>
      <c r="E226" s="93"/>
      <c r="F226" s="72"/>
    </row>
    <row r="227" spans="1:6" ht="12.4" customHeight="1">
      <c r="A227" s="20"/>
      <c r="B227" s="27" t="s">
        <v>502</v>
      </c>
      <c r="C227" s="52"/>
      <c r="D227" s="53">
        <v>160</v>
      </c>
      <c r="E227" s="93">
        <v>9.6937499999999996</v>
      </c>
      <c r="F227" s="72">
        <f t="shared" si="3"/>
        <v>144.5</v>
      </c>
    </row>
    <row r="228" spans="1:6" ht="12.4" customHeight="1">
      <c r="A228" s="47"/>
      <c r="B228" s="27" t="s">
        <v>504</v>
      </c>
      <c r="C228" s="15"/>
      <c r="D228" s="21">
        <v>250</v>
      </c>
      <c r="E228" s="93">
        <v>5.5167999999999999</v>
      </c>
      <c r="F228" s="72">
        <f t="shared" si="3"/>
        <v>236.2</v>
      </c>
    </row>
    <row r="229" spans="1:6" ht="12.4" customHeight="1">
      <c r="A229" s="20"/>
      <c r="B229" s="56" t="s">
        <v>506</v>
      </c>
      <c r="C229" s="23"/>
      <c r="D229" s="21">
        <v>160</v>
      </c>
      <c r="E229" s="93">
        <v>8.6824999999999992</v>
      </c>
      <c r="F229" s="72">
        <f t="shared" si="3"/>
        <v>146.1</v>
      </c>
    </row>
    <row r="230" spans="1:6" ht="12.4" customHeight="1">
      <c r="A230" s="23"/>
      <c r="B230" s="27" t="s">
        <v>508</v>
      </c>
      <c r="C230" s="20"/>
      <c r="D230" s="21">
        <v>250</v>
      </c>
      <c r="E230" s="93">
        <v>3.6656</v>
      </c>
      <c r="F230" s="72">
        <f t="shared" si="3"/>
        <v>240.8</v>
      </c>
    </row>
    <row r="231" spans="1:6" ht="12.4" customHeight="1">
      <c r="A231" s="20"/>
      <c r="B231" s="42" t="s">
        <v>244</v>
      </c>
      <c r="C231" s="20" t="s">
        <v>245</v>
      </c>
      <c r="D231" s="21"/>
      <c r="E231" s="93"/>
      <c r="F231" s="72"/>
    </row>
    <row r="232" spans="1:6" ht="12.4" customHeight="1">
      <c r="A232" s="20" t="s">
        <v>243</v>
      </c>
      <c r="B232" s="27" t="s">
        <v>510</v>
      </c>
      <c r="C232" s="58"/>
      <c r="D232" s="21">
        <v>250</v>
      </c>
      <c r="E232" s="93">
        <v>8.6235999999999997</v>
      </c>
      <c r="F232" s="72">
        <f t="shared" si="3"/>
        <v>228.4</v>
      </c>
    </row>
    <row r="233" spans="1:6" ht="12.4" customHeight="1">
      <c r="A233" s="20"/>
      <c r="B233" s="27" t="s">
        <v>246</v>
      </c>
      <c r="C233" s="16"/>
      <c r="D233" s="60">
        <v>160</v>
      </c>
      <c r="E233" s="93">
        <v>7.2247500000000011</v>
      </c>
      <c r="F233" s="72">
        <f t="shared" si="3"/>
        <v>148.4</v>
      </c>
    </row>
    <row r="234" spans="1:6" ht="12.4" customHeight="1">
      <c r="A234" s="47"/>
      <c r="B234" s="27" t="s">
        <v>247</v>
      </c>
      <c r="C234" s="16"/>
      <c r="D234" s="60">
        <v>250</v>
      </c>
      <c r="E234" s="93">
        <v>3.51</v>
      </c>
      <c r="F234" s="72">
        <f t="shared" si="3"/>
        <v>241.2</v>
      </c>
    </row>
    <row r="235" spans="1:6" ht="12.4" customHeight="1">
      <c r="A235" s="20"/>
      <c r="B235" s="61" t="s">
        <v>512</v>
      </c>
      <c r="C235" s="20"/>
      <c r="D235" s="60">
        <v>250</v>
      </c>
      <c r="E235" s="93">
        <v>10.993</v>
      </c>
      <c r="F235" s="72">
        <f t="shared" si="3"/>
        <v>222.5</v>
      </c>
    </row>
    <row r="236" spans="1:6" ht="12.4" customHeight="1">
      <c r="A236" s="20"/>
      <c r="B236" s="27" t="s">
        <v>248</v>
      </c>
      <c r="C236" s="20"/>
      <c r="D236" s="28">
        <v>250</v>
      </c>
      <c r="E236" s="93">
        <v>0.68619999999999992</v>
      </c>
      <c r="F236" s="72">
        <f t="shared" si="3"/>
        <v>248.3</v>
      </c>
    </row>
    <row r="237" spans="1:6" ht="12.4" customHeight="1">
      <c r="A237" s="20"/>
      <c r="B237" s="42" t="s">
        <v>249</v>
      </c>
      <c r="C237" s="20" t="s">
        <v>245</v>
      </c>
      <c r="D237" s="60"/>
      <c r="E237" s="93"/>
      <c r="F237" s="72"/>
    </row>
    <row r="238" spans="1:6" ht="12.4" customHeight="1">
      <c r="A238" s="20"/>
      <c r="B238" s="27" t="s">
        <v>515</v>
      </c>
      <c r="C238" s="14"/>
      <c r="D238" s="17">
        <v>100</v>
      </c>
      <c r="E238" s="93">
        <v>14.568</v>
      </c>
      <c r="F238" s="72">
        <f t="shared" si="3"/>
        <v>85.4</v>
      </c>
    </row>
    <row r="239" spans="1:6" ht="12.4" customHeight="1">
      <c r="A239" s="103"/>
      <c r="B239" s="27" t="s">
        <v>250</v>
      </c>
      <c r="C239" s="14"/>
      <c r="D239" s="17">
        <v>100</v>
      </c>
      <c r="E239" s="93">
        <v>1.4396</v>
      </c>
      <c r="F239" s="72">
        <f t="shared" si="3"/>
        <v>98.6</v>
      </c>
    </row>
    <row r="240" spans="1:6" ht="12.4" customHeight="1">
      <c r="A240" s="103"/>
      <c r="B240" s="27" t="s">
        <v>251</v>
      </c>
      <c r="C240" s="14"/>
      <c r="D240" s="17">
        <v>250</v>
      </c>
      <c r="E240" s="93">
        <v>0.67968000000000006</v>
      </c>
      <c r="F240" s="72">
        <f t="shared" si="3"/>
        <v>248.3</v>
      </c>
    </row>
    <row r="241" spans="1:6" ht="12.4" customHeight="1">
      <c r="A241" s="103"/>
      <c r="B241" s="36" t="s">
        <v>252</v>
      </c>
      <c r="C241" s="20"/>
      <c r="D241" s="17">
        <v>160</v>
      </c>
      <c r="E241" s="93">
        <v>3.7970625</v>
      </c>
      <c r="F241" s="72">
        <f t="shared" si="3"/>
        <v>153.9</v>
      </c>
    </row>
    <row r="242" spans="1:6" ht="12.4" customHeight="1">
      <c r="A242" s="47"/>
      <c r="B242" s="27" t="s">
        <v>253</v>
      </c>
      <c r="C242" s="20"/>
      <c r="D242" s="17">
        <v>25</v>
      </c>
      <c r="E242" s="93">
        <v>31.584</v>
      </c>
      <c r="F242" s="72">
        <f t="shared" si="3"/>
        <v>17.100000000000001</v>
      </c>
    </row>
    <row r="243" spans="1:6" ht="12.4" customHeight="1">
      <c r="A243" s="20"/>
      <c r="B243" s="32" t="s">
        <v>254</v>
      </c>
      <c r="C243" s="20" t="s">
        <v>245</v>
      </c>
      <c r="D243" s="17"/>
      <c r="E243" s="93"/>
      <c r="F243" s="72"/>
    </row>
    <row r="244" spans="1:6" ht="12.4" customHeight="1">
      <c r="A244" s="20"/>
      <c r="B244" s="61" t="s">
        <v>255</v>
      </c>
      <c r="C244" s="25"/>
      <c r="D244" s="17">
        <v>63</v>
      </c>
      <c r="E244" s="93">
        <v>10.27</v>
      </c>
      <c r="F244" s="72">
        <f t="shared" si="3"/>
        <v>56.5</v>
      </c>
    </row>
    <row r="245" spans="1:6" ht="12.4" customHeight="1">
      <c r="A245" s="47"/>
      <c r="B245" s="27" t="s">
        <v>256</v>
      </c>
      <c r="C245" s="14"/>
      <c r="D245" s="17">
        <v>100</v>
      </c>
      <c r="E245" s="93">
        <v>2.2560000000000007</v>
      </c>
      <c r="F245" s="72">
        <f t="shared" si="3"/>
        <v>97.7</v>
      </c>
    </row>
    <row r="246" spans="1:6" ht="12.4" customHeight="1">
      <c r="A246" s="18"/>
      <c r="B246" s="27" t="s">
        <v>257</v>
      </c>
      <c r="C246" s="14"/>
      <c r="D246" s="17">
        <v>100</v>
      </c>
      <c r="E246" s="93">
        <v>0.81600000000000017</v>
      </c>
      <c r="F246" s="72">
        <f t="shared" si="3"/>
        <v>99.2</v>
      </c>
    </row>
    <row r="247" spans="1:6" ht="12.4" customHeight="1">
      <c r="A247" s="20"/>
      <c r="B247" s="36" t="s">
        <v>258</v>
      </c>
      <c r="C247" s="14"/>
      <c r="D247" s="17">
        <v>400</v>
      </c>
      <c r="E247" s="93">
        <v>7.4749999999999997E-2</v>
      </c>
      <c r="F247" s="72">
        <f t="shared" si="3"/>
        <v>399.7</v>
      </c>
    </row>
    <row r="248" spans="1:6" ht="12.4" customHeight="1">
      <c r="A248" s="20"/>
      <c r="B248" s="38" t="s">
        <v>260</v>
      </c>
      <c r="C248" s="25" t="s">
        <v>261</v>
      </c>
      <c r="D248" s="17"/>
      <c r="E248" s="93"/>
      <c r="F248" s="72"/>
    </row>
    <row r="249" spans="1:6" ht="12.4" customHeight="1">
      <c r="A249" s="47" t="s">
        <v>259</v>
      </c>
      <c r="B249" s="36" t="s">
        <v>517</v>
      </c>
      <c r="C249" s="25"/>
      <c r="D249" s="17">
        <v>160</v>
      </c>
      <c r="E249" s="93">
        <v>13.7485</v>
      </c>
      <c r="F249" s="72">
        <f t="shared" si="3"/>
        <v>138</v>
      </c>
    </row>
    <row r="250" spans="1:6" ht="12.4" customHeight="1">
      <c r="A250" s="47"/>
      <c r="B250" s="27" t="s">
        <v>519</v>
      </c>
      <c r="C250" s="14"/>
      <c r="D250" s="17">
        <v>250</v>
      </c>
      <c r="E250" s="93">
        <v>9.9618400000000005</v>
      </c>
      <c r="F250" s="72">
        <f t="shared" si="3"/>
        <v>225.1</v>
      </c>
    </row>
    <row r="251" spans="1:6" ht="12.4" customHeight="1">
      <c r="A251" s="103"/>
      <c r="B251" s="27" t="s">
        <v>521</v>
      </c>
      <c r="C251" s="14"/>
      <c r="D251" s="17">
        <v>160</v>
      </c>
      <c r="E251" s="93">
        <v>17.265437500000001</v>
      </c>
      <c r="F251" s="72">
        <f t="shared" si="3"/>
        <v>132.4</v>
      </c>
    </row>
    <row r="252" spans="1:6" ht="12.4" customHeight="1">
      <c r="A252" s="103"/>
      <c r="B252" s="27" t="s">
        <v>524</v>
      </c>
      <c r="C252" s="14"/>
      <c r="D252" s="17">
        <v>160</v>
      </c>
      <c r="E252" s="93">
        <v>14.1755</v>
      </c>
      <c r="F252" s="72">
        <f t="shared" si="3"/>
        <v>137.30000000000001</v>
      </c>
    </row>
    <row r="253" spans="1:6" ht="12.4" customHeight="1">
      <c r="A253" s="103"/>
      <c r="B253" s="42" t="s">
        <v>262</v>
      </c>
      <c r="C253" s="25" t="s">
        <v>261</v>
      </c>
      <c r="D253" s="17"/>
      <c r="E253" s="93"/>
      <c r="F253" s="72"/>
    </row>
    <row r="254" spans="1:6" ht="12.4" customHeight="1">
      <c r="A254" s="103"/>
      <c r="B254" s="27" t="s">
        <v>263</v>
      </c>
      <c r="C254" s="14"/>
      <c r="D254" s="17">
        <v>160</v>
      </c>
      <c r="E254" s="93">
        <v>0.22031249999999999</v>
      </c>
      <c r="F254" s="72">
        <f t="shared" si="3"/>
        <v>159.6</v>
      </c>
    </row>
    <row r="255" spans="1:6" ht="12.4" customHeight="1">
      <c r="A255" s="103"/>
      <c r="B255" s="27" t="s">
        <v>528</v>
      </c>
      <c r="C255" s="15"/>
      <c r="D255" s="21">
        <v>160</v>
      </c>
      <c r="E255" s="93">
        <v>1.193125</v>
      </c>
      <c r="F255" s="72">
        <f t="shared" si="3"/>
        <v>158.1</v>
      </c>
    </row>
    <row r="256" spans="1:6" ht="12.4" customHeight="1">
      <c r="A256" s="103"/>
      <c r="B256" s="27" t="s">
        <v>530</v>
      </c>
      <c r="C256" s="15"/>
      <c r="D256" s="21">
        <v>250</v>
      </c>
      <c r="E256" s="93">
        <v>7.2194000000000003</v>
      </c>
      <c r="F256" s="72">
        <f t="shared" si="3"/>
        <v>232</v>
      </c>
    </row>
    <row r="257" spans="1:6" ht="12.4" customHeight="1">
      <c r="A257" s="103"/>
      <c r="B257" s="42" t="s">
        <v>265</v>
      </c>
      <c r="C257" s="42" t="s">
        <v>266</v>
      </c>
      <c r="D257" s="21"/>
      <c r="E257" s="93"/>
      <c r="F257" s="72"/>
    </row>
    <row r="258" spans="1:6" ht="12.4" customHeight="1">
      <c r="A258" s="18" t="s">
        <v>264</v>
      </c>
      <c r="B258" s="27" t="s">
        <v>267</v>
      </c>
      <c r="C258" s="42"/>
      <c r="D258" s="21">
        <v>250</v>
      </c>
      <c r="E258" s="93">
        <v>3.2806000000000002</v>
      </c>
      <c r="F258" s="72">
        <f t="shared" si="3"/>
        <v>241.8</v>
      </c>
    </row>
    <row r="259" spans="1:6" ht="12.4" customHeight="1">
      <c r="A259" s="18"/>
      <c r="B259" s="27" t="s">
        <v>268</v>
      </c>
      <c r="C259" s="16"/>
      <c r="D259" s="17">
        <v>250</v>
      </c>
      <c r="E259" s="93">
        <v>3.8175199999999996</v>
      </c>
      <c r="F259" s="72">
        <f t="shared" si="3"/>
        <v>240.5</v>
      </c>
    </row>
    <row r="260" spans="1:6" ht="12.4" customHeight="1">
      <c r="A260" s="103"/>
      <c r="B260" s="27" t="s">
        <v>533</v>
      </c>
      <c r="C260" s="14"/>
      <c r="D260" s="17">
        <v>250</v>
      </c>
      <c r="E260" s="93">
        <v>0.97919999999999996</v>
      </c>
      <c r="F260" s="72">
        <f t="shared" si="3"/>
        <v>247.6</v>
      </c>
    </row>
    <row r="261" spans="1:6" ht="12.4" customHeight="1">
      <c r="A261" s="103"/>
      <c r="B261" s="42" t="s">
        <v>269</v>
      </c>
      <c r="C261" s="20" t="s">
        <v>216</v>
      </c>
      <c r="D261" s="21"/>
      <c r="E261" s="93"/>
      <c r="F261" s="72"/>
    </row>
    <row r="262" spans="1:6" ht="12.4" customHeight="1">
      <c r="A262" s="18" t="s">
        <v>214</v>
      </c>
      <c r="B262" s="27" t="s">
        <v>535</v>
      </c>
      <c r="C262" s="20"/>
      <c r="D262" s="21">
        <v>250</v>
      </c>
      <c r="E262" s="93">
        <v>7.5406000000000004</v>
      </c>
      <c r="F262" s="72">
        <f t="shared" si="3"/>
        <v>231.1</v>
      </c>
    </row>
    <row r="263" spans="1:6" ht="12.4" customHeight="1">
      <c r="A263" s="18"/>
      <c r="B263" s="36" t="s">
        <v>538</v>
      </c>
      <c r="C263" s="25"/>
      <c r="D263" s="17">
        <v>160</v>
      </c>
      <c r="E263" s="93">
        <v>2.4300000000000002</v>
      </c>
      <c r="F263" s="72">
        <f t="shared" si="3"/>
        <v>156.1</v>
      </c>
    </row>
    <row r="264" spans="1:6" ht="12.4" customHeight="1">
      <c r="A264" s="29"/>
      <c r="B264" s="68"/>
      <c r="C264" s="68"/>
      <c r="D264" s="69"/>
    </row>
    <row r="265" spans="1:6" ht="12.4" customHeight="1">
      <c r="A265" s="4"/>
      <c r="B265" s="68"/>
      <c r="C265" s="68"/>
      <c r="D265" s="69"/>
    </row>
    <row r="266" spans="1:6" ht="12.4" customHeight="1">
      <c r="A266" s="4"/>
      <c r="B266" s="68"/>
      <c r="C266" s="68"/>
      <c r="D266" s="69"/>
    </row>
    <row r="267" spans="1:6" ht="12.4" customHeight="1">
      <c r="A267" s="4"/>
      <c r="B267" s="68"/>
      <c r="C267" s="68"/>
      <c r="D267" s="69"/>
    </row>
    <row r="268" spans="1:6" ht="12.4" customHeight="1">
      <c r="A268" s="4"/>
      <c r="B268" s="68"/>
      <c r="C268" s="68"/>
      <c r="D268" s="69"/>
    </row>
    <row r="269" spans="1:6">
      <c r="A269" s="4"/>
      <c r="B269" s="68"/>
      <c r="C269" s="68"/>
      <c r="D269" s="69"/>
    </row>
    <row r="270" spans="1:6">
      <c r="A270" s="4"/>
      <c r="B270" s="68"/>
      <c r="C270" s="68"/>
      <c r="D270" s="69"/>
    </row>
    <row r="271" spans="1:6">
      <c r="A271" s="4"/>
      <c r="B271" s="68"/>
      <c r="C271" s="68"/>
      <c r="D271" s="69"/>
    </row>
    <row r="272" spans="1:6">
      <c r="A272" s="4"/>
      <c r="B272" s="68"/>
      <c r="C272" s="68"/>
      <c r="D272" s="69"/>
    </row>
    <row r="273" spans="1:4">
      <c r="A273" s="4"/>
      <c r="B273" s="68"/>
      <c r="C273" s="68"/>
      <c r="D273" s="69"/>
    </row>
    <row r="274" spans="1:4">
      <c r="A274" s="4"/>
      <c r="B274" s="68"/>
      <c r="C274" s="68"/>
      <c r="D274" s="69"/>
    </row>
    <row r="275" spans="1:4">
      <c r="A275" s="4"/>
      <c r="B275" s="68"/>
      <c r="C275" s="68"/>
      <c r="D275" s="69"/>
    </row>
    <row r="276" spans="1:4">
      <c r="A276" s="4"/>
      <c r="B276" s="68"/>
      <c r="C276" s="68"/>
      <c r="D276" s="69"/>
    </row>
    <row r="277" spans="1:4">
      <c r="A277" s="4"/>
      <c r="B277" s="68"/>
      <c r="C277" s="68"/>
      <c r="D277" s="69"/>
    </row>
    <row r="278" spans="1:4">
      <c r="A278" s="4"/>
      <c r="B278" s="68"/>
      <c r="C278" s="68"/>
      <c r="D278" s="69"/>
    </row>
    <row r="279" spans="1:4">
      <c r="A279" s="4"/>
      <c r="B279" s="68"/>
      <c r="C279" s="68"/>
      <c r="D279" s="69"/>
    </row>
    <row r="280" spans="1:4">
      <c r="A280" s="4"/>
      <c r="B280" s="68"/>
      <c r="C280" s="68"/>
      <c r="D280" s="69"/>
    </row>
    <row r="281" spans="1:4">
      <c r="A281" s="4"/>
      <c r="B281" s="68"/>
      <c r="C281" s="68"/>
      <c r="D281" s="69"/>
    </row>
    <row r="282" spans="1:4">
      <c r="A282" s="4"/>
      <c r="D282" s="69"/>
    </row>
    <row r="283" spans="1:4">
      <c r="A283" s="4"/>
    </row>
    <row r="284" spans="1:4">
      <c r="A284" s="4"/>
    </row>
  </sheetData>
  <mergeCells count="5">
    <mergeCell ref="E2:F2"/>
    <mergeCell ref="E3:F3"/>
    <mergeCell ref="E4:F4"/>
    <mergeCell ref="E6:F6"/>
    <mergeCell ref="A7:F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тех.потери лето20</vt:lpstr>
      <vt:lpstr>на сайт</vt:lpstr>
      <vt:lpstr>'тех.потери лето20'!Область_печати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Любовь Н. Митюкова</dc:creator>
  <cp:lastModifiedBy>Валерий М. Угай</cp:lastModifiedBy>
  <dcterms:created xsi:type="dcterms:W3CDTF">2020-06-09T04:03:16Z</dcterms:created>
  <dcterms:modified xsi:type="dcterms:W3CDTF">2021-03-01T03:06:59Z</dcterms:modified>
</cp:coreProperties>
</file>